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0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B10" sheetId="10" r:id="rId10"/>
    <sheet name="B11" sheetId="11" r:id="rId11"/>
    <sheet name="B12" sheetId="12" r:id="rId12"/>
    <sheet name="B13" sheetId="13" r:id="rId13"/>
    <sheet name="B14" sheetId="14" r:id="rId14"/>
    <sheet name="C15" sheetId="15" r:id="rId15"/>
    <sheet name="C16" sheetId="16" r:id="rId16"/>
    <sheet name="C17" sheetId="17" r:id="rId17"/>
    <sheet name="C18" sheetId="18" r:id="rId18"/>
    <sheet name="C19" sheetId="19" r:id="rId19"/>
    <sheet name="C20" sheetId="20" r:id="rId20"/>
    <sheet name="C21" sheetId="21" r:id="rId21"/>
    <sheet name="C22" sheetId="22" r:id="rId22"/>
    <sheet name="C23" sheetId="23" r:id="rId23"/>
    <sheet name="C24" sheetId="24" r:id="rId24"/>
    <sheet name="C25" sheetId="25" r:id="rId25"/>
    <sheet name="C26" sheetId="26" r:id="rId26"/>
    <sheet name="C27" sheetId="27" r:id="rId27"/>
    <sheet name="C28" sheetId="28" r:id="rId28"/>
    <sheet name="C29" sheetId="29" r:id="rId29"/>
    <sheet name="D30" sheetId="30" r:id="rId30"/>
    <sheet name="D31" sheetId="31" r:id="rId31"/>
    <sheet name="D32" sheetId="32" r:id="rId32"/>
    <sheet name="D33" sheetId="33" r:id="rId33"/>
    <sheet name="D34" sheetId="34" r:id="rId34"/>
    <sheet name="D35" sheetId="35" r:id="rId35"/>
    <sheet name="Blad15" sheetId="36" r:id="rId36"/>
  </sheets>
  <externalReferences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<sst xmlns="http://schemas.openxmlformats.org/spreadsheetml/2006/main" count="1306" uniqueCount="459">
  <si>
    <t>(Number of persons)</t>
  </si>
  <si>
    <t>Men</t>
  </si>
  <si>
    <t>Women</t>
  </si>
  <si>
    <t>Unknown</t>
  </si>
  <si>
    <t>TOTAL</t>
  </si>
  <si>
    <t>Less than 35 years old</t>
  </si>
  <si>
    <t>35-44 years old</t>
  </si>
  <si>
    <t>45-54 years old</t>
  </si>
  <si>
    <t>55-64 years old</t>
  </si>
  <si>
    <t>GRAND TOTAL</t>
  </si>
  <si>
    <t xml:space="preserve"> </t>
  </si>
  <si>
    <t>Table A1. Doctorate Holders by Sex and Age class</t>
  </si>
  <si>
    <t>Year of reference:</t>
  </si>
  <si>
    <t>of which</t>
  </si>
  <si>
    <t>of which:</t>
  </si>
  <si>
    <t>All foreign citizens</t>
  </si>
  <si>
    <t>EU foreign citizens*</t>
  </si>
  <si>
    <t>Citizens by birth</t>
  </si>
  <si>
    <t>Citizens by naturalisation</t>
  </si>
  <si>
    <t>Unknown type</t>
  </si>
  <si>
    <t>Total</t>
  </si>
  <si>
    <t>Permanent residents</t>
  </si>
  <si>
    <t>Non-permanent residents</t>
  </si>
  <si>
    <t>Unknown status</t>
  </si>
  <si>
    <t>Natives</t>
  </si>
  <si>
    <t>Foreign born</t>
  </si>
  <si>
    <t>* Requested for EU countries</t>
  </si>
  <si>
    <t>Notes:</t>
  </si>
  <si>
    <t>Unknown citizenship are excluded in this table.</t>
  </si>
  <si>
    <t xml:space="preserve">Table A2. Doctorate Holders by Type of Citizenship, Resident Status and Place of Birth </t>
  </si>
  <si>
    <t xml:space="preserve">Table A3. Doctorate Holders by Citizenship and Resident Status </t>
  </si>
  <si>
    <t>Citizens</t>
  </si>
  <si>
    <t>Foreign citizens</t>
  </si>
  <si>
    <t>of</t>
  </si>
  <si>
    <t>citizenship</t>
  </si>
  <si>
    <t>Grand Total Doctorate Holders</t>
  </si>
  <si>
    <r>
      <rPr>
        <i/>
        <sz val="8"/>
        <rFont val="Arial"/>
        <family val="2"/>
      </rPr>
      <t>of which</t>
    </r>
    <r>
      <rPr>
        <sz val="8"/>
        <rFont val="Arial"/>
        <family val="2"/>
      </rPr>
      <t>:
College, University and Higher Education teaching professionals (ISCO 231)</t>
    </r>
  </si>
  <si>
    <t>Table A4. Doctorate Holders by Sex and Country of Citizenship</t>
  </si>
  <si>
    <t>- Citizens by birth</t>
  </si>
  <si>
    <t>- Citizens by naturalisation</t>
  </si>
  <si>
    <t>- Unknown type of citizenship</t>
  </si>
  <si>
    <t>- Permanent residents</t>
  </si>
  <si>
    <t>- Non-permanent residents</t>
  </si>
  <si>
    <t>- Unknown residential status</t>
  </si>
  <si>
    <t>Unknown country of citizenship</t>
  </si>
  <si>
    <t>Total European Union</t>
  </si>
  <si>
    <t>Total OECD</t>
  </si>
  <si>
    <t>Total non OECD</t>
  </si>
  <si>
    <t>Total Africa</t>
  </si>
  <si>
    <t>Total America</t>
  </si>
  <si>
    <t>Total Central and South America</t>
  </si>
  <si>
    <t>Total Asia</t>
  </si>
  <si>
    <t>Total Europe</t>
  </si>
  <si>
    <t>Total Oceania</t>
  </si>
  <si>
    <t>Country of citizenship:</t>
  </si>
  <si>
    <t>Argentina</t>
  </si>
  <si>
    <t>Austria</t>
  </si>
  <si>
    <t>Australia</t>
  </si>
  <si>
    <t>Belgium</t>
  </si>
  <si>
    <t>Bulgaria</t>
  </si>
  <si>
    <t>Canada</t>
  </si>
  <si>
    <t>China</t>
  </si>
  <si>
    <t>Croatia</t>
  </si>
  <si>
    <t>Cyprus</t>
  </si>
  <si>
    <t>Czech Republic</t>
  </si>
  <si>
    <t>Denmark</t>
  </si>
  <si>
    <t>Estonia</t>
  </si>
  <si>
    <t>Finland</t>
  </si>
  <si>
    <t>Former Yugoslav Republic of Macedonia</t>
  </si>
  <si>
    <t>France</t>
  </si>
  <si>
    <t>Germany</t>
  </si>
  <si>
    <t>Greece</t>
  </si>
  <si>
    <t>Hungary</t>
  </si>
  <si>
    <t>Iceland</t>
  </si>
  <si>
    <t>India</t>
  </si>
  <si>
    <t>Ireland</t>
  </si>
  <si>
    <t>Italy</t>
  </si>
  <si>
    <t>Japan</t>
  </si>
  <si>
    <t>Korea</t>
  </si>
  <si>
    <t>Latvia</t>
  </si>
  <si>
    <t>Lithuania</t>
  </si>
  <si>
    <t>Luxembourg</t>
  </si>
  <si>
    <t>Malaysia</t>
  </si>
  <si>
    <t>Malta</t>
  </si>
  <si>
    <t>Mexico</t>
  </si>
  <si>
    <t>Netherlands</t>
  </si>
  <si>
    <t>New Zealand</t>
  </si>
  <si>
    <t>Norway</t>
  </si>
  <si>
    <t>Poland</t>
  </si>
  <si>
    <t>Portugal</t>
  </si>
  <si>
    <t>Romania</t>
  </si>
  <si>
    <t>Russian Federation</t>
  </si>
  <si>
    <t>Slovak Republic</t>
  </si>
  <si>
    <t>Slovenia</t>
  </si>
  <si>
    <t>Spain</t>
  </si>
  <si>
    <t>Sweden</t>
  </si>
  <si>
    <t>Switzerland</t>
  </si>
  <si>
    <t>Turkey</t>
  </si>
  <si>
    <t>Uganda</t>
  </si>
  <si>
    <t>Ukraine</t>
  </si>
  <si>
    <t>United Kingdom</t>
  </si>
  <si>
    <t>United States</t>
  </si>
  <si>
    <t>Table A5. Doctorate Holders by Citizenship/Resident Status and Age class</t>
  </si>
  <si>
    <t>Table A6. Doctorate Holders by Citizenship and Field of Doctorate Degree</t>
  </si>
  <si>
    <t xml:space="preserve">New OECD FOS classification </t>
  </si>
  <si>
    <t xml:space="preserve">Citizens of </t>
  </si>
  <si>
    <t>Foreign</t>
  </si>
  <si>
    <t>citizens</t>
  </si>
  <si>
    <t>NATURAL SCIENCES</t>
  </si>
  <si>
    <t>1.1</t>
  </si>
  <si>
    <t xml:space="preserve">Mathematics </t>
  </si>
  <si>
    <t>1.2</t>
  </si>
  <si>
    <r>
      <t>Computer and information sciences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(excluding hardware development and social aspect)</t>
    </r>
  </si>
  <si>
    <t>1.3</t>
  </si>
  <si>
    <t xml:space="preserve">Physical sciences </t>
  </si>
  <si>
    <t>1.4</t>
  </si>
  <si>
    <t>Chemical sciences</t>
  </si>
  <si>
    <t>1.5</t>
  </si>
  <si>
    <t>Earth and environmental sciences</t>
  </si>
  <si>
    <t>1.6</t>
  </si>
  <si>
    <r>
      <t>Biological sciences</t>
    </r>
    <r>
      <rPr>
        <sz val="8"/>
        <rFont val="Arial"/>
        <family val="2"/>
      </rPr>
      <t xml:space="preserve"> (excluding medical and agricultural sciences)</t>
    </r>
  </si>
  <si>
    <t>Other natural sciences</t>
  </si>
  <si>
    <t>Unspecified natural sciences</t>
  </si>
  <si>
    <t>ENGINEERING AND TECHNOLOGY</t>
  </si>
  <si>
    <t>2.1</t>
  </si>
  <si>
    <t>Civil engineering</t>
  </si>
  <si>
    <t>2.2</t>
  </si>
  <si>
    <t>Electrical engineering, electronic engineering, information engineering</t>
  </si>
  <si>
    <t>2.3</t>
  </si>
  <si>
    <t>Mechanical engineering</t>
  </si>
  <si>
    <t>2.4</t>
  </si>
  <si>
    <t>Chemical engineering</t>
  </si>
  <si>
    <t>2.5</t>
  </si>
  <si>
    <t>Materials engineering</t>
  </si>
  <si>
    <t xml:space="preserve">2.6 </t>
  </si>
  <si>
    <t>Medical engineering</t>
  </si>
  <si>
    <t>2.7</t>
  </si>
  <si>
    <t>Environmental engineering</t>
  </si>
  <si>
    <t>2.8</t>
  </si>
  <si>
    <t>Environmental biotechnology</t>
  </si>
  <si>
    <t>2.9</t>
  </si>
  <si>
    <t>Industrial biotechnology</t>
  </si>
  <si>
    <t>Nanotechnology</t>
  </si>
  <si>
    <r>
      <t>Other engineering and technologies</t>
    </r>
    <r>
      <rPr>
        <sz val="8"/>
        <rFont val="Arial"/>
        <family val="2"/>
      </rPr>
      <t xml:space="preserve"> (food, beverages and other)</t>
    </r>
  </si>
  <si>
    <t>Unspecified engineering and technology</t>
  </si>
  <si>
    <t>MEDICAL AND HEALTH SCIENCES</t>
  </si>
  <si>
    <t>3.1</t>
  </si>
  <si>
    <t>Basic medicine</t>
  </si>
  <si>
    <t>3.2</t>
  </si>
  <si>
    <t>Clinical medicine</t>
  </si>
  <si>
    <t>3.3</t>
  </si>
  <si>
    <t>Health sciences</t>
  </si>
  <si>
    <t>Medical biotechnology</t>
  </si>
  <si>
    <r>
      <t>Other medical sciences</t>
    </r>
    <r>
      <rPr>
        <sz val="8"/>
        <rFont val="Arial"/>
        <family val="2"/>
      </rPr>
      <t xml:space="preserve"> (forensic and other medical sciences)</t>
    </r>
  </si>
  <si>
    <t>Unspecified medical and health sciences</t>
  </si>
  <si>
    <t>AGRICULTURAL SCIENCES</t>
  </si>
  <si>
    <t>4.1</t>
  </si>
  <si>
    <t>Agriculture, forestry and fisheries</t>
  </si>
  <si>
    <t>4.2</t>
  </si>
  <si>
    <t>Animal and dairy science</t>
  </si>
  <si>
    <t>Veterinary science</t>
  </si>
  <si>
    <t>Agricultural biotechnology</t>
  </si>
  <si>
    <t>Other agricultural sciences</t>
  </si>
  <si>
    <t>Unspecified agricultural sciences</t>
  </si>
  <si>
    <t>SOCIAL SCIENCES</t>
  </si>
  <si>
    <t>5.1</t>
  </si>
  <si>
    <t xml:space="preserve">Psychology </t>
  </si>
  <si>
    <t>5.2</t>
  </si>
  <si>
    <t>Economics and business</t>
  </si>
  <si>
    <t>5.3</t>
  </si>
  <si>
    <t>Educational sciences</t>
  </si>
  <si>
    <t>5.4</t>
  </si>
  <si>
    <t>Sociology</t>
  </si>
  <si>
    <t>5.5</t>
  </si>
  <si>
    <t>Law</t>
  </si>
  <si>
    <t>Political science</t>
  </si>
  <si>
    <t>Social and economic geography</t>
  </si>
  <si>
    <t>Media and communications</t>
  </si>
  <si>
    <t>Other social sciences</t>
  </si>
  <si>
    <t>Unspecified social sciences</t>
  </si>
  <si>
    <t>HUMANITIES</t>
  </si>
  <si>
    <t>6.1</t>
  </si>
  <si>
    <t>History and Archaeology</t>
  </si>
  <si>
    <t>6.2</t>
  </si>
  <si>
    <t>Languages and literature</t>
  </si>
  <si>
    <t>6.3</t>
  </si>
  <si>
    <t xml:space="preserve">Philosophy, ethics and religion </t>
  </si>
  <si>
    <t>6.4</t>
  </si>
  <si>
    <r>
      <t>Arts</t>
    </r>
    <r>
      <rPr>
        <sz val="8"/>
        <rFont val="Arial"/>
        <family val="2"/>
      </rPr>
      <t xml:space="preserve"> (arts, history of arts, performing arts, music)</t>
    </r>
  </si>
  <si>
    <t>6.5</t>
  </si>
  <si>
    <t>Other humanities</t>
  </si>
  <si>
    <t>Unspecified humanities</t>
  </si>
  <si>
    <t>UNSPECIFIED FIELD OF DOCTORATE DEGREE</t>
  </si>
  <si>
    <t>Table A7. Doctorate Holders by Sex and Country of Birth</t>
  </si>
  <si>
    <t>- Unkown status of residence</t>
  </si>
  <si>
    <t>Unknown country of birth</t>
  </si>
  <si>
    <t>Country of birth:</t>
  </si>
  <si>
    <t>Suriname</t>
  </si>
  <si>
    <t>Indonesia</t>
  </si>
  <si>
    <t>Soviet Union (Ex)</t>
  </si>
  <si>
    <t>Table A8. Doctorate Holders by Place of Birth/Resident Status and Age Class</t>
  </si>
  <si>
    <t>Foreign Born</t>
  </si>
  <si>
    <t>Born in</t>
  </si>
  <si>
    <t>place</t>
  </si>
  <si>
    <t>of birth</t>
  </si>
  <si>
    <t>65-69 years old</t>
  </si>
  <si>
    <t>Table A9. Doctorate Holders by Place of Birth and Field of Doctorate Degree</t>
  </si>
  <si>
    <t>born</t>
  </si>
  <si>
    <t>place of birth</t>
  </si>
  <si>
    <t>Table B10. Doctorate Holders by Citizenship/Resident Status and Region of Doctoral Award</t>
  </si>
  <si>
    <t>Citizens of</t>
  </si>
  <si>
    <t>Doctorate degree received in a foreign country</t>
  </si>
  <si>
    <t>Unknown country of doctorate award</t>
  </si>
  <si>
    <t>Region of doctoral award:</t>
  </si>
  <si>
    <t>Total North America (Canada, Mexico, United States)</t>
  </si>
  <si>
    <t>Table B11. Doctorate Holders by Place of Birth/Resident Status and Region of Doctoral Award</t>
  </si>
  <si>
    <t>Table B12. Doctorate Holders by Country of Doctoral Award and of Prior Education</t>
  </si>
  <si>
    <t>Place of doctoral degree award</t>
  </si>
  <si>
    <t>Place of prior education</t>
  </si>
  <si>
    <t>In another country</t>
  </si>
  <si>
    <t>Unknown place of doctorate award</t>
  </si>
  <si>
    <t>Previous degree obtained in another country</t>
  </si>
  <si>
    <r>
      <t xml:space="preserve">    </t>
    </r>
    <r>
      <rPr>
        <i/>
        <sz val="10"/>
        <rFont val="Arial"/>
        <family val="2"/>
      </rPr>
      <t xml:space="preserve">of which: </t>
    </r>
    <r>
      <rPr>
        <sz val="10"/>
        <rFont val="Arial"/>
        <family val="2"/>
      </rPr>
      <t>in the same country as the doctorate</t>
    </r>
  </si>
  <si>
    <t>Unknown place of prior education</t>
  </si>
  <si>
    <t>Table B13.  Recent Doctorate Recipients: Age at Graduation and Time to Completion by main Field of Doctoral Degree</t>
  </si>
  <si>
    <t>(Number of persons, number of years, number of months)</t>
  </si>
  <si>
    <t>Number</t>
  </si>
  <si>
    <t>Age at graduation                 (in years)</t>
  </si>
  <si>
    <t>Gross time to completion                (in months)</t>
  </si>
  <si>
    <t>of recent doctorate recipients*</t>
  </si>
  <si>
    <t>Average</t>
  </si>
  <si>
    <t>Median</t>
  </si>
  <si>
    <t>TOTAL (all genders)</t>
  </si>
  <si>
    <t>Natural sciences</t>
  </si>
  <si>
    <t>Engineering and technology</t>
  </si>
  <si>
    <t>Medical sciences</t>
  </si>
  <si>
    <t>Agricultural sciences</t>
  </si>
  <si>
    <t>Social sciences</t>
  </si>
  <si>
    <t>Humanities</t>
  </si>
  <si>
    <t>Unspecified field</t>
  </si>
  <si>
    <r>
      <rPr>
        <i/>
        <sz val="10"/>
        <rFont val="Arial"/>
        <family val="2"/>
      </rPr>
      <t>Of which:</t>
    </r>
    <r>
      <rPr>
        <b/>
        <i/>
        <sz val="10"/>
        <rFont val="Arial"/>
        <family val="2"/>
      </rPr>
      <t xml:space="preserve">
   </t>
    </r>
    <r>
      <rPr>
        <b/>
        <sz val="10"/>
        <rFont val="Arial"/>
        <family val="2"/>
      </rPr>
      <t>Men</t>
    </r>
  </si>
  <si>
    <r>
      <rPr>
        <i/>
        <sz val="10"/>
        <rFont val="Arial"/>
        <family val="2"/>
      </rPr>
      <t>Of which:</t>
    </r>
    <r>
      <rPr>
        <b/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   Women</t>
    </r>
  </si>
  <si>
    <t>* Doctorate holders who were awarded doctorates from national institutions during the last two years.</t>
  </si>
  <si>
    <t>Field of Doctorate Degree</t>
  </si>
  <si>
    <t>Primary source of funding</t>
  </si>
  <si>
    <t>TOTAL (all sources of funding)</t>
  </si>
  <si>
    <t>Fellowship, scholarship, grant from an institution in the country</t>
  </si>
  <si>
    <t>Fellowship, scholarship, grant from abroad</t>
  </si>
  <si>
    <t>Teaching and/or research assistantship</t>
  </si>
  <si>
    <t>Other occupation</t>
  </si>
  <si>
    <t>Employer's reimbursement/assistance</t>
  </si>
  <si>
    <t>Loan, personal savings, spouse's, partner's or family support</t>
  </si>
  <si>
    <t>Other sources of funding</t>
  </si>
  <si>
    <t>Unknown source of funding</t>
  </si>
  <si>
    <t>Total number of respondents</t>
  </si>
  <si>
    <t>Table B14.  Doctorate Holders by main Field of Doctoral Degree and Primary Source of Funding during Completion of Doctorate</t>
  </si>
  <si>
    <t>Table C15.  Doctorate Holders by Employment Status and Year of Doctoral Award</t>
  </si>
  <si>
    <t>Employed</t>
  </si>
  <si>
    <t>Unemployed</t>
  </si>
  <si>
    <t>Inactive</t>
  </si>
  <si>
    <t>Unspecified</t>
  </si>
  <si>
    <t>YEAR OF</t>
  </si>
  <si>
    <t>Situation in employment</t>
  </si>
  <si>
    <t>Type of contracts</t>
  </si>
  <si>
    <t>Working time</t>
  </si>
  <si>
    <t>employment</t>
  </si>
  <si>
    <t>DOCTORATE AWARD</t>
  </si>
  <si>
    <t>Employees</t>
  </si>
  <si>
    <t>Self-employed workers</t>
  </si>
  <si>
    <t>Unspecified situation</t>
  </si>
  <si>
    <t>Permanent contract</t>
  </si>
  <si>
    <t>Temporary contract</t>
  </si>
  <si>
    <t>Unspecified contract</t>
  </si>
  <si>
    <t>Full-time employment</t>
  </si>
  <si>
    <t>Part-time employment</t>
  </si>
  <si>
    <t>Unspecified working time</t>
  </si>
  <si>
    <t>status</t>
  </si>
  <si>
    <t>TOTAL EMPLOYED 
(all gender)</t>
  </si>
  <si>
    <t>Total before 1990</t>
  </si>
  <si>
    <t>Total after 1990</t>
  </si>
  <si>
    <t>Unknown year</t>
  </si>
  <si>
    <r>
      <rPr>
        <b/>
        <i/>
        <sz val="10"/>
        <rFont val="Arial"/>
        <family val="2"/>
      </rPr>
      <t>Of which:</t>
    </r>
    <r>
      <rPr>
        <b/>
        <sz val="10"/>
        <rFont val="Arial"/>
        <family val="2"/>
      </rPr>
      <t xml:space="preserve">
   Men</t>
    </r>
  </si>
  <si>
    <r>
      <rPr>
        <b/>
        <i/>
        <sz val="10"/>
        <rFont val="Arial"/>
        <family val="2"/>
      </rPr>
      <t>Of which:</t>
    </r>
    <r>
      <rPr>
        <b/>
        <sz val="10"/>
        <rFont val="Arial"/>
        <family val="2"/>
      </rPr>
      <t xml:space="preserve">
   Women</t>
    </r>
  </si>
  <si>
    <t xml:space="preserve">Total of type of contracts  = total of the employees. </t>
  </si>
  <si>
    <t>Doctoral holders awarded before 1990 are not in our sample.</t>
  </si>
  <si>
    <t>Doctoral holders of 2009 are awarded in the period: 1-1-2009 untill 31-08-2009</t>
  </si>
  <si>
    <t>Table C16.  Doctorate Holders by Employment Status and Field of Doctoral Degree</t>
  </si>
  <si>
    <t>Field of doctoral degree</t>
  </si>
  <si>
    <t>TOTAL EMPLOYED (all fields)</t>
  </si>
  <si>
    <r>
      <rPr>
        <i/>
        <sz val="8"/>
        <rFont val="Arial"/>
        <family val="2"/>
      </rPr>
      <t>of which:</t>
    </r>
    <r>
      <rPr>
        <sz val="10"/>
        <rFont val="Arial"/>
        <family val="2"/>
      </rPr>
      <t xml:space="preserve">
   Natural sciences</t>
    </r>
  </si>
  <si>
    <t>Unknown field</t>
  </si>
  <si>
    <t>Table C17. Doctorate Holders by Employment Status and Age Class</t>
  </si>
  <si>
    <t>Age class</t>
  </si>
  <si>
    <t>TOTAL EMPLOYED (all ages)</t>
  </si>
  <si>
    <r>
      <rPr>
        <i/>
        <sz val="8"/>
        <rFont val="Arial"/>
        <family val="2"/>
      </rPr>
      <t>of which:</t>
    </r>
    <r>
      <rPr>
        <sz val="10"/>
        <rFont val="Arial"/>
        <family val="2"/>
      </rPr>
      <t xml:space="preserve">
   Less than 35 years old</t>
    </r>
  </si>
  <si>
    <t>Unknown age class</t>
  </si>
  <si>
    <t>Table C18. Doctorate Holders by Employment Status and Citizenship/Resident Status</t>
  </si>
  <si>
    <t>TOTAL EMPLOYED (all citizenships)</t>
  </si>
  <si>
    <t>Foreign Citizens</t>
  </si>
  <si>
    <t>Unknown citizenship</t>
  </si>
  <si>
    <t>Table C19.  Recent Doctorate Recipients by  Employment Status and Primary Source of Funding during Completion of Doctorate</t>
  </si>
  <si>
    <t>Primary Source of Funding</t>
  </si>
  <si>
    <t>TOTAL EMPLOYED (all sources of funding)</t>
  </si>
  <si>
    <t>Other source of funding</t>
  </si>
  <si>
    <t>Table C20.  Employed Doctorate Holders by Field of Doctoral Degree and Occupations</t>
  </si>
  <si>
    <t>ISCO-08 classification</t>
  </si>
  <si>
    <t>Field of Doctoral Degree</t>
  </si>
  <si>
    <t>Code</t>
  </si>
  <si>
    <t>Title</t>
  </si>
  <si>
    <t>TOTAL EMPLOYED (all occupations)</t>
  </si>
  <si>
    <t>MANAGERS</t>
  </si>
  <si>
    <t>PROFESSIONALS</t>
  </si>
  <si>
    <t>Science and engineering professionals</t>
  </si>
  <si>
    <t xml:space="preserve">  Physical and earth science professionals</t>
  </si>
  <si>
    <t xml:space="preserve">  Mathematicians, actuaries and statisticians</t>
  </si>
  <si>
    <t xml:space="preserve">  Life science professionals</t>
  </si>
  <si>
    <t>214-215</t>
  </si>
  <si>
    <t xml:space="preserve">  Engineering professionals</t>
  </si>
  <si>
    <t xml:space="preserve">  Architects, planners, surveyors and designers</t>
  </si>
  <si>
    <t xml:space="preserve">  Unspecified science and engineering professionals</t>
  </si>
  <si>
    <t>Health professionals</t>
  </si>
  <si>
    <t xml:space="preserve">  Medical doctors</t>
  </si>
  <si>
    <t xml:space="preserve">  Nursing and midwifery professionals</t>
  </si>
  <si>
    <t>223-226</t>
  </si>
  <si>
    <t xml:space="preserve">  Other health professionals</t>
  </si>
  <si>
    <t xml:space="preserve">  Unspecified health professionals</t>
  </si>
  <si>
    <t>Teaching professionals</t>
  </si>
  <si>
    <t xml:space="preserve">  University and higher education teachers</t>
  </si>
  <si>
    <t xml:space="preserve">  Vocational education teachers</t>
  </si>
  <si>
    <t xml:space="preserve">  Secondary education teachers</t>
  </si>
  <si>
    <t>234-235</t>
  </si>
  <si>
    <t xml:space="preserve">  Other teaching professionals</t>
  </si>
  <si>
    <t xml:space="preserve">  Unspecified teaching professionals</t>
  </si>
  <si>
    <t>Business and administration professionals</t>
  </si>
  <si>
    <t xml:space="preserve">  Finance professionals</t>
  </si>
  <si>
    <t xml:space="preserve">  Administration professionals</t>
  </si>
  <si>
    <t xml:space="preserve">  Sales, marketing and public relations professionals</t>
  </si>
  <si>
    <t xml:space="preserve">  Unspecified business and administration professionals</t>
  </si>
  <si>
    <t>Information and communication technology (ICT) professionals</t>
  </si>
  <si>
    <t xml:space="preserve">  Software and applications developers and analysts</t>
  </si>
  <si>
    <t xml:space="preserve">  Database and network professionals</t>
  </si>
  <si>
    <t xml:space="preserve">  Unspecified ICT professionals</t>
  </si>
  <si>
    <t>Legal, social and cultural professionals</t>
  </si>
  <si>
    <t xml:space="preserve">  Legal profesionals</t>
  </si>
  <si>
    <t xml:space="preserve">  Librarians, archivists and curators</t>
  </si>
  <si>
    <t xml:space="preserve">  Social, religious and related professionals</t>
  </si>
  <si>
    <t xml:space="preserve">  Creative or performing artists and writers</t>
  </si>
  <si>
    <t xml:space="preserve">  Unspecified legal, social and cultural professionals</t>
  </si>
  <si>
    <t>Unspecified professionals</t>
  </si>
  <si>
    <t>Other</t>
  </si>
  <si>
    <t>Other ISCO-08 groups</t>
  </si>
  <si>
    <t>UNSPECIFIED OCCUPATIONS</t>
  </si>
  <si>
    <t>Table C21.  Employed Doctorate Holders by Sector of Employment, Field of Doctoral Degree and Sex</t>
  </si>
  <si>
    <t>Employed as researcher</t>
  </si>
  <si>
    <t>Employed but not as researcher</t>
  </si>
  <si>
    <t>Total Employed</t>
  </si>
  <si>
    <t>Sector of employment</t>
  </si>
  <si>
    <t>Business enterprise sector</t>
  </si>
  <si>
    <t>Government sector</t>
  </si>
  <si>
    <t xml:space="preserve">Higher education sector </t>
  </si>
  <si>
    <t>Private non-profit sector</t>
  </si>
  <si>
    <t>Other education sector</t>
  </si>
  <si>
    <r>
      <rPr>
        <i/>
        <sz val="9"/>
        <rFont val="Arial"/>
        <family val="2"/>
      </rPr>
      <t xml:space="preserve">of which: </t>
    </r>
    <r>
      <rPr>
        <b/>
        <sz val="10"/>
        <rFont val="Arial"/>
        <family val="2"/>
      </rPr>
      <t xml:space="preserve">
   Men</t>
    </r>
  </si>
  <si>
    <r>
      <rPr>
        <i/>
        <sz val="9"/>
        <rFont val="Arial"/>
        <family val="2"/>
      </rPr>
      <t xml:space="preserve">of which: </t>
    </r>
    <r>
      <rPr>
        <b/>
        <sz val="10"/>
        <rFont val="Arial"/>
        <family val="2"/>
      </rPr>
      <t xml:space="preserve">
   Women</t>
    </r>
  </si>
  <si>
    <t>In the table Employed as researcher the category 'other education sector' is missing. The figures from these category are put into the category higher education sector.</t>
  </si>
  <si>
    <t>Table C22. Employed Doctorate Holders: Median Gross Annual Earnings</t>
  </si>
  <si>
    <t>(Thousand of national currency)</t>
  </si>
  <si>
    <t>Field of doctorate degree</t>
  </si>
  <si>
    <t>Unknown sector of employment</t>
  </si>
  <si>
    <t>In the table Employed as researcher the category 'other education sector' is missing. The figures are put into the column of 'Unknown sector of employment'.</t>
  </si>
  <si>
    <t>Table C23. Employed Doctorate Holders: Average Gross Annual Earnings</t>
  </si>
  <si>
    <t>In the table Employed as researcher the categorie 'other education sector' is missing. The figures are put into the column of 'Unknown sector of employment'.</t>
  </si>
  <si>
    <t xml:space="preserve">Table C24.  Employed Recent Doctorate Recipients: Gross Annual Earnings by Primary Source of Funding during Completion of Doctorate </t>
  </si>
  <si>
    <t>All Employed</t>
  </si>
  <si>
    <t>Table C25. Employed Doctorate Holders: Job Mobility over the last 10 years by Sector of Employment</t>
  </si>
  <si>
    <t>TOTAL EMPLOYED</t>
  </si>
  <si>
    <r>
      <rPr>
        <i/>
        <sz val="9"/>
        <rFont val="Arial"/>
        <family val="2"/>
      </rPr>
      <t>of which:</t>
    </r>
    <r>
      <rPr>
        <sz val="10"/>
        <rFont val="Arial"/>
        <family val="2"/>
      </rPr>
      <t xml:space="preserve">
   Total not having changed jobs in the last 10 years</t>
    </r>
  </si>
  <si>
    <t>Total having changed jobs in the last 10 years</t>
  </si>
  <si>
    <t>Unknown length of stay in the current job</t>
  </si>
  <si>
    <t>Previous employment sector:</t>
  </si>
  <si>
    <t>(for those doctorate holders having changed jobs in the last 10 years)</t>
  </si>
  <si>
    <r>
      <rPr>
        <i/>
        <sz val="10"/>
        <rFont val="Arial"/>
        <family val="2"/>
      </rPr>
      <t>in the</t>
    </r>
    <r>
      <rPr>
        <sz val="10"/>
        <rFont val="Arial"/>
        <family val="2"/>
      </rPr>
      <t>:
    Business enterprise sector</t>
    </r>
  </si>
  <si>
    <t>Table C26.  Employed Doctorate Holders: Perception regarding their Job Qualification by Sex and Year of Doctoral Award</t>
  </si>
  <si>
    <t>Job relation to the doctoral degree</t>
  </si>
  <si>
    <t>Related</t>
  </si>
  <si>
    <t>Partly related</t>
  </si>
  <si>
    <t>Not related</t>
  </si>
  <si>
    <t>All types of job</t>
  </si>
  <si>
    <t>Year of
Doctorate award</t>
  </si>
  <si>
    <t>Unknown gender</t>
  </si>
  <si>
    <t>TOTAL EMPLOYED (all years)</t>
  </si>
  <si>
    <t>Total years before 1990</t>
  </si>
  <si>
    <t>Total years from 1990</t>
  </si>
  <si>
    <t>Table C27.  Employed Doctorate Holders: Perception regarding their Job Qualification by Sex and Field of Doctoral Degree</t>
  </si>
  <si>
    <t>All types of jobs</t>
  </si>
  <si>
    <t>Field of
Doctorate degree</t>
  </si>
  <si>
    <t>Table C28.  Employed Doctorate Holders: Satisfaction with their Employment Situation by Sex and Criteria of Satisfaction</t>
  </si>
  <si>
    <t>Very satisfied</t>
  </si>
  <si>
    <t>Somewhat satisfied</t>
  </si>
  <si>
    <t>Somewhat dissatisfied</t>
  </si>
  <si>
    <t>Very dissatisfied</t>
  </si>
  <si>
    <t>TOTAL EMPLOYED (All criteria/overall level of satisfaction)</t>
  </si>
  <si>
    <t>Salary</t>
  </si>
  <si>
    <t>Benefits</t>
  </si>
  <si>
    <t>Job security</t>
  </si>
  <si>
    <t>Location</t>
  </si>
  <si>
    <t>Working conditions</t>
  </si>
  <si>
    <t>Opportunities for advancement</t>
  </si>
  <si>
    <t>Intellectual challenge</t>
  </si>
  <si>
    <t>Level of responsibility</t>
  </si>
  <si>
    <t>Degree of independence</t>
  </si>
  <si>
    <t>Contribution to society</t>
  </si>
  <si>
    <t>Social status</t>
  </si>
  <si>
    <t>Table C29.  Employed Doctorate Holders: Satisfaction with their Employment Situation by Research Status and Criteria of Satisfaction</t>
  </si>
  <si>
    <t xml:space="preserve">Table D30. Doctorate Holders by Type of International Mobility in the Last Ten Years and Citizenship </t>
  </si>
  <si>
    <t>Type of International Mobility</t>
  </si>
  <si>
    <t>Mobile
doctorate holders</t>
  </si>
  <si>
    <t>Non mobile
doctorate holders</t>
  </si>
  <si>
    <t>Total
doctorate holders</t>
  </si>
  <si>
    <t>(having not stayed abroad
in the last 10 years)</t>
  </si>
  <si>
    <t>GRAND TOTAL (all citizenships)</t>
  </si>
  <si>
    <t>National citizens</t>
  </si>
  <si>
    <t>Table D31. Internationally Mobile Doctorate Holders: Previous Country of Stay in the Last Ten Years by Citizenship</t>
  </si>
  <si>
    <t>Previous Country of Stay of Mobile Doctorate Holders</t>
  </si>
  <si>
    <t>Previous country of residence:</t>
  </si>
  <si>
    <t>Unknown country of previous residence</t>
  </si>
  <si>
    <t>Table ID32. Internationally Mobile Doctorate Holders: Reasons for Moving Into the Country in the last 10 Years by Citizenship</t>
  </si>
  <si>
    <t>Reasons for Moving</t>
  </si>
  <si>
    <t>(multiple answers possible)</t>
  </si>
  <si>
    <t>Total number of responses</t>
  </si>
  <si>
    <t>Completion of doctorate</t>
  </si>
  <si>
    <t>End of postdoc or job contract</t>
  </si>
  <si>
    <r>
      <t>Other job related or economic factors</t>
    </r>
    <r>
      <rPr>
        <vertAlign val="superscript"/>
        <sz val="10"/>
        <rFont val="Arial"/>
        <family val="2"/>
      </rPr>
      <t>1</t>
    </r>
  </si>
  <si>
    <r>
      <t>Academic factors</t>
    </r>
    <r>
      <rPr>
        <vertAlign val="superscript"/>
        <sz val="10"/>
        <rFont val="Arial"/>
        <family val="2"/>
      </rPr>
      <t>2</t>
    </r>
  </si>
  <si>
    <t>Family or personal reasons</t>
  </si>
  <si>
    <r>
      <t>Political or other reason</t>
    </r>
    <r>
      <rPr>
        <vertAlign val="superscript"/>
        <sz val="10"/>
        <rFont val="Arial"/>
        <family val="2"/>
      </rPr>
      <t>3</t>
    </r>
  </si>
  <si>
    <t>Unspecified reasons</t>
  </si>
  <si>
    <t>1. Other job related factors: sent by employer, job or postdoc offer, better paid job or postdoc, job search, guarantee or ease to find job;</t>
  </si>
  <si>
    <t>2. Academic factors: better access to publishing, development or continuity of thesis work, work in a specific area not existent in the country, possibility of creation of own research team or new research area.</t>
  </si>
  <si>
    <t>3. Includes refugees, end of residence permit or visa.</t>
  </si>
  <si>
    <t xml:space="preserve">Table D33. Internationally Mobile Doctorate Holders: Frequency and Length of Mobility by Citizenship </t>
  </si>
  <si>
    <t>Number of stays abroad in the last 10 years</t>
  </si>
  <si>
    <t>Length of Stay Abroad</t>
  </si>
  <si>
    <t>1 stay</t>
  </si>
  <si>
    <t>2 to 4
stays</t>
  </si>
  <si>
    <t>5 and more stays</t>
  </si>
  <si>
    <t>Cumulative length of stay abroad in the last 10 years:</t>
  </si>
  <si>
    <t>Less than 1 year</t>
  </si>
  <si>
    <t>1 to less than 2 years</t>
  </si>
  <si>
    <t>2 to less than 5 years</t>
  </si>
  <si>
    <t>5 to less than 10 years</t>
  </si>
  <si>
    <t>Unknown length of stay</t>
  </si>
  <si>
    <t>Intentions not specified</t>
  </si>
  <si>
    <t>Intended region of destination:</t>
  </si>
  <si>
    <r>
      <t>Total North America</t>
    </r>
    <r>
      <rPr>
        <sz val="8"/>
        <color indexed="62"/>
        <rFont val="Arial"/>
        <family val="2"/>
      </rPr>
      <t xml:space="preserve"> (Canada, Mexico, United States)</t>
    </r>
  </si>
  <si>
    <t>Table D34. Mobility Intentions in the Next Year by Country of Intended Destination</t>
  </si>
  <si>
    <t>Table D35. Reasons for Mobility Intentions in the Next Year</t>
  </si>
  <si>
    <t>(Multiple answers possible)</t>
  </si>
  <si>
    <r>
      <t>Doctorate Holders with intention to move out of the country in the next year</t>
    </r>
    <r>
      <rPr>
        <b/>
        <sz val="8"/>
        <rFont val="Arial"/>
        <family val="2"/>
      </rPr>
      <t xml:space="preserve"> (from OMOB1)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</si>
</sst>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8">
    <font>
      <sz val="10"/>
      <name val="Arial"/>
      <family val="0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i/>
      <sz val="9"/>
      <name val="Arial"/>
      <family val="2"/>
    </font>
    <font>
      <sz val="9"/>
      <color indexed="55"/>
      <name val="Arial"/>
      <family val="2"/>
    </font>
    <font>
      <i/>
      <sz val="8"/>
      <name val="Arial"/>
      <family val="2"/>
    </font>
    <font>
      <i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b/>
      <sz val="9"/>
      <color indexed="62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27"/>
      <name val="Arial"/>
      <family val="2"/>
    </font>
    <font>
      <i/>
      <sz val="9"/>
      <color indexed="6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61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dotted"/>
      <top style="thin"/>
      <bottom style="thin">
        <color indexed="22"/>
      </bottom>
    </border>
    <border>
      <left style="dotted"/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tted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>
        <color indexed="22"/>
      </right>
      <top style="dotted"/>
      <bottom style="thin"/>
    </border>
    <border>
      <left style="thin">
        <color indexed="22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tted"/>
      <right style="thin"/>
      <top style="thin">
        <color indexed="22"/>
      </top>
      <bottom style="thin">
        <color indexed="22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dotted"/>
      <bottom style="thin"/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dotted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dotted"/>
      <right style="dotted"/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>
        <color indexed="22"/>
      </right>
      <top style="thin"/>
      <bottom style="dotted"/>
    </border>
    <border>
      <left style="thin">
        <color indexed="22"/>
      </left>
      <right style="thin">
        <color indexed="22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dotted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dotted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dotted"/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 style="dotted"/>
      <top style="thin"/>
      <bottom style="thin">
        <color indexed="22"/>
      </bottom>
    </border>
    <border>
      <left style="dotted"/>
      <right style="thin">
        <color indexed="22"/>
      </right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thin">
        <color indexed="22"/>
      </right>
      <top style="thin">
        <color indexed="22"/>
      </top>
      <bottom style="thin">
        <color indexed="22"/>
      </bottom>
    </border>
    <border>
      <left style="dotted"/>
      <right style="dotted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>
        <color indexed="63"/>
      </bottom>
    </border>
    <border>
      <left style="dotted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dotted"/>
      <top style="thin">
        <color indexed="22"/>
      </top>
      <bottom>
        <color indexed="63"/>
      </bottom>
    </border>
    <border>
      <left style="dotted"/>
      <right style="dotted"/>
      <top style="thin">
        <color indexed="22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thin">
        <color indexed="22"/>
      </right>
      <top style="dotted"/>
      <bottom style="thin"/>
    </border>
    <border>
      <left style="thin">
        <color indexed="22"/>
      </left>
      <right style="thin">
        <color indexed="22"/>
      </right>
      <top style="dotted"/>
      <bottom style="thin"/>
    </border>
    <border>
      <left style="thin">
        <color indexed="22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>
        <color indexed="22"/>
      </left>
      <right style="dotted"/>
      <top style="thin"/>
      <bottom style="dotted"/>
    </border>
    <border>
      <left style="thin">
        <color indexed="22"/>
      </left>
      <right style="dotted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dotted"/>
    </border>
    <border>
      <left style="thin">
        <color indexed="22"/>
      </left>
      <right style="thin">
        <color indexed="22"/>
      </right>
      <top style="thin">
        <color indexed="22"/>
      </top>
      <bottom style="dotted"/>
    </border>
    <border>
      <left style="thin">
        <color indexed="22"/>
      </left>
      <right style="dotted"/>
      <top style="thin">
        <color indexed="22"/>
      </top>
      <bottom style="dotted"/>
    </border>
    <border>
      <left>
        <color indexed="63"/>
      </left>
      <right style="thin"/>
      <top style="thin">
        <color indexed="22"/>
      </top>
      <bottom style="dotted"/>
    </border>
    <border>
      <left>
        <color indexed="63"/>
      </left>
      <right style="thin">
        <color indexed="22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dotted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dotted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dotted"/>
    </border>
    <border>
      <left style="dotted"/>
      <right style="thin"/>
      <top style="thin">
        <color indexed="22"/>
      </top>
      <bottom style="dotted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thin">
        <color indexed="22"/>
      </right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thin">
        <color indexed="22"/>
      </top>
      <bottom style="thin"/>
    </border>
    <border>
      <left style="dotted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dotted"/>
      <top style="thin">
        <color indexed="22"/>
      </top>
      <bottom style="thin"/>
    </border>
    <border>
      <left style="dotted"/>
      <right style="dotted"/>
      <top style="thin">
        <color indexed="22"/>
      </top>
      <bottom style="thin"/>
    </border>
    <border>
      <left style="dotted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dotted"/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22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thin">
        <color indexed="22"/>
      </top>
      <bottom style="dotted"/>
    </border>
    <border>
      <left style="thin">
        <color indexed="22"/>
      </left>
      <right style="thin">
        <color indexed="22"/>
      </right>
      <top style="dotted"/>
      <bottom style="dotted"/>
    </border>
    <border>
      <left style="thin">
        <color indexed="22"/>
      </left>
      <right style="thin">
        <color indexed="22"/>
      </right>
      <top style="dotted"/>
      <bottom style="thin">
        <color indexed="22"/>
      </bottom>
    </border>
    <border>
      <left>
        <color indexed="63"/>
      </left>
      <right>
        <color indexed="63"/>
      </right>
      <top style="dotted"/>
      <bottom style="thin">
        <color indexed="22"/>
      </bottom>
    </border>
    <border>
      <left style="dotted"/>
      <right style="thin"/>
      <top style="dotted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dotted"/>
      <right style="dotted"/>
      <top>
        <color indexed="63"/>
      </top>
      <bottom style="thin">
        <color indexed="22"/>
      </bottom>
    </border>
    <border>
      <left style="thin"/>
      <right>
        <color indexed="63"/>
      </right>
      <top style="dotted"/>
      <bottom style="thin">
        <color indexed="22"/>
      </bottom>
    </border>
    <border>
      <left style="dotted"/>
      <right style="dotted"/>
      <top style="dotted"/>
      <bottom style="thin">
        <color indexed="22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 style="thin">
        <color indexed="22"/>
      </bottom>
    </border>
    <border>
      <left>
        <color indexed="63"/>
      </left>
      <right style="thin"/>
      <top style="dotted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/>
      <bottom style="dotted"/>
    </border>
    <border>
      <left style="thin">
        <color indexed="22"/>
      </left>
      <right>
        <color indexed="63"/>
      </right>
      <top style="dotted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/>
      <top style="thin"/>
      <bottom style="dotted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dotted"/>
    </border>
    <border>
      <left style="thin">
        <color indexed="22"/>
      </left>
      <right style="dotted"/>
      <top style="dotted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dotted"/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tted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indexed="22"/>
      </left>
      <right style="thin">
        <color indexed="22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0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3" fillId="2" borderId="3" xfId="0" applyFont="1" applyFill="1" applyBorder="1" applyAlignment="1" applyProtection="1">
      <alignment horizontal="centerContinuous" vertical="center"/>
      <protection/>
    </xf>
    <xf numFmtId="0" fontId="3" fillId="2" borderId="4" xfId="0" applyFont="1" applyFill="1" applyBorder="1" applyAlignment="1" applyProtection="1">
      <alignment horizontal="centerContinuous" vertical="center"/>
      <protection/>
    </xf>
    <xf numFmtId="0" fontId="3" fillId="2" borderId="5" xfId="0" applyFont="1" applyFill="1" applyBorder="1" applyAlignment="1" applyProtection="1">
      <alignment horizontal="centerContinuous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vertical="center"/>
      <protection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4" fillId="2" borderId="8" xfId="0" applyFont="1" applyFill="1" applyBorder="1" applyAlignment="1" applyProtection="1">
      <alignment vertical="center"/>
      <protection/>
    </xf>
    <xf numFmtId="0" fontId="3" fillId="2" borderId="10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 vertical="center" textRotation="90" wrapText="1"/>
      <protection/>
    </xf>
    <xf numFmtId="0" fontId="0" fillId="2" borderId="0" xfId="0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horizontal="center" vertical="center" wrapText="1"/>
      <protection/>
    </xf>
    <xf numFmtId="0" fontId="3" fillId="2" borderId="11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 horizontal="centerContinuous" vertical="center"/>
      <protection/>
    </xf>
    <xf numFmtId="0" fontId="3" fillId="2" borderId="12" xfId="0" applyFont="1" applyFill="1" applyBorder="1" applyAlignment="1" applyProtection="1">
      <alignment horizontal="centerContinuous" vertical="center"/>
      <protection/>
    </xf>
    <xf numFmtId="0" fontId="3" fillId="2" borderId="13" xfId="0" applyFont="1" applyFill="1" applyBorder="1" applyAlignment="1" applyProtection="1">
      <alignment horizontal="centerContinuous" vertical="center"/>
      <protection/>
    </xf>
    <xf numFmtId="0" fontId="8" fillId="2" borderId="12" xfId="0" applyFont="1" applyFill="1" applyBorder="1" applyAlignment="1" applyProtection="1">
      <alignment horizontal="centerContinuous" vertical="center"/>
      <protection/>
    </xf>
    <xf numFmtId="0" fontId="8" fillId="2" borderId="13" xfId="0" applyFont="1" applyFill="1" applyBorder="1" applyAlignment="1" applyProtection="1">
      <alignment horizontal="centerContinuous" vertical="center"/>
      <protection/>
    </xf>
    <xf numFmtId="0" fontId="3" fillId="2" borderId="14" xfId="0" applyFont="1" applyFill="1" applyBorder="1" applyAlignment="1" applyProtection="1">
      <alignment/>
      <protection/>
    </xf>
    <xf numFmtId="0" fontId="9" fillId="2" borderId="15" xfId="0" applyFont="1" applyFill="1" applyBorder="1" applyAlignment="1" applyProtection="1">
      <alignment horizontal="centerContinuous" vertical="center"/>
      <protection/>
    </xf>
    <xf numFmtId="0" fontId="3" fillId="2" borderId="15" xfId="0" applyFont="1" applyFill="1" applyBorder="1" applyAlignment="1" applyProtection="1">
      <alignment horizontal="centerContinuous" vertical="center"/>
      <protection/>
    </xf>
    <xf numFmtId="0" fontId="3" fillId="2" borderId="1" xfId="0" applyFont="1" applyFill="1" applyBorder="1" applyAlignment="1" applyProtection="1">
      <alignment horizontal="centerContinuous" vertical="center"/>
      <protection/>
    </xf>
    <xf numFmtId="0" fontId="3" fillId="2" borderId="16" xfId="0" applyFont="1" applyFill="1" applyBorder="1" applyAlignment="1" applyProtection="1">
      <alignment horizontal="centerContinuous" vertical="center"/>
      <protection/>
    </xf>
    <xf numFmtId="0" fontId="8" fillId="2" borderId="1" xfId="0" applyFont="1" applyFill="1" applyBorder="1" applyAlignment="1" applyProtection="1">
      <alignment horizontal="centerContinuous" vertical="center"/>
      <protection/>
    </xf>
    <xf numFmtId="0" fontId="8" fillId="2" borderId="16" xfId="0" applyFont="1" applyFill="1" applyBorder="1" applyAlignment="1" applyProtection="1">
      <alignment horizontal="centerContinuous" vertical="center"/>
      <protection/>
    </xf>
    <xf numFmtId="0" fontId="9" fillId="2" borderId="14" xfId="0" applyFont="1" applyFill="1" applyBorder="1" applyAlignment="1" applyProtection="1">
      <alignment horizontal="centerContinuous" vertical="center"/>
      <protection/>
    </xf>
    <xf numFmtId="0" fontId="4" fillId="2" borderId="17" xfId="0" applyFont="1" applyFill="1" applyBorder="1" applyAlignment="1" applyProtection="1">
      <alignment horizontal="centerContinuous" vertical="center"/>
      <protection/>
    </xf>
    <xf numFmtId="0" fontId="3" fillId="2" borderId="18" xfId="0" applyFont="1" applyFill="1" applyBorder="1" applyAlignment="1" applyProtection="1">
      <alignment horizontal="centerContinuous"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0" fontId="3" fillId="2" borderId="0" xfId="0" applyFont="1" applyFill="1" applyBorder="1" applyAlignment="1" applyProtection="1">
      <alignment horizontal="centerContinuous" vertical="center"/>
      <protection/>
    </xf>
    <xf numFmtId="0" fontId="0" fillId="2" borderId="13" xfId="0" applyFill="1" applyBorder="1" applyAlignment="1" applyProtection="1">
      <alignment horizontal="centerContinuous" vertical="center"/>
      <protection/>
    </xf>
    <xf numFmtId="0" fontId="0" fillId="2" borderId="18" xfId="0" applyFill="1" applyBorder="1" applyAlignment="1" applyProtection="1">
      <alignment horizontal="centerContinuous" vertical="center"/>
      <protection/>
    </xf>
    <xf numFmtId="0" fontId="0" fillId="2" borderId="8" xfId="0" applyFill="1" applyBorder="1" applyAlignment="1" applyProtection="1">
      <alignment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5" fillId="2" borderId="19" xfId="0" applyFont="1" applyFill="1" applyBorder="1" applyAlignment="1" applyProtection="1">
      <alignment horizontal="center" vertical="center" wrapText="1"/>
      <protection/>
    </xf>
    <xf numFmtId="0" fontId="0" fillId="2" borderId="16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Continuous" vertical="center" wrapText="1"/>
      <protection/>
    </xf>
    <xf numFmtId="0" fontId="0" fillId="2" borderId="4" xfId="0" applyFont="1" applyFill="1" applyBorder="1" applyAlignment="1" applyProtection="1">
      <alignment horizontal="centerContinuous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0" fillId="2" borderId="5" xfId="0" applyFont="1" applyFill="1" applyBorder="1" applyAlignment="1" applyProtection="1">
      <alignment horizontal="centerContinuous"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3" fontId="0" fillId="0" borderId="21" xfId="0" applyNumberFormat="1" applyFill="1" applyBorder="1" applyAlignment="1" applyProtection="1">
      <alignment horizontal="right" vertical="center"/>
      <protection locked="0"/>
    </xf>
    <xf numFmtId="3" fontId="0" fillId="0" borderId="22" xfId="0" applyNumberFormat="1" applyFill="1" applyBorder="1" applyAlignment="1" applyProtection="1">
      <alignment horizontal="right" vertical="center"/>
      <protection locked="0"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3" fontId="0" fillId="0" borderId="24" xfId="0" applyNumberForma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 applyProtection="1">
      <alignment vertical="center" wrapText="1"/>
      <protection/>
    </xf>
    <xf numFmtId="3" fontId="0" fillId="0" borderId="25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0" fontId="4" fillId="2" borderId="18" xfId="0" applyFont="1" applyFill="1" applyBorder="1" applyAlignment="1" applyProtection="1">
      <alignment vertical="center" wrapText="1"/>
      <protection/>
    </xf>
    <xf numFmtId="3" fontId="5" fillId="0" borderId="27" xfId="0" applyNumberFormat="1" applyFont="1" applyFill="1" applyBorder="1" applyAlignment="1" applyProtection="1">
      <alignment horizontal="right" vertical="center"/>
      <protection locked="0"/>
    </xf>
    <xf numFmtId="3" fontId="5" fillId="0" borderId="28" xfId="0" applyNumberFormat="1" applyFont="1" applyFill="1" applyBorder="1" applyAlignment="1" applyProtection="1">
      <alignment horizontal="right" vertical="center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0" fontId="3" fillId="2" borderId="31" xfId="0" applyFont="1" applyFill="1" applyBorder="1" applyAlignment="1" applyProtection="1">
      <alignment vertical="center" wrapText="1"/>
      <protection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vertical="center" wrapText="1"/>
      <protection/>
    </xf>
    <xf numFmtId="0" fontId="3" fillId="2" borderId="0" xfId="0" applyFont="1" applyFill="1" applyBorder="1" applyAlignment="1" applyProtection="1">
      <alignment horizontal="center" vertical="center" textRotation="90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Continuous" vertical="center"/>
      <protection/>
    </xf>
    <xf numFmtId="0" fontId="0" fillId="2" borderId="0" xfId="0" applyFill="1" applyBorder="1" applyAlignment="1" applyProtection="1">
      <alignment horizontal="centerContinuous" vertical="center"/>
      <protection/>
    </xf>
    <xf numFmtId="0" fontId="10" fillId="2" borderId="0" xfId="0" applyFont="1" applyFill="1" applyAlignment="1" applyProtection="1">
      <alignment/>
      <protection/>
    </xf>
    <xf numFmtId="0" fontId="0" fillId="3" borderId="35" xfId="0" applyFill="1" applyBorder="1" applyAlignment="1" applyProtection="1">
      <alignment horizontal="left"/>
      <protection locked="0"/>
    </xf>
    <xf numFmtId="0" fontId="0" fillId="3" borderId="35" xfId="0" applyFill="1" applyBorder="1" applyAlignment="1" applyProtection="1">
      <alignment/>
      <protection locked="0"/>
    </xf>
    <xf numFmtId="0" fontId="0" fillId="3" borderId="36" xfId="0" applyFill="1" applyBorder="1" applyAlignment="1" applyProtection="1">
      <alignment horizontal="left"/>
      <protection locked="0"/>
    </xf>
    <xf numFmtId="0" fontId="0" fillId="3" borderId="36" xfId="0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 horizontal="right" vertical="center"/>
      <protection locked="0"/>
    </xf>
    <xf numFmtId="3" fontId="0" fillId="0" borderId="38" xfId="0" applyNumberFormat="1" applyFont="1" applyFill="1" applyBorder="1" applyAlignment="1" applyProtection="1">
      <alignment horizontal="right" vertical="center"/>
      <protection locked="0"/>
    </xf>
    <xf numFmtId="3" fontId="0" fillId="0" borderId="39" xfId="0" applyNumberFormat="1" applyFont="1" applyFill="1" applyBorder="1" applyAlignment="1" applyProtection="1">
      <alignment horizontal="right" vertical="center"/>
      <protection locked="0"/>
    </xf>
    <xf numFmtId="3" fontId="0" fillId="4" borderId="40" xfId="0" applyNumberFormat="1" applyFont="1" applyFill="1" applyBorder="1" applyAlignment="1" applyProtection="1">
      <alignment horizontal="right" vertical="center"/>
      <protection locked="0"/>
    </xf>
    <xf numFmtId="3" fontId="0" fillId="4" borderId="22" xfId="0" applyNumberFormat="1" applyFont="1" applyFill="1" applyBorder="1" applyAlignment="1" applyProtection="1">
      <alignment horizontal="right" vertical="center"/>
      <protection locked="0"/>
    </xf>
    <xf numFmtId="3" fontId="0" fillId="4" borderId="41" xfId="0" applyNumberFormat="1" applyFont="1" applyFill="1" applyBorder="1" applyAlignment="1" applyProtection="1">
      <alignment horizontal="right" vertical="center"/>
      <protection locked="0"/>
    </xf>
    <xf numFmtId="3" fontId="0" fillId="4" borderId="42" xfId="0" applyNumberFormat="1" applyFont="1" applyFill="1" applyBorder="1" applyAlignment="1" applyProtection="1">
      <alignment horizontal="right" vertical="center"/>
      <protection locked="0"/>
    </xf>
    <xf numFmtId="3" fontId="0" fillId="4" borderId="43" xfId="0" applyNumberFormat="1" applyFont="1" applyFill="1" applyBorder="1" applyAlignment="1" applyProtection="1">
      <alignment horizontal="right" vertical="center"/>
      <protection locked="0"/>
    </xf>
    <xf numFmtId="3" fontId="0" fillId="4" borderId="9" xfId="0" applyNumberFormat="1" applyFont="1" applyFill="1" applyBorder="1" applyAlignment="1" applyProtection="1">
      <alignment horizontal="right" vertical="center"/>
      <protection locked="0"/>
    </xf>
    <xf numFmtId="3" fontId="0" fillId="4" borderId="36" xfId="0" applyNumberFormat="1" applyFont="1" applyFill="1" applyBorder="1" applyAlignment="1" applyProtection="1">
      <alignment horizontal="right" vertical="center"/>
      <protection locked="0"/>
    </xf>
    <xf numFmtId="3" fontId="0" fillId="4" borderId="44" xfId="0" applyNumberFormat="1" applyFont="1" applyFill="1" applyBorder="1" applyAlignment="1" applyProtection="1">
      <alignment horizontal="right" vertical="center"/>
      <protection locked="0"/>
    </xf>
    <xf numFmtId="3" fontId="0" fillId="4" borderId="28" xfId="0" applyNumberFormat="1" applyFont="1" applyFill="1" applyBorder="1" applyAlignment="1" applyProtection="1">
      <alignment horizontal="right" vertical="center"/>
      <protection locked="0"/>
    </xf>
    <xf numFmtId="3" fontId="0" fillId="4" borderId="0" xfId="0" applyNumberFormat="1" applyFont="1" applyFill="1" applyBorder="1" applyAlignment="1" applyProtection="1">
      <alignment horizontal="right" vertical="center"/>
      <protection locked="0"/>
    </xf>
    <xf numFmtId="3" fontId="0" fillId="4" borderId="45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11" fillId="2" borderId="2" xfId="0" applyFont="1" applyFill="1" applyBorder="1" applyAlignment="1" applyProtection="1">
      <alignment wrapText="1"/>
      <protection/>
    </xf>
    <xf numFmtId="0" fontId="12" fillId="2" borderId="3" xfId="0" applyFont="1" applyFill="1" applyBorder="1" applyAlignment="1" applyProtection="1">
      <alignment horizontal="centerContinuous" vertical="center" wrapText="1"/>
      <protection/>
    </xf>
    <xf numFmtId="0" fontId="12" fillId="2" borderId="4" xfId="0" applyFont="1" applyFill="1" applyBorder="1" applyAlignment="1" applyProtection="1">
      <alignment horizontal="centerContinuous" vertical="center" wrapText="1"/>
      <protection/>
    </xf>
    <xf numFmtId="0" fontId="12" fillId="2" borderId="5" xfId="0" applyFont="1" applyFill="1" applyBorder="1" applyAlignment="1" applyProtection="1">
      <alignment horizontal="centerContinuous" vertical="center" wrapText="1"/>
      <protection/>
    </xf>
    <xf numFmtId="0" fontId="11" fillId="2" borderId="8" xfId="0" applyFont="1" applyFill="1" applyBorder="1" applyAlignment="1" applyProtection="1">
      <alignment wrapText="1"/>
      <protection/>
    </xf>
    <xf numFmtId="0" fontId="12" fillId="2" borderId="46" xfId="0" applyFont="1" applyFill="1" applyBorder="1" applyAlignment="1" applyProtection="1">
      <alignment horizontal="center" wrapText="1"/>
      <protection/>
    </xf>
    <xf numFmtId="0" fontId="12" fillId="2" borderId="47" xfId="0" applyFont="1" applyFill="1" applyBorder="1" applyAlignment="1" applyProtection="1">
      <alignment horizontal="centerContinuous" vertical="center"/>
      <protection/>
    </xf>
    <xf numFmtId="0" fontId="12" fillId="2" borderId="12" xfId="0" applyFont="1" applyFill="1" applyBorder="1" applyAlignment="1" applyProtection="1">
      <alignment horizontal="centerContinuous" vertical="center"/>
      <protection/>
    </xf>
    <xf numFmtId="0" fontId="12" fillId="2" borderId="17" xfId="0" applyFont="1" applyFill="1" applyBorder="1" applyAlignment="1" applyProtection="1">
      <alignment horizontal="centerContinuous" vertical="center"/>
      <protection/>
    </xf>
    <xf numFmtId="0" fontId="13" fillId="2" borderId="48" xfId="0" applyFont="1" applyFill="1" applyBorder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centerContinuous" vertical="center"/>
      <protection/>
    </xf>
    <xf numFmtId="0" fontId="12" fillId="2" borderId="49" xfId="0" applyFont="1" applyFill="1" applyBorder="1" applyAlignment="1" applyProtection="1">
      <alignment horizontal="center" vertical="center" wrapText="1"/>
      <protection/>
    </xf>
    <xf numFmtId="0" fontId="14" fillId="2" borderId="1" xfId="0" applyFont="1" applyFill="1" applyBorder="1" applyAlignment="1" applyProtection="1">
      <alignment horizontal="centerContinuous" vertical="center"/>
      <protection/>
    </xf>
    <xf numFmtId="0" fontId="12" fillId="2" borderId="19" xfId="0" applyFont="1" applyFill="1" applyBorder="1" applyAlignment="1" applyProtection="1">
      <alignment horizontal="centerContinuous" vertical="center"/>
      <protection/>
    </xf>
    <xf numFmtId="0" fontId="13" fillId="2" borderId="50" xfId="0" applyFont="1" applyFill="1" applyBorder="1" applyAlignment="1" applyProtection="1">
      <alignment horizontal="center" vertical="top" wrapText="1"/>
      <protection/>
    </xf>
    <xf numFmtId="0" fontId="12" fillId="2" borderId="18" xfId="0" applyFont="1" applyFill="1" applyBorder="1" applyAlignment="1" applyProtection="1">
      <alignment vertical="center" wrapText="1"/>
      <protection/>
    </xf>
    <xf numFmtId="0" fontId="11" fillId="2" borderId="6" xfId="0" applyFont="1" applyFill="1" applyBorder="1" applyAlignment="1" applyProtection="1">
      <alignment wrapText="1"/>
      <protection/>
    </xf>
    <xf numFmtId="0" fontId="12" fillId="2" borderId="51" xfId="0" applyFont="1" applyFill="1" applyBorder="1" applyAlignment="1" applyProtection="1">
      <alignment horizontal="center" vertical="top" wrapText="1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1" fillId="2" borderId="52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vertical="center" wrapText="1"/>
      <protection/>
    </xf>
    <xf numFmtId="0" fontId="12" fillId="2" borderId="14" xfId="0" applyFont="1" applyFill="1" applyBorder="1" applyAlignment="1" applyProtection="1">
      <alignment vertical="center" wrapText="1"/>
      <protection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 applyProtection="1">
      <alignment vertical="center"/>
      <protection locked="0"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horizontal="left" vertical="center" wrapText="1" indent="1"/>
      <protection/>
    </xf>
    <xf numFmtId="3" fontId="11" fillId="0" borderId="15" xfId="0" applyNumberFormat="1" applyFont="1" applyFill="1" applyBorder="1" applyAlignment="1" applyProtection="1">
      <alignment vertical="center"/>
      <protection locked="0"/>
    </xf>
    <xf numFmtId="3" fontId="11" fillId="0" borderId="56" xfId="0" applyNumberFormat="1" applyFont="1" applyFill="1" applyBorder="1" applyAlignment="1" applyProtection="1">
      <alignment vertical="center"/>
      <protection locked="0"/>
    </xf>
    <xf numFmtId="3" fontId="11" fillId="0" borderId="57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0" fontId="0" fillId="2" borderId="0" xfId="18" applyFill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0" fillId="2" borderId="2" xfId="18" applyFont="1" applyFill="1" applyBorder="1" applyProtection="1">
      <alignment/>
      <protection/>
    </xf>
    <xf numFmtId="0" fontId="3" fillId="2" borderId="4" xfId="18" applyFont="1" applyFill="1" applyBorder="1" applyAlignment="1" applyProtection="1">
      <alignment horizontal="center"/>
      <protection/>
    </xf>
    <xf numFmtId="0" fontId="3" fillId="2" borderId="5" xfId="18" applyFont="1" applyFill="1" applyBorder="1" applyAlignment="1" applyProtection="1">
      <alignment horizontal="center"/>
      <protection/>
    </xf>
    <xf numFmtId="0" fontId="0" fillId="2" borderId="6" xfId="18" applyFont="1" applyFill="1" applyBorder="1" applyProtection="1">
      <alignment/>
      <protection/>
    </xf>
    <xf numFmtId="0" fontId="4" fillId="2" borderId="20" xfId="18" applyFont="1" applyFill="1" applyBorder="1" applyAlignment="1" applyProtection="1">
      <alignment horizontal="center"/>
      <protection/>
    </xf>
    <xf numFmtId="0" fontId="3" fillId="2" borderId="58" xfId="18" applyFont="1" applyFill="1" applyBorder="1" applyProtection="1">
      <alignment/>
      <protection/>
    </xf>
    <xf numFmtId="3" fontId="3" fillId="0" borderId="59" xfId="18" applyNumberFormat="1" applyFont="1" applyFill="1" applyBorder="1" applyAlignment="1" applyProtection="1">
      <alignment horizontal="right" vertical="center"/>
      <protection locked="0"/>
    </xf>
    <xf numFmtId="3" fontId="3" fillId="0" borderId="60" xfId="18" applyNumberFormat="1" applyFont="1" applyFill="1" applyBorder="1" applyAlignment="1" applyProtection="1">
      <alignment horizontal="right" vertical="center"/>
      <protection locked="0"/>
    </xf>
    <xf numFmtId="3" fontId="3" fillId="0" borderId="61" xfId="18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0" fontId="3" fillId="2" borderId="8" xfId="18" applyFont="1" applyFill="1" applyBorder="1" applyAlignment="1" applyProtection="1">
      <alignment horizontal="left" indent="1"/>
      <protection/>
    </xf>
    <xf numFmtId="3" fontId="3" fillId="0" borderId="63" xfId="18" applyNumberFormat="1" applyFont="1" applyFill="1" applyBorder="1" applyAlignment="1" applyProtection="1">
      <alignment horizontal="right" vertical="center"/>
      <protection locked="0"/>
    </xf>
    <xf numFmtId="3" fontId="3" fillId="0" borderId="64" xfId="18" applyNumberFormat="1" applyFont="1" applyFill="1" applyBorder="1" applyAlignment="1" applyProtection="1">
      <alignment horizontal="right" vertical="center"/>
      <protection locked="0"/>
    </xf>
    <xf numFmtId="3" fontId="3" fillId="0" borderId="65" xfId="18" applyNumberFormat="1" applyFont="1" applyFill="1" applyBorder="1" applyAlignment="1" applyProtection="1">
      <alignment horizontal="right" vertical="center"/>
      <protection locked="0"/>
    </xf>
    <xf numFmtId="3" fontId="3" fillId="0" borderId="66" xfId="0" applyNumberFormat="1" applyFont="1" applyFill="1" applyBorder="1" applyAlignment="1" applyProtection="1">
      <alignment horizontal="right" vertical="center"/>
      <protection locked="0"/>
    </xf>
    <xf numFmtId="0" fontId="0" fillId="2" borderId="8" xfId="18" applyFont="1" applyFill="1" applyBorder="1" applyAlignment="1" applyProtection="1" quotePrefix="1">
      <alignment horizontal="left" wrapText="1" indent="2"/>
      <protection/>
    </xf>
    <xf numFmtId="3" fontId="0" fillId="0" borderId="25" xfId="18" applyNumberFormat="1" applyFont="1" applyFill="1" applyBorder="1" applyAlignment="1" applyProtection="1">
      <alignment horizontal="right" vertical="center"/>
      <protection locked="0"/>
    </xf>
    <xf numFmtId="3" fontId="0" fillId="0" borderId="9" xfId="18" applyNumberFormat="1" applyFont="1" applyFill="1" applyBorder="1" applyAlignment="1" applyProtection="1">
      <alignment horizontal="right" vertical="center"/>
      <protection locked="0"/>
    </xf>
    <xf numFmtId="3" fontId="0" fillId="0" borderId="67" xfId="18" applyNumberFormat="1" applyFont="1" applyFill="1" applyBorder="1" applyAlignment="1" applyProtection="1">
      <alignment horizontal="right" vertical="center"/>
      <protection locked="0"/>
    </xf>
    <xf numFmtId="3" fontId="0" fillId="0" borderId="68" xfId="0" applyNumberFormat="1" applyFont="1" applyFill="1" applyBorder="1" applyAlignment="1" applyProtection="1">
      <alignment horizontal="right" vertical="center"/>
      <protection locked="0"/>
    </xf>
    <xf numFmtId="0" fontId="0" fillId="2" borderId="8" xfId="18" applyFont="1" applyFill="1" applyBorder="1" applyAlignment="1" applyProtection="1" quotePrefix="1">
      <alignment horizontal="left" indent="2"/>
      <protection/>
    </xf>
    <xf numFmtId="0" fontId="5" fillId="2" borderId="8" xfId="18" applyFont="1" applyFill="1" applyBorder="1" applyAlignment="1" applyProtection="1" quotePrefix="1">
      <alignment horizontal="left" indent="2"/>
      <protection/>
    </xf>
    <xf numFmtId="3" fontId="5" fillId="0" borderId="25" xfId="18" applyNumberFormat="1" applyFont="1" applyFill="1" applyBorder="1" applyAlignment="1" applyProtection="1">
      <alignment horizontal="right" vertical="center"/>
      <protection locked="0"/>
    </xf>
    <xf numFmtId="3" fontId="5" fillId="0" borderId="9" xfId="18" applyNumberFormat="1" applyFont="1" applyFill="1" applyBorder="1" applyAlignment="1" applyProtection="1">
      <alignment horizontal="right" vertical="center"/>
      <protection locked="0"/>
    </xf>
    <xf numFmtId="3" fontId="5" fillId="0" borderId="67" xfId="18" applyNumberFormat="1" applyFont="1" applyFill="1" applyBorder="1" applyAlignment="1" applyProtection="1">
      <alignment horizontal="right" vertical="center"/>
      <protection locked="0"/>
    </xf>
    <xf numFmtId="3" fontId="5" fillId="0" borderId="68" xfId="0" applyNumberFormat="1" applyFont="1" applyFill="1" applyBorder="1" applyAlignment="1" applyProtection="1">
      <alignment horizontal="right" vertical="center"/>
      <protection locked="0"/>
    </xf>
    <xf numFmtId="3" fontId="3" fillId="0" borderId="25" xfId="18" applyNumberFormat="1" applyFont="1" applyFill="1" applyBorder="1" applyAlignment="1" applyProtection="1">
      <alignment horizontal="right" vertical="center"/>
      <protection locked="0"/>
    </xf>
    <xf numFmtId="3" fontId="3" fillId="0" borderId="9" xfId="18" applyNumberFormat="1" applyFont="1" applyFill="1" applyBorder="1" applyAlignment="1" applyProtection="1">
      <alignment horizontal="right" vertical="center"/>
      <protection locked="0"/>
    </xf>
    <xf numFmtId="3" fontId="3" fillId="0" borderId="67" xfId="18" applyNumberFormat="1" applyFont="1" applyFill="1" applyBorder="1" applyAlignment="1" applyProtection="1">
      <alignment horizontal="right" vertical="center"/>
      <protection locked="0"/>
    </xf>
    <xf numFmtId="3" fontId="3" fillId="0" borderId="68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0" fontId="4" fillId="2" borderId="6" xfId="18" applyFont="1" applyFill="1" applyBorder="1" applyAlignment="1" applyProtection="1">
      <alignment horizontal="left" indent="1"/>
      <protection/>
    </xf>
    <xf numFmtId="3" fontId="4" fillId="0" borderId="69" xfId="18" applyNumberFormat="1" applyFont="1" applyFill="1" applyBorder="1" applyAlignment="1" applyProtection="1">
      <alignment horizontal="right" vertical="center"/>
      <protection locked="0"/>
    </xf>
    <xf numFmtId="3" fontId="4" fillId="0" borderId="70" xfId="18" applyNumberFormat="1" applyFont="1" applyFill="1" applyBorder="1" applyAlignment="1" applyProtection="1">
      <alignment horizontal="right" vertical="center"/>
      <protection locked="0"/>
    </xf>
    <xf numFmtId="3" fontId="4" fillId="0" borderId="71" xfId="18" applyNumberFormat="1" applyFont="1" applyFill="1" applyBorder="1" applyAlignment="1" applyProtection="1">
      <alignment horizontal="right" vertical="center"/>
      <protection locked="0"/>
    </xf>
    <xf numFmtId="3" fontId="4" fillId="0" borderId="72" xfId="0" applyNumberFormat="1" applyFont="1" applyFill="1" applyBorder="1" applyAlignment="1" applyProtection="1">
      <alignment horizontal="right" vertical="center"/>
      <protection locked="0"/>
    </xf>
    <xf numFmtId="0" fontId="10" fillId="2" borderId="8" xfId="18" applyFont="1" applyFill="1" applyBorder="1" applyProtection="1">
      <alignment/>
      <protection/>
    </xf>
    <xf numFmtId="3" fontId="0" fillId="0" borderId="73" xfId="18" applyNumberFormat="1" applyFont="1" applyFill="1" applyBorder="1" applyAlignment="1" applyProtection="1">
      <alignment horizontal="right" vertical="center"/>
      <protection locked="0"/>
    </xf>
    <xf numFmtId="3" fontId="0" fillId="0" borderId="74" xfId="18" applyNumberFormat="1" applyFont="1" applyFill="1" applyBorder="1" applyAlignment="1" applyProtection="1">
      <alignment horizontal="right" vertical="center"/>
      <protection locked="0"/>
    </xf>
    <xf numFmtId="3" fontId="0" fillId="0" borderId="17" xfId="18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14" xfId="18" applyFont="1" applyFill="1" applyBorder="1" applyAlignment="1" applyProtection="1">
      <alignment horizontal="left" indent="1"/>
      <protection/>
    </xf>
    <xf numFmtId="3" fontId="0" fillId="0" borderId="63" xfId="18" applyNumberFormat="1" applyFont="1" applyFill="1" applyBorder="1" applyAlignment="1" applyProtection="1">
      <alignment horizontal="right" vertical="center"/>
      <protection locked="0"/>
    </xf>
    <xf numFmtId="3" fontId="0" fillId="0" borderId="64" xfId="18" applyNumberFormat="1" applyFont="1" applyFill="1" applyBorder="1" applyAlignment="1" applyProtection="1">
      <alignment horizontal="right" vertical="center"/>
      <protection locked="0"/>
    </xf>
    <xf numFmtId="3" fontId="0" fillId="0" borderId="65" xfId="18" applyNumberFormat="1" applyFont="1" applyFill="1" applyBorder="1" applyAlignment="1" applyProtection="1">
      <alignment horizontal="right" vertical="center"/>
      <protection locked="0"/>
    </xf>
    <xf numFmtId="3" fontId="0" fillId="0" borderId="66" xfId="0" applyNumberFormat="1" applyFont="1" applyFill="1" applyBorder="1" applyAlignment="1" applyProtection="1">
      <alignment horizontal="right" vertical="center"/>
      <protection locked="0"/>
    </xf>
    <xf numFmtId="3" fontId="0" fillId="0" borderId="75" xfId="18" applyNumberFormat="1" applyFont="1" applyFill="1" applyBorder="1" applyAlignment="1" applyProtection="1">
      <alignment horizontal="right" vertical="center"/>
      <protection locked="0"/>
    </xf>
    <xf numFmtId="3" fontId="0" fillId="0" borderId="76" xfId="18" applyNumberFormat="1" applyFont="1" applyFill="1" applyBorder="1" applyAlignment="1" applyProtection="1">
      <alignment horizontal="right" vertical="center"/>
      <protection locked="0"/>
    </xf>
    <xf numFmtId="3" fontId="0" fillId="0" borderId="77" xfId="18" applyNumberFormat="1" applyFont="1" applyFill="1" applyBorder="1" applyAlignment="1" applyProtection="1">
      <alignment horizontal="right" vertical="center"/>
      <protection locked="0"/>
    </xf>
    <xf numFmtId="3" fontId="0" fillId="0" borderId="78" xfId="0" applyNumberFormat="1" applyFont="1" applyFill="1" applyBorder="1" applyAlignment="1" applyProtection="1">
      <alignment horizontal="right" vertical="center"/>
      <protection locked="0"/>
    </xf>
    <xf numFmtId="0" fontId="5" fillId="2" borderId="15" xfId="18" applyFont="1" applyFill="1" applyBorder="1" applyAlignment="1" applyProtection="1">
      <alignment horizontal="left" indent="1"/>
      <protection/>
    </xf>
    <xf numFmtId="3" fontId="5" fillId="0" borderId="71" xfId="18" applyNumberFormat="1" applyFont="1" applyFill="1" applyBorder="1" applyAlignment="1" applyProtection="1">
      <alignment horizontal="right" vertical="center"/>
      <protection locked="0"/>
    </xf>
    <xf numFmtId="3" fontId="5" fillId="0" borderId="72" xfId="0" applyNumberFormat="1" applyFont="1" applyFill="1" applyBorder="1" applyAlignment="1" applyProtection="1">
      <alignment horizontal="right" vertical="center"/>
      <protection locked="0"/>
    </xf>
    <xf numFmtId="3" fontId="0" fillId="0" borderId="69" xfId="18" applyNumberFormat="1" applyFont="1" applyFill="1" applyBorder="1" applyAlignment="1" applyProtection="1">
      <alignment horizontal="right" vertical="center"/>
      <protection locked="0"/>
    </xf>
    <xf numFmtId="3" fontId="0" fillId="0" borderId="70" xfId="18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/>
      <protection/>
    </xf>
    <xf numFmtId="3" fontId="11" fillId="0" borderId="79" xfId="0" applyNumberFormat="1" applyFont="1" applyFill="1" applyBorder="1" applyAlignment="1" applyProtection="1">
      <alignment vertical="center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5" fillId="0" borderId="23" xfId="0" applyNumberFormat="1" applyFont="1" applyFill="1" applyBorder="1" applyAlignment="1" applyProtection="1">
      <alignment vertical="center"/>
      <protection locked="0"/>
    </xf>
    <xf numFmtId="3" fontId="11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68" xfId="0" applyNumberFormat="1" applyFont="1" applyFill="1" applyBorder="1" applyAlignment="1" applyProtection="1">
      <alignment vertical="center"/>
      <protection locked="0"/>
    </xf>
    <xf numFmtId="3" fontId="11" fillId="0" borderId="84" xfId="0" applyNumberFormat="1" applyFont="1" applyFill="1" applyBorder="1" applyAlignment="1" applyProtection="1">
      <alignment vertical="center"/>
      <protection locked="0"/>
    </xf>
    <xf numFmtId="3" fontId="11" fillId="0" borderId="85" xfId="0" applyNumberFormat="1" applyFont="1" applyFill="1" applyBorder="1" applyAlignment="1" applyProtection="1">
      <alignment vertical="center"/>
      <protection locked="0"/>
    </xf>
    <xf numFmtId="3" fontId="11" fillId="0" borderId="76" xfId="0" applyNumberFormat="1" applyFont="1" applyFill="1" applyBorder="1" applyAlignment="1" applyProtection="1">
      <alignment vertical="center"/>
      <protection locked="0"/>
    </xf>
    <xf numFmtId="3" fontId="15" fillId="0" borderId="86" xfId="0" applyNumberFormat="1" applyFont="1" applyFill="1" applyBorder="1" applyAlignment="1" applyProtection="1">
      <alignment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78" xfId="0" applyNumberFormat="1" applyFont="1" applyFill="1" applyBorder="1" applyAlignment="1" applyProtection="1">
      <alignment vertical="center"/>
      <protection locked="0"/>
    </xf>
    <xf numFmtId="3" fontId="11" fillId="0" borderId="88" xfId="0" applyNumberFormat="1" applyFont="1" applyFill="1" applyBorder="1" applyAlignment="1" applyProtection="1">
      <alignment vertical="center"/>
      <protection locked="0"/>
    </xf>
    <xf numFmtId="3" fontId="11" fillId="0" borderId="89" xfId="0" applyNumberFormat="1" applyFont="1" applyFill="1" applyBorder="1" applyAlignment="1" applyProtection="1">
      <alignment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3" fontId="11" fillId="0" borderId="92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Continuous" vertical="center" wrapText="1"/>
      <protection/>
    </xf>
    <xf numFmtId="0" fontId="3" fillId="2" borderId="4" xfId="0" applyFont="1" applyFill="1" applyBorder="1" applyAlignment="1" applyProtection="1">
      <alignment horizontal="centerContinuous" vertical="center" wrapText="1"/>
      <protection/>
    </xf>
    <xf numFmtId="0" fontId="3" fillId="2" borderId="5" xfId="0" applyFont="1" applyFill="1" applyBorder="1" applyAlignment="1" applyProtection="1">
      <alignment horizontal="centerContinuous" vertical="center" wrapText="1"/>
      <protection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4" fillId="2" borderId="17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2" borderId="93" xfId="0" applyFont="1" applyFill="1" applyBorder="1" applyAlignment="1" applyProtection="1">
      <alignment horizontal="center" vertical="top" wrapText="1"/>
      <protection/>
    </xf>
    <xf numFmtId="0" fontId="20" fillId="2" borderId="94" xfId="0" applyFont="1" applyFill="1" applyBorder="1" applyAlignment="1" applyProtection="1">
      <alignment horizontal="left" vertical="center"/>
      <protection/>
    </xf>
    <xf numFmtId="0" fontId="20" fillId="2" borderId="62" xfId="0" applyFont="1" applyFill="1" applyBorder="1" applyAlignment="1" applyProtection="1">
      <alignment horizontal="left" vertical="center"/>
      <protection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3" fontId="11" fillId="0" borderId="60" xfId="0" applyNumberFormat="1" applyFont="1" applyFill="1" applyBorder="1" applyAlignment="1" applyProtection="1">
      <alignment vertical="center"/>
      <protection locked="0"/>
    </xf>
    <xf numFmtId="3" fontId="11" fillId="0" borderId="95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horizontal="left" vertical="center"/>
      <protection/>
    </xf>
    <xf numFmtId="0" fontId="20" fillId="2" borderId="18" xfId="0" applyFont="1" applyFill="1" applyBorder="1" applyAlignment="1" applyProtection="1">
      <alignment horizontal="left" vertical="center"/>
      <protection/>
    </xf>
    <xf numFmtId="3" fontId="11" fillId="0" borderId="63" xfId="0" applyNumberFormat="1" applyFont="1" applyFill="1" applyBorder="1" applyAlignment="1" applyProtection="1">
      <alignment vertical="center"/>
      <protection locked="0"/>
    </xf>
    <xf numFmtId="3" fontId="11" fillId="0" borderId="64" xfId="0" applyNumberFormat="1" applyFont="1" applyFill="1" applyBorder="1" applyAlignment="1" applyProtection="1">
      <alignment vertical="center"/>
      <protection locked="0"/>
    </xf>
    <xf numFmtId="3" fontId="11" fillId="0" borderId="96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3" fontId="11" fillId="0" borderId="68" xfId="0" applyNumberFormat="1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3" fontId="15" fillId="0" borderId="97" xfId="0" applyNumberFormat="1" applyFont="1" applyFill="1" applyBorder="1" applyAlignment="1" applyProtection="1">
      <alignment vertical="center"/>
      <protection locked="0"/>
    </xf>
    <xf numFmtId="3" fontId="15" fillId="0" borderId="98" xfId="0" applyNumberFormat="1" applyFont="1" applyFill="1" applyBorder="1" applyAlignment="1" applyProtection="1">
      <alignment vertical="center"/>
      <protection locked="0"/>
    </xf>
    <xf numFmtId="3" fontId="15" fillId="0" borderId="99" xfId="0" applyNumberFormat="1" applyFont="1" applyFill="1" applyBorder="1" applyAlignment="1" applyProtection="1">
      <alignment vertical="center"/>
      <protection locked="0"/>
    </xf>
    <xf numFmtId="3" fontId="15" fillId="0" borderId="100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/>
    </xf>
    <xf numFmtId="2" fontId="3" fillId="2" borderId="0" xfId="0" applyNumberFormat="1" applyFont="1" applyFill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 vertical="center"/>
      <protection/>
    </xf>
    <xf numFmtId="3" fontId="11" fillId="0" borderId="75" xfId="0" applyNumberFormat="1" applyFont="1" applyFill="1" applyBorder="1" applyAlignment="1" applyProtection="1">
      <alignment vertical="center"/>
      <protection locked="0"/>
    </xf>
    <xf numFmtId="3" fontId="11" fillId="0" borderId="76" xfId="0" applyNumberFormat="1" applyFont="1" applyFill="1" applyBorder="1" applyAlignment="1" applyProtection="1">
      <alignment vertical="center"/>
      <protection locked="0"/>
    </xf>
    <xf numFmtId="3" fontId="11" fillId="0" borderId="86" xfId="0" applyNumberFormat="1" applyFont="1" applyFill="1" applyBorder="1" applyAlignment="1" applyProtection="1">
      <alignment vertical="center"/>
      <protection locked="0"/>
    </xf>
    <xf numFmtId="3" fontId="11" fillId="0" borderId="78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21" fillId="2" borderId="58" xfId="0" applyFont="1" applyFill="1" applyBorder="1" applyAlignment="1" applyProtection="1">
      <alignment/>
      <protection/>
    </xf>
    <xf numFmtId="3" fontId="0" fillId="0" borderId="101" xfId="0" applyNumberFormat="1" applyFill="1" applyBorder="1" applyAlignment="1" applyProtection="1">
      <alignment horizontal="right" vertical="center"/>
      <protection locked="0"/>
    </xf>
    <xf numFmtId="3" fontId="0" fillId="0" borderId="60" xfId="0" applyNumberFormat="1" applyFill="1" applyBorder="1" applyAlignment="1" applyProtection="1">
      <alignment horizontal="right" vertical="center"/>
      <protection locked="0"/>
    </xf>
    <xf numFmtId="3" fontId="5" fillId="0" borderId="102" xfId="0" applyNumberFormat="1" applyFont="1" applyFill="1" applyBorder="1" applyAlignment="1" applyProtection="1">
      <alignment horizontal="right" vertical="center"/>
      <protection locked="0"/>
    </xf>
    <xf numFmtId="3" fontId="0" fillId="0" borderId="103" xfId="0" applyNumberForma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 applyProtection="1">
      <alignment horizontal="left" indent="1"/>
      <protection/>
    </xf>
    <xf numFmtId="3" fontId="0" fillId="0" borderId="104" xfId="0" applyNumberFormat="1" applyFill="1" applyBorder="1" applyAlignment="1" applyProtection="1">
      <alignment horizontal="right" vertical="center"/>
      <protection locked="0"/>
    </xf>
    <xf numFmtId="3" fontId="0" fillId="0" borderId="64" xfId="0" applyNumberForma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105" xfId="0" applyNumberFormat="1" applyFill="1" applyBorder="1" applyAlignment="1" applyProtection="1">
      <alignment horizontal="right" vertical="center"/>
      <protection locked="0"/>
    </xf>
    <xf numFmtId="3" fontId="0" fillId="0" borderId="43" xfId="0" applyNumberFormat="1" applyFill="1" applyBorder="1" applyAlignment="1" applyProtection="1">
      <alignment horizontal="right" vertical="center"/>
      <protection locked="0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37" xfId="0" applyNumberFormat="1" applyFill="1" applyBorder="1" applyAlignment="1" applyProtection="1">
      <alignment horizontal="right" vertical="center"/>
      <protection locked="0"/>
    </xf>
    <xf numFmtId="0" fontId="0" fillId="2" borderId="8" xfId="0" applyFont="1" applyFill="1" applyBorder="1" applyAlignment="1" applyProtection="1">
      <alignment horizontal="left" indent="2"/>
      <protection/>
    </xf>
    <xf numFmtId="0" fontId="5" fillId="2" borderId="8" xfId="0" applyFont="1" applyFill="1" applyBorder="1" applyAlignment="1" applyProtection="1" quotePrefix="1">
      <alignment horizontal="left" indent="2"/>
      <protection/>
    </xf>
    <xf numFmtId="0" fontId="4" fillId="2" borderId="15" xfId="0" applyFont="1" applyFill="1" applyBorder="1" applyAlignment="1" applyProtection="1">
      <alignment horizontal="left" indent="1"/>
      <protection/>
    </xf>
    <xf numFmtId="3" fontId="0" fillId="0" borderId="70" xfId="0" applyNumberFormat="1" applyFill="1" applyBorder="1" applyAlignment="1" applyProtection="1">
      <alignment horizontal="right" vertical="center"/>
      <protection locked="0"/>
    </xf>
    <xf numFmtId="3" fontId="5" fillId="0" borderId="106" xfId="0" applyNumberFormat="1" applyFont="1" applyFill="1" applyBorder="1" applyAlignment="1" applyProtection="1">
      <alignment horizontal="right" vertical="center"/>
      <protection locked="0"/>
    </xf>
    <xf numFmtId="3" fontId="0" fillId="0" borderId="107" xfId="0" applyNumberFormat="1" applyFill="1" applyBorder="1" applyAlignment="1" applyProtection="1">
      <alignment horizontal="right" vertical="center"/>
      <protection locked="0"/>
    </xf>
    <xf numFmtId="0" fontId="22" fillId="2" borderId="14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 horizontal="left" indent="1"/>
      <protection/>
    </xf>
    <xf numFmtId="3" fontId="0" fillId="0" borderId="76" xfId="0" applyNumberFormat="1" applyFill="1" applyBorder="1" applyAlignment="1" applyProtection="1">
      <alignment horizontal="right" vertical="center"/>
      <protection locked="0"/>
    </xf>
    <xf numFmtId="3" fontId="5" fillId="0" borderId="108" xfId="0" applyNumberFormat="1" applyFont="1" applyFill="1" applyBorder="1" applyAlignment="1" applyProtection="1">
      <alignment horizontal="right" vertical="center"/>
      <protection locked="0"/>
    </xf>
    <xf numFmtId="3" fontId="0" fillId="0" borderId="109" xfId="0" applyNumberForma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horizontal="left" indent="1"/>
      <protection/>
    </xf>
    <xf numFmtId="3" fontId="5" fillId="0" borderId="70" xfId="0" applyNumberFormat="1" applyFont="1" applyFill="1" applyBorder="1" applyAlignment="1" applyProtection="1">
      <alignment horizontal="right" vertical="center"/>
      <protection locked="0"/>
    </xf>
    <xf numFmtId="3" fontId="5" fillId="0" borderId="107" xfId="0" applyNumberFormat="1" applyFont="1" applyFill="1" applyBorder="1" applyAlignment="1" applyProtection="1">
      <alignment horizontal="right" vertical="center"/>
      <protection locked="0"/>
    </xf>
    <xf numFmtId="0" fontId="12" fillId="2" borderId="46" xfId="0" applyFont="1" applyFill="1" applyBorder="1" applyAlignment="1" applyProtection="1">
      <alignment horizontal="center" vertical="center"/>
      <protection/>
    </xf>
    <xf numFmtId="0" fontId="12" fillId="2" borderId="49" xfId="0" applyFont="1" applyFill="1" applyBorder="1" applyAlignment="1" applyProtection="1">
      <alignment horizontal="center" vertical="center"/>
      <protection/>
    </xf>
    <xf numFmtId="0" fontId="13" fillId="2" borderId="52" xfId="0" applyFont="1" applyFill="1" applyBorder="1" applyAlignment="1" applyProtection="1">
      <alignment horizontal="center" vertical="top" wrapText="1"/>
      <protection/>
    </xf>
    <xf numFmtId="3" fontId="11" fillId="0" borderId="79" xfId="0" applyNumberFormat="1" applyFont="1" applyFill="1" applyBorder="1" applyAlignment="1" applyProtection="1">
      <alignment vertical="center"/>
      <protection locked="0"/>
    </xf>
    <xf numFmtId="3" fontId="11" fillId="0" borderId="80" xfId="0" applyNumberFormat="1" applyFont="1" applyFill="1" applyBorder="1" applyAlignment="1" applyProtection="1">
      <alignment vertical="center"/>
      <protection locked="0"/>
    </xf>
    <xf numFmtId="3" fontId="15" fillId="0" borderId="23" xfId="0" applyNumberFormat="1" applyFont="1" applyFill="1" applyBorder="1" applyAlignment="1" applyProtection="1">
      <alignment vertical="center"/>
      <protection locked="0"/>
    </xf>
    <xf numFmtId="3" fontId="11" fillId="0" borderId="81" xfId="0" applyNumberFormat="1" applyFont="1" applyFill="1" applyBorder="1" applyAlignment="1" applyProtection="1">
      <alignment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5" fillId="0" borderId="26" xfId="0" applyNumberFormat="1" applyFont="1" applyFill="1" applyBorder="1" applyAlignment="1" applyProtection="1">
      <alignment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84" xfId="0" applyNumberFormat="1" applyFont="1" applyFill="1" applyBorder="1" applyAlignment="1" applyProtection="1">
      <alignment vertical="center"/>
      <protection locked="0"/>
    </xf>
    <xf numFmtId="3" fontId="11" fillId="0" borderId="85" xfId="0" applyNumberFormat="1" applyFont="1" applyFill="1" applyBorder="1" applyAlignment="1" applyProtection="1">
      <alignment vertical="center"/>
      <protection locked="0"/>
    </xf>
    <xf numFmtId="3" fontId="15" fillId="0" borderId="86" xfId="0" applyNumberFormat="1" applyFont="1" applyFill="1" applyBorder="1" applyAlignment="1" applyProtection="1">
      <alignment vertical="center"/>
      <protection locked="0"/>
    </xf>
    <xf numFmtId="3" fontId="11" fillId="0" borderId="87" xfId="0" applyNumberFormat="1" applyFont="1" applyFill="1" applyBorder="1" applyAlignment="1" applyProtection="1">
      <alignment vertical="center"/>
      <protection locked="0"/>
    </xf>
    <xf numFmtId="3" fontId="11" fillId="0" borderId="89" xfId="0" applyNumberFormat="1" applyFont="1" applyFill="1" applyBorder="1" applyAlignment="1" applyProtection="1">
      <alignment vertical="center"/>
      <protection locked="0"/>
    </xf>
    <xf numFmtId="3" fontId="11" fillId="0" borderId="90" xfId="0" applyNumberFormat="1" applyFont="1" applyFill="1" applyBorder="1" applyAlignment="1" applyProtection="1">
      <alignment vertical="center"/>
      <protection locked="0"/>
    </xf>
    <xf numFmtId="3" fontId="11" fillId="0" borderId="91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top"/>
      <protection/>
    </xf>
    <xf numFmtId="0" fontId="3" fillId="2" borderId="1" xfId="0" applyFont="1" applyFill="1" applyBorder="1" applyAlignment="1" applyProtection="1">
      <alignment horizontal="center" vertical="top"/>
      <protection/>
    </xf>
    <xf numFmtId="0" fontId="4" fillId="2" borderId="19" xfId="0" applyFont="1" applyFill="1" applyBorder="1" applyAlignment="1" applyProtection="1">
      <alignment horizontal="center" vertical="top" wrapText="1"/>
      <protection/>
    </xf>
    <xf numFmtId="0" fontId="3" fillId="2" borderId="16" xfId="0" applyFont="1" applyFill="1" applyBorder="1" applyAlignment="1" applyProtection="1">
      <alignment horizontal="center" vertical="center" wrapText="1"/>
      <protection/>
    </xf>
    <xf numFmtId="3" fontId="11" fillId="0" borderId="101" xfId="0" applyNumberFormat="1" applyFont="1" applyFill="1" applyBorder="1" applyAlignment="1" applyProtection="1">
      <alignment vertical="center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104" xfId="0" applyNumberFormat="1" applyFont="1" applyFill="1" applyBorder="1" applyAlignment="1" applyProtection="1">
      <alignment vertical="center"/>
      <protection locked="0"/>
    </xf>
    <xf numFmtId="3" fontId="11" fillId="0" borderId="105" xfId="0" applyNumberFormat="1" applyFont="1" applyFill="1" applyBorder="1" applyAlignment="1" applyProtection="1">
      <alignment vertical="center"/>
      <protection locked="0"/>
    </xf>
    <xf numFmtId="0" fontId="3" fillId="2" borderId="18" xfId="0" applyFont="1" applyFill="1" applyBorder="1" applyAlignment="1" applyProtection="1">
      <alignment/>
      <protection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3" fontId="11" fillId="0" borderId="37" xfId="0" applyNumberFormat="1" applyFont="1" applyFill="1" applyBorder="1" applyAlignment="1" applyProtection="1">
      <alignment vertical="center"/>
      <protection locked="0"/>
    </xf>
    <xf numFmtId="3" fontId="15" fillId="0" borderId="110" xfId="0" applyNumberFormat="1" applyFont="1" applyFill="1" applyBorder="1" applyAlignment="1" applyProtection="1">
      <alignment vertical="center"/>
      <protection locked="0"/>
    </xf>
    <xf numFmtId="3" fontId="15" fillId="0" borderId="111" xfId="0" applyNumberFormat="1" applyFont="1" applyFill="1" applyBorder="1" applyAlignment="1" applyProtection="1">
      <alignment vertical="center"/>
      <protection locked="0"/>
    </xf>
    <xf numFmtId="3" fontId="11" fillId="0" borderId="112" xfId="0" applyNumberFormat="1" applyFont="1" applyFill="1" applyBorder="1" applyAlignment="1" applyProtection="1">
      <alignment vertical="center"/>
      <protection locked="0"/>
    </xf>
    <xf numFmtId="3" fontId="11" fillId="0" borderId="109" xfId="0" applyNumberFormat="1" applyFont="1" applyFill="1" applyBorder="1" applyAlignment="1" applyProtection="1">
      <alignment vertical="center"/>
      <protection locked="0"/>
    </xf>
    <xf numFmtId="3" fontId="11" fillId="0" borderId="113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0" fontId="1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2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1" fontId="0" fillId="5" borderId="0" xfId="0" applyNumberFormat="1" applyFill="1" applyAlignment="1" applyProtection="1">
      <alignment horizontal="right"/>
      <protection/>
    </xf>
    <xf numFmtId="0" fontId="23" fillId="5" borderId="2" xfId="0" applyFont="1" applyFill="1" applyBorder="1" applyAlignment="1" applyProtection="1">
      <alignment/>
      <protection/>
    </xf>
    <xf numFmtId="0" fontId="12" fillId="5" borderId="17" xfId="0" applyFont="1" applyFill="1" applyBorder="1" applyAlignment="1" applyProtection="1">
      <alignment horizontal="center" vertical="center"/>
      <protection/>
    </xf>
    <xf numFmtId="0" fontId="12" fillId="5" borderId="47" xfId="0" applyFont="1" applyFill="1" applyBorder="1" applyAlignment="1" applyProtection="1">
      <alignment horizontal="centerContinuous" vertical="center"/>
      <protection/>
    </xf>
    <xf numFmtId="0" fontId="12" fillId="5" borderId="12" xfId="0" applyFont="1" applyFill="1" applyBorder="1" applyAlignment="1" applyProtection="1">
      <alignment horizontal="centerContinuous" vertical="center"/>
      <protection/>
    </xf>
    <xf numFmtId="0" fontId="12" fillId="5" borderId="17" xfId="0" applyFont="1" applyFill="1" applyBorder="1" applyAlignment="1" applyProtection="1">
      <alignment horizontal="centerContinuous" vertical="center"/>
      <protection/>
    </xf>
    <xf numFmtId="0" fontId="13" fillId="5" borderId="48" xfId="0" applyFont="1" applyFill="1" applyBorder="1" applyAlignment="1" applyProtection="1">
      <alignment horizontal="center" vertical="center"/>
      <protection/>
    </xf>
    <xf numFmtId="0" fontId="12" fillId="5" borderId="13" xfId="0" applyFont="1" applyFill="1" applyBorder="1" applyAlignment="1" applyProtection="1">
      <alignment horizontal="centerContinuous" vertical="center"/>
      <protection/>
    </xf>
    <xf numFmtId="0" fontId="12" fillId="5" borderId="93" xfId="0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 applyProtection="1">
      <alignment horizontal="centerContinuous" vertical="center"/>
      <protection/>
    </xf>
    <xf numFmtId="0" fontId="12" fillId="5" borderId="19" xfId="0" applyFont="1" applyFill="1" applyBorder="1" applyAlignment="1" applyProtection="1">
      <alignment horizontal="centerContinuous" vertical="center"/>
      <protection/>
    </xf>
    <xf numFmtId="0" fontId="13" fillId="5" borderId="50" xfId="0" applyFont="1" applyFill="1" applyBorder="1" applyAlignment="1" applyProtection="1">
      <alignment horizontal="center" vertical="top" wrapText="1"/>
      <protection/>
    </xf>
    <xf numFmtId="0" fontId="12" fillId="5" borderId="18" xfId="0" applyFont="1" applyFill="1" applyBorder="1" applyAlignment="1" applyProtection="1">
      <alignment horizontal="center" vertical="center" wrapText="1"/>
      <protection/>
    </xf>
    <xf numFmtId="0" fontId="12" fillId="5" borderId="19" xfId="0" applyFont="1" applyFill="1" applyBorder="1" applyAlignment="1" applyProtection="1">
      <alignment horizontal="center" vertical="top" wrapText="1"/>
      <protection/>
    </xf>
    <xf numFmtId="0" fontId="11" fillId="5" borderId="1" xfId="0" applyFont="1" applyFill="1" applyBorder="1" applyAlignment="1" applyProtection="1">
      <alignment horizontal="center" vertical="center" wrapText="1"/>
      <protection/>
    </xf>
    <xf numFmtId="0" fontId="15" fillId="5" borderId="20" xfId="0" applyFont="1" applyFill="1" applyBorder="1" applyAlignment="1" applyProtection="1">
      <alignment horizontal="center" vertical="center" wrapText="1"/>
      <protection/>
    </xf>
    <xf numFmtId="0" fontId="11" fillId="5" borderId="52" xfId="0" applyFont="1" applyFill="1" applyBorder="1" applyAlignment="1" applyProtection="1">
      <alignment horizontal="center" vertical="center" wrapText="1"/>
      <protection/>
    </xf>
    <xf numFmtId="0" fontId="13" fillId="5" borderId="52" xfId="0" applyFont="1" applyFill="1" applyBorder="1" applyAlignment="1" applyProtection="1">
      <alignment horizontal="center" vertical="top" wrapText="1"/>
      <protection/>
    </xf>
    <xf numFmtId="0" fontId="12" fillId="5" borderId="16" xfId="0" applyFont="1" applyFill="1" applyBorder="1" applyAlignment="1" applyProtection="1">
      <alignment vertical="center" wrapText="1"/>
      <protection/>
    </xf>
    <xf numFmtId="0" fontId="21" fillId="5" borderId="58" xfId="0" applyFont="1" applyFill="1" applyBorder="1" applyAlignment="1" applyProtection="1">
      <alignment/>
      <protection/>
    </xf>
    <xf numFmtId="3" fontId="12" fillId="0" borderId="114" xfId="0" applyNumberFormat="1" applyFont="1" applyFill="1" applyBorder="1" applyAlignment="1" applyProtection="1">
      <alignment vertical="center"/>
      <protection locked="0"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3" fillId="0" borderId="95" xfId="0" applyNumberFormat="1" applyFont="1" applyFill="1" applyBorder="1" applyAlignment="1" applyProtection="1">
      <alignment vertical="center"/>
      <protection locked="0"/>
    </xf>
    <xf numFmtId="3" fontId="12" fillId="0" borderId="116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0" fontId="0" fillId="5" borderId="8" xfId="0" applyFont="1" applyFill="1" applyBorder="1" applyAlignment="1" applyProtection="1">
      <alignment horizontal="left" indent="1"/>
      <protection/>
    </xf>
    <xf numFmtId="0" fontId="24" fillId="5" borderId="15" xfId="0" applyFont="1" applyFill="1" applyBorder="1" applyAlignment="1" applyProtection="1">
      <alignment horizontal="left" indent="1"/>
      <protection/>
    </xf>
    <xf numFmtId="3" fontId="11" fillId="0" borderId="117" xfId="0" applyNumberFormat="1" applyFont="1" applyFill="1" applyBorder="1" applyAlignment="1" applyProtection="1">
      <alignment vertical="center"/>
      <protection locked="0"/>
    </xf>
    <xf numFmtId="3" fontId="11" fillId="0" borderId="118" xfId="0" applyNumberFormat="1" applyFont="1" applyFill="1" applyBorder="1" applyAlignment="1" applyProtection="1">
      <alignment vertical="center"/>
      <protection locked="0"/>
    </xf>
    <xf numFmtId="3" fontId="11" fillId="0" borderId="70" xfId="0" applyNumberFormat="1" applyFont="1" applyFill="1" applyBorder="1" applyAlignment="1" applyProtection="1">
      <alignment vertical="center"/>
      <protection locked="0"/>
    </xf>
    <xf numFmtId="3" fontId="15" fillId="0" borderId="119" xfId="0" applyNumberFormat="1" applyFont="1" applyFill="1" applyBorder="1" applyAlignment="1" applyProtection="1">
      <alignment vertical="center"/>
      <protection locked="0"/>
    </xf>
    <xf numFmtId="3" fontId="11" fillId="0" borderId="120" xfId="0" applyNumberFormat="1" applyFont="1" applyFill="1" applyBorder="1" applyAlignment="1" applyProtection="1">
      <alignment vertical="center"/>
      <protection locked="0"/>
    </xf>
    <xf numFmtId="3" fontId="11" fillId="0" borderId="72" xfId="0" applyNumberFormat="1" applyFont="1" applyFill="1" applyBorder="1" applyAlignment="1" applyProtection="1">
      <alignment vertical="center"/>
      <protection locked="0"/>
    </xf>
    <xf numFmtId="0" fontId="22" fillId="5" borderId="14" xfId="0" applyFont="1" applyFill="1" applyBorder="1" applyAlignment="1" applyProtection="1">
      <alignment/>
      <protection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3" fontId="11" fillId="0" borderId="121" xfId="0" applyNumberFormat="1" applyFont="1" applyFill="1" applyBorder="1" applyAlignment="1" applyProtection="1">
      <alignment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3" fontId="11" fillId="0" borderId="122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0" fontId="0" fillId="5" borderId="14" xfId="0" applyFont="1" applyFill="1" applyBorder="1" applyAlignment="1" applyProtection="1">
      <alignment horizontal="left" indent="1"/>
      <protection/>
    </xf>
    <xf numFmtId="0" fontId="0" fillId="5" borderId="14" xfId="0" applyFont="1" applyFill="1" applyBorder="1" applyAlignment="1" applyProtection="1">
      <alignment horizontal="left" indent="2"/>
      <protection/>
    </xf>
    <xf numFmtId="0" fontId="0" fillId="5" borderId="15" xfId="0" applyFont="1" applyFill="1" applyBorder="1" applyAlignment="1" applyProtection="1">
      <alignment horizontal="left" indent="1"/>
      <protection/>
    </xf>
    <xf numFmtId="0" fontId="3" fillId="5" borderId="17" xfId="0" applyFont="1" applyFill="1" applyBorder="1" applyAlignment="1" applyProtection="1">
      <alignment horizontal="center" vertical="center"/>
      <protection/>
    </xf>
    <xf numFmtId="0" fontId="3" fillId="5" borderId="47" xfId="0" applyFont="1" applyFill="1" applyBorder="1" applyAlignment="1" applyProtection="1">
      <alignment horizontal="centerContinuous" vertical="center"/>
      <protection/>
    </xf>
    <xf numFmtId="0" fontId="3" fillId="5" borderId="12" xfId="0" applyFont="1" applyFill="1" applyBorder="1" applyAlignment="1" applyProtection="1">
      <alignment horizontal="centerContinuous" vertical="center"/>
      <protection/>
    </xf>
    <xf numFmtId="0" fontId="3" fillId="5" borderId="17" xfId="0" applyFont="1" applyFill="1" applyBorder="1" applyAlignment="1" applyProtection="1">
      <alignment horizontal="centerContinuous" vertical="center"/>
      <protection/>
    </xf>
    <xf numFmtId="0" fontId="4" fillId="5" borderId="48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Continuous" vertical="center"/>
      <protection/>
    </xf>
    <xf numFmtId="0" fontId="3" fillId="5" borderId="93" xfId="0" applyFont="1" applyFill="1" applyBorder="1" applyAlignment="1" applyProtection="1">
      <alignment horizontal="center" vertical="center"/>
      <protection/>
    </xf>
    <xf numFmtId="0" fontId="9" fillId="5" borderId="1" xfId="0" applyFont="1" applyFill="1" applyBorder="1" applyAlignment="1" applyProtection="1">
      <alignment horizontal="centerContinuous" vertical="center"/>
      <protection/>
    </xf>
    <xf numFmtId="0" fontId="3" fillId="5" borderId="19" xfId="0" applyFont="1" applyFill="1" applyBorder="1" applyAlignment="1" applyProtection="1">
      <alignment horizontal="centerContinuous" vertical="center"/>
      <protection/>
    </xf>
    <xf numFmtId="0" fontId="4" fillId="5" borderId="50" xfId="0" applyFont="1" applyFill="1" applyBorder="1" applyAlignment="1" applyProtection="1">
      <alignment horizontal="center" vertical="top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top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5" fillId="5" borderId="20" xfId="0" applyFont="1" applyFill="1" applyBorder="1" applyAlignment="1" applyProtection="1">
      <alignment horizontal="center" vertical="center" wrapText="1"/>
      <protection/>
    </xf>
    <xf numFmtId="0" fontId="0" fillId="5" borderId="52" xfId="0" applyFont="1" applyFill="1" applyBorder="1" applyAlignment="1" applyProtection="1">
      <alignment horizontal="center" vertical="center" wrapText="1"/>
      <protection/>
    </xf>
    <xf numFmtId="0" fontId="4" fillId="5" borderId="52" xfId="0" applyFont="1" applyFill="1" applyBorder="1" applyAlignment="1" applyProtection="1">
      <alignment horizontal="center" vertical="top" wrapText="1"/>
      <protection/>
    </xf>
    <xf numFmtId="0" fontId="3" fillId="5" borderId="16" xfId="0" applyFont="1" applyFill="1" applyBorder="1" applyAlignment="1" applyProtection="1">
      <alignment vertical="center" wrapText="1"/>
      <protection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3" fillId="0" borderId="95" xfId="0" applyNumberFormat="1" applyFont="1" applyFill="1" applyBorder="1" applyAlignment="1" applyProtection="1">
      <alignment vertical="center"/>
      <protection locked="0"/>
    </xf>
    <xf numFmtId="3" fontId="11" fillId="0" borderId="117" xfId="0" applyNumberFormat="1" applyFont="1" applyFill="1" applyBorder="1" applyAlignment="1" applyProtection="1">
      <alignment vertical="center"/>
      <protection locked="0"/>
    </xf>
    <xf numFmtId="3" fontId="11" fillId="0" borderId="118" xfId="0" applyNumberFormat="1" applyFont="1" applyFill="1" applyBorder="1" applyAlignment="1" applyProtection="1">
      <alignment vertical="center"/>
      <protection locked="0"/>
    </xf>
    <xf numFmtId="3" fontId="11" fillId="0" borderId="70" xfId="0" applyNumberFormat="1" applyFont="1" applyFill="1" applyBorder="1" applyAlignment="1" applyProtection="1">
      <alignment vertical="center"/>
      <protection locked="0"/>
    </xf>
    <xf numFmtId="3" fontId="15" fillId="0" borderId="119" xfId="0" applyNumberFormat="1" applyFont="1" applyFill="1" applyBorder="1" applyAlignment="1" applyProtection="1">
      <alignment vertical="center"/>
      <protection locked="0"/>
    </xf>
    <xf numFmtId="3" fontId="11" fillId="0" borderId="120" xfId="0" applyNumberFormat="1" applyFont="1" applyFill="1" applyBorder="1" applyAlignment="1" applyProtection="1">
      <alignment vertical="center"/>
      <protection locked="0"/>
    </xf>
    <xf numFmtId="3" fontId="11" fillId="0" borderId="72" xfId="0" applyNumberFormat="1" applyFont="1" applyFill="1" applyBorder="1" applyAlignment="1" applyProtection="1">
      <alignment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/>
    </xf>
    <xf numFmtId="3" fontId="11" fillId="0" borderId="121" xfId="0" applyNumberFormat="1" applyFont="1" applyFill="1" applyBorder="1" applyAlignment="1" applyProtection="1">
      <alignment vertical="center"/>
      <protection/>
    </xf>
    <xf numFmtId="3" fontId="11" fillId="0" borderId="74" xfId="0" applyNumberFormat="1" applyFont="1" applyFill="1" applyBorder="1" applyAlignment="1" applyProtection="1">
      <alignment vertical="center"/>
      <protection/>
    </xf>
    <xf numFmtId="3" fontId="11" fillId="0" borderId="122" xfId="0" applyNumberFormat="1" applyFont="1" applyFill="1" applyBorder="1" applyAlignment="1" applyProtection="1">
      <alignment vertical="center"/>
      <protection/>
    </xf>
    <xf numFmtId="3" fontId="11" fillId="0" borderId="48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Fill="1" applyBorder="1" applyAlignment="1" applyProtection="1">
      <alignment vertical="center"/>
      <protection/>
    </xf>
    <xf numFmtId="1" fontId="0" fillId="0" borderId="0" xfId="0" applyNumberFormat="1" applyAlignment="1" applyProtection="1">
      <alignment/>
      <protection locked="0"/>
    </xf>
    <xf numFmtId="0" fontId="0" fillId="5" borderId="1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3" fillId="5" borderId="6" xfId="0" applyFont="1" applyFill="1" applyBorder="1" applyAlignment="1" applyProtection="1">
      <alignment vertical="center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0" fontId="5" fillId="5" borderId="4" xfId="0" applyFon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3" fillId="5" borderId="8" xfId="0" applyFon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 locked="0"/>
    </xf>
    <xf numFmtId="3" fontId="0" fillId="0" borderId="22" xfId="0" applyNumberFormat="1" applyFill="1" applyBorder="1" applyAlignment="1" applyProtection="1">
      <alignment/>
      <protection locked="0"/>
    </xf>
    <xf numFmtId="3" fontId="5" fillId="0" borderId="123" xfId="0" applyNumberFormat="1" applyFont="1" applyFill="1" applyBorder="1" applyAlignment="1" applyProtection="1">
      <alignment/>
      <protection locked="0"/>
    </xf>
    <xf numFmtId="3" fontId="0" fillId="0" borderId="42" xfId="0" applyNumberFormat="1" applyFill="1" applyBorder="1" applyAlignment="1" applyProtection="1">
      <alignment/>
      <protection locked="0"/>
    </xf>
    <xf numFmtId="3" fontId="0" fillId="0" borderId="63" xfId="0" applyNumberFormat="1" applyFill="1" applyBorder="1" applyAlignment="1" applyProtection="1">
      <alignment/>
      <protection locked="0"/>
    </xf>
    <xf numFmtId="3" fontId="0" fillId="0" borderId="64" xfId="0" applyNumberFormat="1" applyFill="1" applyBorder="1" applyAlignment="1" applyProtection="1">
      <alignment/>
      <protection locked="0"/>
    </xf>
    <xf numFmtId="3" fontId="5" fillId="0" borderId="124" xfId="0" applyNumberFormat="1" applyFont="1" applyFill="1" applyBorder="1" applyAlignment="1" applyProtection="1">
      <alignment/>
      <protection locked="0"/>
    </xf>
    <xf numFmtId="3" fontId="0" fillId="0" borderId="105" xfId="0" applyNumberFormat="1" applyFill="1" applyBorder="1" applyAlignment="1" applyProtection="1">
      <alignment/>
      <protection locked="0"/>
    </xf>
    <xf numFmtId="0" fontId="0" fillId="5" borderId="8" xfId="0" applyFon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 locked="0"/>
    </xf>
    <xf numFmtId="3" fontId="0" fillId="0" borderId="9" xfId="0" applyNumberFormat="1" applyFill="1" applyBorder="1" applyAlignment="1" applyProtection="1">
      <alignment/>
      <protection locked="0"/>
    </xf>
    <xf numFmtId="3" fontId="5" fillId="0" borderId="125" xfId="0" applyNumberFormat="1" applyFont="1" applyFill="1" applyBorder="1" applyAlignment="1" applyProtection="1">
      <alignment/>
      <protection locked="0"/>
    </xf>
    <xf numFmtId="3" fontId="0" fillId="0" borderId="37" xfId="0" applyNumberFormat="1" applyFill="1" applyBorder="1" applyAlignment="1" applyProtection="1">
      <alignment/>
      <protection locked="0"/>
    </xf>
    <xf numFmtId="0" fontId="4" fillId="5" borderId="8" xfId="0" applyFont="1" applyFill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/>
      <protection locked="0"/>
    </xf>
    <xf numFmtId="3" fontId="5" fillId="0" borderId="126" xfId="0" applyNumberFormat="1" applyFont="1" applyFill="1" applyBorder="1" applyAlignment="1" applyProtection="1">
      <alignment/>
      <protection locked="0"/>
    </xf>
    <xf numFmtId="3" fontId="5" fillId="0" borderId="38" xfId="0" applyNumberFormat="1" applyFont="1" applyFill="1" applyBorder="1" applyAlignment="1" applyProtection="1">
      <alignment/>
      <protection locked="0"/>
    </xf>
    <xf numFmtId="0" fontId="3" fillId="5" borderId="10" xfId="0" applyFont="1" applyFill="1" applyBorder="1" applyAlignment="1" applyProtection="1">
      <alignment/>
      <protection/>
    </xf>
    <xf numFmtId="3" fontId="0" fillId="0" borderId="32" xfId="0" applyNumberFormat="1" applyFill="1" applyBorder="1" applyAlignment="1" applyProtection="1">
      <alignment/>
      <protection locked="0"/>
    </xf>
    <xf numFmtId="3" fontId="0" fillId="0" borderId="90" xfId="0" applyNumberFormat="1" applyFill="1" applyBorder="1" applyAlignment="1" applyProtection="1">
      <alignment/>
      <protection locked="0"/>
    </xf>
    <xf numFmtId="3" fontId="5" fillId="0" borderId="127" xfId="0" applyNumberFormat="1" applyFont="1" applyFill="1" applyBorder="1" applyAlignment="1" applyProtection="1">
      <alignment/>
      <protection locked="0"/>
    </xf>
    <xf numFmtId="3" fontId="0" fillId="0" borderId="39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5" borderId="2" xfId="0" applyFont="1" applyFill="1" applyBorder="1" applyAlignment="1" applyProtection="1">
      <alignment horizontal="center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/>
      <protection/>
    </xf>
    <xf numFmtId="0" fontId="0" fillId="5" borderId="5" xfId="0" applyFont="1" applyFill="1" applyBorder="1" applyAlignment="1" applyProtection="1">
      <alignment horizontal="center" vertical="center"/>
      <protection/>
    </xf>
    <xf numFmtId="0" fontId="3" fillId="5" borderId="128" xfId="0" applyFont="1" applyFill="1" applyBorder="1" applyAlignment="1" applyProtection="1">
      <alignment horizontal="left" vertical="center"/>
      <protection/>
    </xf>
    <xf numFmtId="0" fontId="0" fillId="5" borderId="0" xfId="0" applyFill="1" applyAlignment="1" applyProtection="1">
      <alignment vertical="center"/>
      <protection/>
    </xf>
    <xf numFmtId="0" fontId="5" fillId="5" borderId="6" xfId="0" applyFont="1" applyFill="1" applyBorder="1" applyAlignment="1" applyProtection="1">
      <alignment horizontal="left" indent="1"/>
      <protection/>
    </xf>
    <xf numFmtId="0" fontId="3" fillId="5" borderId="8" xfId="0" applyFont="1" applyFill="1" applyBorder="1" applyAlignment="1" applyProtection="1">
      <alignment wrapText="1"/>
      <protection/>
    </xf>
    <xf numFmtId="0" fontId="0" fillId="5" borderId="8" xfId="0" applyFont="1" applyFill="1" applyBorder="1" applyAlignment="1" applyProtection="1">
      <alignment horizontal="left" indent="2"/>
      <protection/>
    </xf>
    <xf numFmtId="0" fontId="5" fillId="5" borderId="128" xfId="0" applyFont="1" applyFill="1" applyBorder="1" applyAlignment="1" applyProtection="1">
      <alignment horizontal="left" indent="2"/>
      <protection/>
    </xf>
    <xf numFmtId="0" fontId="16" fillId="5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 locked="0"/>
    </xf>
    <xf numFmtId="0" fontId="19" fillId="5" borderId="6" xfId="0" applyFont="1" applyFill="1" applyBorder="1" applyAlignment="1" applyProtection="1">
      <alignment/>
      <protection/>
    </xf>
    <xf numFmtId="0" fontId="24" fillId="5" borderId="4" xfId="0" applyFont="1" applyFill="1" applyBorder="1" applyAlignment="1" applyProtection="1">
      <alignment horizontal="center" vertical="center" wrapText="1"/>
      <protection/>
    </xf>
    <xf numFmtId="0" fontId="3" fillId="5" borderId="7" xfId="0" applyFont="1" applyFill="1" applyBorder="1" applyAlignment="1" applyProtection="1">
      <alignment horizontal="center" vertical="center" wrapText="1"/>
      <protection/>
    </xf>
    <xf numFmtId="0" fontId="3" fillId="5" borderId="58" xfId="0" applyFont="1" applyFill="1" applyBorder="1" applyAlignment="1" applyProtection="1">
      <alignment horizontal="left" vertical="center"/>
      <protection/>
    </xf>
    <xf numFmtId="3" fontId="24" fillId="0" borderId="59" xfId="0" applyNumberFormat="1" applyFont="1" applyFill="1" applyBorder="1" applyAlignment="1" applyProtection="1">
      <alignment horizontal="right" vertical="center"/>
      <protection locked="0"/>
    </xf>
    <xf numFmtId="3" fontId="24" fillId="0" borderId="60" xfId="0" applyNumberFormat="1" applyFont="1" applyFill="1" applyBorder="1" applyAlignment="1" applyProtection="1">
      <alignment horizontal="right" vertical="center"/>
      <protection locked="0"/>
    </xf>
    <xf numFmtId="3" fontId="24" fillId="0" borderId="95" xfId="0" applyNumberFormat="1" applyFont="1" applyFill="1" applyBorder="1" applyAlignment="1" applyProtection="1">
      <alignment horizontal="right" vertical="center"/>
      <protection locked="0"/>
    </xf>
    <xf numFmtId="3" fontId="25" fillId="0" borderId="103" xfId="0" applyNumberFormat="1" applyFont="1" applyFill="1" applyBorder="1" applyAlignment="1" applyProtection="1">
      <alignment horizontal="right" vertical="center"/>
      <protection locked="0"/>
    </xf>
    <xf numFmtId="0" fontId="0" fillId="5" borderId="8" xfId="0" applyFont="1" applyFill="1" applyBorder="1" applyAlignment="1" applyProtection="1">
      <alignment horizontal="left" vertical="center" indent="1"/>
      <protection/>
    </xf>
    <xf numFmtId="3" fontId="0" fillId="0" borderId="63" xfId="0" applyNumberFormat="1" applyFill="1" applyBorder="1" applyAlignment="1" applyProtection="1">
      <alignment horizontal="right" vertical="center"/>
      <protection locked="0"/>
    </xf>
    <xf numFmtId="3" fontId="0" fillId="0" borderId="64" xfId="0" applyNumberFormat="1" applyFill="1" applyBorder="1" applyAlignment="1" applyProtection="1">
      <alignment horizontal="right" vertical="center"/>
      <protection locked="0"/>
    </xf>
    <xf numFmtId="3" fontId="24" fillId="0" borderId="96" xfId="0" applyNumberFormat="1" applyFont="1" applyFill="1" applyBorder="1" applyAlignment="1" applyProtection="1">
      <alignment horizontal="right" vertical="center"/>
      <protection locked="0"/>
    </xf>
    <xf numFmtId="3" fontId="3" fillId="0" borderId="105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ill="1" applyBorder="1" applyAlignment="1" applyProtection="1">
      <alignment horizontal="right" vertical="center"/>
      <protection locked="0"/>
    </xf>
    <xf numFmtId="3" fontId="24" fillId="0" borderId="2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0" fontId="24" fillId="5" borderId="6" xfId="0" applyFont="1" applyFill="1" applyBorder="1" applyAlignment="1" applyProtection="1">
      <alignment horizontal="left" vertical="center" indent="1"/>
      <protection/>
    </xf>
    <xf numFmtId="3" fontId="24" fillId="0" borderId="69" xfId="0" applyNumberFormat="1" applyFont="1" applyFill="1" applyBorder="1" applyAlignment="1" applyProtection="1">
      <alignment horizontal="right" vertical="center"/>
      <protection locked="0"/>
    </xf>
    <xf numFmtId="3" fontId="24" fillId="0" borderId="70" xfId="0" applyNumberFormat="1" applyFont="1" applyFill="1" applyBorder="1" applyAlignment="1" applyProtection="1">
      <alignment horizontal="right" vertical="center"/>
      <protection locked="0"/>
    </xf>
    <xf numFmtId="3" fontId="24" fillId="0" borderId="119" xfId="0" applyNumberFormat="1" applyFont="1" applyFill="1" applyBorder="1" applyAlignment="1" applyProtection="1">
      <alignment horizontal="right" vertical="center"/>
      <protection locked="0"/>
    </xf>
    <xf numFmtId="3" fontId="25" fillId="0" borderId="107" xfId="0" applyNumberFormat="1" applyFont="1" applyFill="1" applyBorder="1" applyAlignment="1" applyProtection="1">
      <alignment horizontal="right" vertical="center"/>
      <protection locked="0"/>
    </xf>
    <xf numFmtId="3" fontId="3" fillId="0" borderId="56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25" fillId="0" borderId="33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0" fontId="3" fillId="6" borderId="0" xfId="0" applyFont="1" applyFill="1" applyAlignment="1" applyProtection="1">
      <alignment horizontal="right"/>
      <protection/>
    </xf>
    <xf numFmtId="0" fontId="0" fillId="6" borderId="0" xfId="0" applyFill="1" applyBorder="1" applyAlignment="1" applyProtection="1">
      <alignment/>
      <protection/>
    </xf>
    <xf numFmtId="0" fontId="18" fillId="6" borderId="11" xfId="0" applyFont="1" applyFill="1" applyBorder="1" applyAlignment="1" applyProtection="1">
      <alignment/>
      <protection/>
    </xf>
    <xf numFmtId="0" fontId="3" fillId="6" borderId="3" xfId="0" applyFont="1" applyFill="1" applyBorder="1" applyAlignment="1" applyProtection="1">
      <alignment horizontal="centerContinuous" vertical="center"/>
      <protection/>
    </xf>
    <xf numFmtId="0" fontId="3" fillId="6" borderId="4" xfId="0" applyFont="1" applyFill="1" applyBorder="1" applyAlignment="1" applyProtection="1">
      <alignment horizontal="centerContinuous" vertical="center"/>
      <protection/>
    </xf>
    <xf numFmtId="0" fontId="3" fillId="6" borderId="5" xfId="0" applyFont="1" applyFill="1" applyBorder="1" applyAlignment="1" applyProtection="1">
      <alignment horizontal="centerContinuous" vertical="center"/>
      <protection/>
    </xf>
    <xf numFmtId="0" fontId="3" fillId="6" borderId="12" xfId="0" applyFont="1" applyFill="1" applyBorder="1" applyAlignment="1" applyProtection="1">
      <alignment horizontal="centerContinuous" vertical="center"/>
      <protection/>
    </xf>
    <xf numFmtId="0" fontId="25" fillId="6" borderId="12" xfId="0" applyFont="1" applyFill="1" applyBorder="1" applyAlignment="1" applyProtection="1">
      <alignment horizontal="centerContinuous" vertical="center" wrapText="1"/>
      <protection/>
    </xf>
    <xf numFmtId="0" fontId="3" fillId="6" borderId="24" xfId="0" applyFont="1" applyFill="1" applyBorder="1" applyAlignment="1" applyProtection="1">
      <alignment horizontal="centerContinuous" vertical="center"/>
      <protection/>
    </xf>
    <xf numFmtId="0" fontId="19" fillId="6" borderId="14" xfId="0" applyFont="1" applyFill="1" applyBorder="1" applyAlignment="1" applyProtection="1">
      <alignment/>
      <protection/>
    </xf>
    <xf numFmtId="0" fontId="3" fillId="6" borderId="15" xfId="0" applyFont="1" applyFill="1" applyBorder="1" applyAlignment="1" applyProtection="1">
      <alignment horizontal="centerContinuous" vertical="center"/>
      <protection/>
    </xf>
    <xf numFmtId="0" fontId="3" fillId="6" borderId="1" xfId="0" applyFont="1" applyFill="1" applyBorder="1" applyAlignment="1" applyProtection="1">
      <alignment horizontal="centerContinuous" vertical="center"/>
      <protection/>
    </xf>
    <xf numFmtId="0" fontId="3" fillId="6" borderId="0" xfId="0" applyFont="1" applyFill="1" applyBorder="1" applyAlignment="1" applyProtection="1">
      <alignment horizontal="left" vertical="center"/>
      <protection/>
    </xf>
    <xf numFmtId="0" fontId="3" fillId="6" borderId="0" xfId="0" applyFont="1" applyFill="1" applyBorder="1" applyAlignment="1" applyProtection="1">
      <alignment horizontal="centerContinuous" vertical="center"/>
      <protection/>
    </xf>
    <xf numFmtId="0" fontId="25" fillId="6" borderId="0" xfId="0" applyFont="1" applyFill="1" applyBorder="1" applyAlignment="1" applyProtection="1">
      <alignment horizontal="center" vertical="center" wrapText="1"/>
      <protection/>
    </xf>
    <xf numFmtId="0" fontId="3" fillId="6" borderId="38" xfId="0" applyFont="1" applyFill="1" applyBorder="1" applyAlignment="1" applyProtection="1">
      <alignment horizontal="centerContinuous" vertical="center"/>
      <protection/>
    </xf>
    <xf numFmtId="0" fontId="19" fillId="6" borderId="15" xfId="0" applyFont="1" applyFill="1" applyBorder="1" applyAlignment="1" applyProtection="1">
      <alignment horizontal="left" vertical="top" wrapText="1"/>
      <protection/>
    </xf>
    <xf numFmtId="0" fontId="0" fillId="6" borderId="15" xfId="0" applyFont="1" applyFill="1" applyBorder="1" applyAlignment="1" applyProtection="1">
      <alignment horizontal="centerContinuous" vertical="center" wrapText="1"/>
      <protection/>
    </xf>
    <xf numFmtId="0" fontId="0" fillId="6" borderId="1" xfId="0" applyFont="1" applyFill="1" applyBorder="1" applyAlignment="1" applyProtection="1">
      <alignment horizontal="centerContinuous" vertical="center" wrapText="1"/>
      <protection/>
    </xf>
    <xf numFmtId="0" fontId="24" fillId="6" borderId="1" xfId="0" applyFont="1" applyFill="1" applyBorder="1" applyAlignment="1" applyProtection="1">
      <alignment horizontal="centerContinuous" vertical="center" wrapText="1"/>
      <protection/>
    </xf>
    <xf numFmtId="0" fontId="0" fillId="6" borderId="34" xfId="0" applyFont="1" applyFill="1" applyBorder="1" applyAlignment="1" applyProtection="1">
      <alignment horizontal="centerContinuous" vertical="center" wrapText="1"/>
      <protection/>
    </xf>
    <xf numFmtId="0" fontId="0" fillId="6" borderId="1" xfId="0" applyFill="1" applyBorder="1" applyAlignment="1" applyProtection="1">
      <alignment vertical="center"/>
      <protection/>
    </xf>
    <xf numFmtId="0" fontId="25" fillId="6" borderId="1" xfId="0" applyFont="1" applyFill="1" applyBorder="1" applyAlignment="1" applyProtection="1">
      <alignment horizontal="center" vertical="top" wrapText="1"/>
      <protection/>
    </xf>
    <xf numFmtId="0" fontId="0" fillId="6" borderId="34" xfId="0" applyFill="1" applyBorder="1" applyAlignment="1" applyProtection="1">
      <alignment vertical="center"/>
      <protection/>
    </xf>
    <xf numFmtId="0" fontId="3" fillId="6" borderId="58" xfId="0" applyNumberFormat="1" applyFont="1" applyFill="1" applyBorder="1" applyAlignment="1" applyProtection="1">
      <alignment horizontal="left" vertical="center" wrapText="1"/>
      <protection/>
    </xf>
    <xf numFmtId="3" fontId="0" fillId="0" borderId="102" xfId="0" applyNumberFormat="1" applyFont="1" applyFill="1" applyBorder="1" applyAlignment="1" applyProtection="1">
      <alignment horizontal="right" vertical="center"/>
      <protection locked="0"/>
    </xf>
    <xf numFmtId="3" fontId="0" fillId="0" borderId="60" xfId="0" applyNumberFormat="1" applyFont="1" applyFill="1" applyBorder="1" applyAlignment="1" applyProtection="1">
      <alignment horizontal="right" vertical="center"/>
      <protection locked="0"/>
    </xf>
    <xf numFmtId="3" fontId="0" fillId="0" borderId="103" xfId="0" applyNumberFormat="1" applyFont="1" applyFill="1" applyBorder="1" applyAlignment="1" applyProtection="1">
      <alignment horizontal="right" vertical="center"/>
      <protection locked="0"/>
    </xf>
    <xf numFmtId="0" fontId="3" fillId="6" borderId="129" xfId="18" applyFont="1" applyFill="1" applyBorder="1" applyProtection="1">
      <alignment/>
      <protection/>
    </xf>
    <xf numFmtId="0" fontId="3" fillId="0" borderId="130" xfId="18" applyFont="1" applyFill="1" applyBorder="1" applyProtection="1">
      <alignment/>
      <protection locked="0"/>
    </xf>
    <xf numFmtId="0" fontId="3" fillId="0" borderId="131" xfId="18" applyFont="1" applyFill="1" applyBorder="1" applyProtection="1">
      <alignment/>
      <protection locked="0"/>
    </xf>
    <xf numFmtId="3" fontId="0" fillId="0" borderId="132" xfId="0" applyNumberFormat="1" applyFont="1" applyFill="1" applyBorder="1" applyAlignment="1" applyProtection="1">
      <alignment horizontal="right" vertical="center"/>
      <protection locked="0"/>
    </xf>
    <xf numFmtId="0" fontId="3" fillId="6" borderId="8" xfId="0" applyNumberFormat="1" applyFont="1" applyFill="1" applyBorder="1" applyAlignment="1" applyProtection="1">
      <alignment horizontal="left" wrapText="1"/>
      <protection/>
    </xf>
    <xf numFmtId="3" fontId="0" fillId="0" borderId="35" xfId="0" applyNumberFormat="1" applyFont="1" applyFill="1" applyBorder="1" applyAlignment="1" applyProtection="1">
      <alignment horizontal="right" vertical="center"/>
      <protection locked="0"/>
    </xf>
    <xf numFmtId="3" fontId="0" fillId="0" borderId="64" xfId="0" applyNumberFormat="1" applyFont="1" applyFill="1" applyBorder="1" applyAlignment="1" applyProtection="1">
      <alignment horizontal="right" vertical="center"/>
      <protection locked="0"/>
    </xf>
    <xf numFmtId="3" fontId="0" fillId="0" borderId="105" xfId="0" applyNumberFormat="1" applyFont="1" applyFill="1" applyBorder="1" applyAlignment="1" applyProtection="1">
      <alignment horizontal="right" vertical="center"/>
      <protection locked="0"/>
    </xf>
    <xf numFmtId="0" fontId="0" fillId="6" borderId="8" xfId="0" applyNumberFormat="1" applyFont="1" applyFill="1" applyBorder="1" applyAlignment="1" applyProtection="1">
      <alignment horizontal="left" wrapText="1" indent="1"/>
      <protection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3" fillId="0" borderId="105" xfId="0" applyNumberFormat="1" applyFont="1" applyFill="1" applyBorder="1" applyAlignment="1" applyProtection="1">
      <alignment horizontal="right" vertical="center"/>
      <protection locked="0"/>
    </xf>
    <xf numFmtId="3" fontId="0" fillId="0" borderId="36" xfId="0" applyNumberFormat="1" applyFont="1" applyFill="1" applyBorder="1" applyAlignment="1" applyProtection="1">
      <alignment horizontal="right" vertical="center"/>
      <protection locked="0"/>
    </xf>
    <xf numFmtId="3" fontId="0" fillId="0" borderId="9" xfId="0" applyNumberFormat="1" applyFont="1" applyFill="1" applyBorder="1" applyAlignment="1" applyProtection="1">
      <alignment horizontal="right" vertical="center"/>
      <protection locked="0"/>
    </xf>
    <xf numFmtId="3" fontId="0" fillId="0" borderId="108" xfId="0" applyNumberFormat="1" applyFont="1" applyFill="1" applyBorder="1" applyAlignment="1" applyProtection="1">
      <alignment horizontal="right" vertical="center"/>
      <protection locked="0"/>
    </xf>
    <xf numFmtId="3" fontId="0" fillId="0" borderId="76" xfId="0" applyNumberFormat="1" applyFont="1" applyFill="1" applyBorder="1" applyAlignment="1" applyProtection="1">
      <alignment horizontal="right" vertical="center"/>
      <protection locked="0"/>
    </xf>
    <xf numFmtId="0" fontId="5" fillId="6" borderId="128" xfId="0" applyNumberFormat="1" applyFont="1" applyFill="1" applyBorder="1" applyAlignment="1" applyProtection="1">
      <alignment horizontal="left" wrapText="1" indent="1"/>
      <protection/>
    </xf>
    <xf numFmtId="3" fontId="5" fillId="0" borderId="133" xfId="0" applyNumberFormat="1" applyFont="1" applyFill="1" applyBorder="1" applyAlignment="1" applyProtection="1">
      <alignment horizontal="right" vertical="center"/>
      <protection locked="0"/>
    </xf>
    <xf numFmtId="3" fontId="5" fillId="0" borderId="98" xfId="0" applyNumberFormat="1" applyFont="1" applyFill="1" applyBorder="1" applyAlignment="1" applyProtection="1">
      <alignment horizontal="right" vertical="center"/>
      <protection locked="0"/>
    </xf>
    <xf numFmtId="3" fontId="5" fillId="0" borderId="111" xfId="0" applyNumberFormat="1" applyFont="1" applyFill="1" applyBorder="1" applyAlignment="1" applyProtection="1">
      <alignment horizontal="right" vertical="center"/>
      <protection locked="0"/>
    </xf>
    <xf numFmtId="3" fontId="3" fillId="0" borderId="102" xfId="0" applyNumberFormat="1" applyFont="1" applyFill="1" applyBorder="1" applyAlignment="1" applyProtection="1">
      <alignment horizontal="right"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103" xfId="0" applyNumberFormat="1" applyFont="1" applyFill="1" applyBorder="1" applyAlignment="1" applyProtection="1">
      <alignment horizontal="right" vertical="center"/>
      <protection locked="0"/>
    </xf>
    <xf numFmtId="0" fontId="3" fillId="0" borderId="134" xfId="18" applyFont="1" applyFill="1" applyBorder="1" applyProtection="1">
      <alignment/>
      <protection locked="0"/>
    </xf>
    <xf numFmtId="0" fontId="3" fillId="6" borderId="8" xfId="0" applyNumberFormat="1" applyFont="1" applyFill="1" applyBorder="1" applyAlignment="1" applyProtection="1">
      <alignment horizontal="left" vertical="center" wrapText="1"/>
      <protection/>
    </xf>
    <xf numFmtId="3" fontId="3" fillId="0" borderId="35" xfId="0" applyNumberFormat="1" applyFont="1" applyFill="1" applyBorder="1" applyAlignment="1" applyProtection="1">
      <alignment horizontal="left" vertical="center" indent="2"/>
      <protection locked="0"/>
    </xf>
    <xf numFmtId="3" fontId="3" fillId="0" borderId="64" xfId="0" applyNumberFormat="1" applyFont="1" applyFill="1" applyBorder="1" applyAlignment="1" applyProtection="1">
      <alignment horizontal="left" vertical="center" indent="2"/>
      <protection locked="0"/>
    </xf>
    <xf numFmtId="3" fontId="3" fillId="0" borderId="105" xfId="0" applyNumberFormat="1" applyFont="1" applyFill="1" applyBorder="1" applyAlignment="1" applyProtection="1">
      <alignment horizontal="left" vertical="center" indent="2"/>
      <protection locked="0"/>
    </xf>
    <xf numFmtId="0" fontId="0" fillId="6" borderId="8" xfId="0" applyNumberFormat="1" applyFont="1" applyFill="1" applyBorder="1" applyAlignment="1" applyProtection="1">
      <alignment horizontal="left" wrapText="1" indent="2"/>
      <protection/>
    </xf>
    <xf numFmtId="0" fontId="5" fillId="6" borderId="128" xfId="0" applyNumberFormat="1" applyFont="1" applyFill="1" applyBorder="1" applyAlignment="1" applyProtection="1">
      <alignment horizontal="left" wrapText="1" indent="2"/>
      <protection/>
    </xf>
    <xf numFmtId="0" fontId="3" fillId="6" borderId="0" xfId="0" applyFont="1" applyFill="1" applyBorder="1" applyAlignment="1" applyProtection="1">
      <alignment horizontal="left" indent="2"/>
      <protection/>
    </xf>
    <xf numFmtId="0" fontId="24" fillId="6" borderId="0" xfId="0" applyFont="1" applyFill="1" applyBorder="1" applyAlignment="1" applyProtection="1">
      <alignment/>
      <protection/>
    </xf>
    <xf numFmtId="0" fontId="10" fillId="6" borderId="0" xfId="0" applyFont="1" applyFill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8" fillId="6" borderId="2" xfId="0" applyFont="1" applyFill="1" applyBorder="1" applyAlignment="1" applyProtection="1">
      <alignment/>
      <protection/>
    </xf>
    <xf numFmtId="0" fontId="8" fillId="6" borderId="8" xfId="0" applyFont="1" applyFill="1" applyBorder="1" applyAlignment="1" applyProtection="1">
      <alignment/>
      <protection/>
    </xf>
    <xf numFmtId="0" fontId="19" fillId="6" borderId="6" xfId="0" applyFont="1" applyFill="1" applyBorder="1" applyAlignment="1" applyProtection="1">
      <alignment horizontal="left"/>
      <protection/>
    </xf>
    <xf numFmtId="0" fontId="3" fillId="6" borderId="58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5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 locked="0"/>
    </xf>
    <xf numFmtId="3" fontId="0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right" vertical="top" wrapText="1"/>
      <protection locked="0"/>
    </xf>
    <xf numFmtId="0" fontId="0" fillId="6" borderId="8" xfId="0" applyFont="1" applyFill="1" applyBorder="1" applyAlignment="1" applyProtection="1">
      <alignment horizontal="left" wrapText="1"/>
      <protection/>
    </xf>
    <xf numFmtId="3" fontId="0" fillId="0" borderId="136" xfId="0" applyNumberFormat="1" applyFont="1" applyFill="1" applyBorder="1" applyAlignment="1" applyProtection="1">
      <alignment horizontal="right"/>
      <protection locked="0"/>
    </xf>
    <xf numFmtId="3" fontId="24" fillId="0" borderId="136" xfId="0" applyNumberFormat="1" applyFont="1" applyFill="1" applyBorder="1" applyAlignment="1" applyProtection="1">
      <alignment horizontal="right"/>
      <protection locked="0"/>
    </xf>
    <xf numFmtId="3" fontId="24" fillId="0" borderId="137" xfId="0" applyNumberFormat="1" applyFont="1" applyFill="1" applyBorder="1" applyAlignment="1" applyProtection="1">
      <alignment horizontal="right"/>
      <protection locked="0"/>
    </xf>
    <xf numFmtId="3" fontId="0" fillId="0" borderId="137" xfId="0" applyNumberFormat="1" applyFill="1" applyBorder="1" applyAlignment="1" applyProtection="1">
      <alignment horizontal="right"/>
      <protection locked="0"/>
    </xf>
    <xf numFmtId="0" fontId="0" fillId="6" borderId="8" xfId="0" applyFont="1" applyFill="1" applyBorder="1" applyAlignment="1" applyProtection="1">
      <alignment horizontal="left" indent="1"/>
      <protection/>
    </xf>
    <xf numFmtId="0" fontId="24" fillId="6" borderId="6" xfId="0" applyFont="1" applyFill="1" applyBorder="1" applyAlignment="1" applyProtection="1">
      <alignment horizontal="left" indent="1"/>
      <protection/>
    </xf>
    <xf numFmtId="3" fontId="24" fillId="0" borderId="45" xfId="0" applyNumberFormat="1" applyFont="1" applyFill="1" applyBorder="1" applyAlignment="1" applyProtection="1">
      <alignment horizontal="right"/>
      <protection locked="0"/>
    </xf>
    <xf numFmtId="3" fontId="24" fillId="0" borderId="90" xfId="0" applyNumberFormat="1" applyFont="1" applyFill="1" applyBorder="1" applyAlignment="1" applyProtection="1">
      <alignment horizontal="right"/>
      <protection locked="0"/>
    </xf>
    <xf numFmtId="3" fontId="24" fillId="0" borderId="39" xfId="0" applyNumberFormat="1" applyFont="1" applyFill="1" applyBorder="1" applyAlignment="1" applyProtection="1">
      <alignment horizontal="right"/>
      <protection locked="0"/>
    </xf>
    <xf numFmtId="0" fontId="3" fillId="6" borderId="58" xfId="0" applyFont="1" applyFill="1" applyBorder="1" applyAlignment="1" applyProtection="1">
      <alignment vertical="center"/>
      <protection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25" fillId="0" borderId="102" xfId="0" applyNumberFormat="1" applyFont="1" applyFill="1" applyBorder="1" applyAlignment="1" applyProtection="1">
      <alignment horizontal="right" vertical="center"/>
      <protection locked="0"/>
    </xf>
    <xf numFmtId="3" fontId="0" fillId="0" borderId="94" xfId="0" applyNumberFormat="1" applyFill="1" applyBorder="1" applyAlignment="1" applyProtection="1">
      <alignment horizontal="right" vertical="center"/>
      <protection locked="0"/>
    </xf>
    <xf numFmtId="3" fontId="0" fillId="0" borderId="116" xfId="0" applyNumberFormat="1" applyFill="1" applyBorder="1" applyAlignment="1" applyProtection="1">
      <alignment horizontal="right" vertical="center"/>
      <protection locked="0"/>
    </xf>
    <xf numFmtId="3" fontId="0" fillId="0" borderId="102" xfId="0" applyNumberForma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/>
      <protection locked="0"/>
    </xf>
    <xf numFmtId="3" fontId="3" fillId="0" borderId="64" xfId="0" applyNumberFormat="1" applyFont="1" applyFill="1" applyBorder="1" applyAlignment="1" applyProtection="1">
      <alignment horizontal="right"/>
      <protection locked="0"/>
    </xf>
    <xf numFmtId="3" fontId="25" fillId="0" borderId="35" xfId="0" applyNumberFormat="1" applyFont="1" applyFill="1" applyBorder="1" applyAlignment="1" applyProtection="1">
      <alignment horizontal="right"/>
      <protection locked="0"/>
    </xf>
    <xf numFmtId="3" fontId="25" fillId="0" borderId="105" xfId="0" applyNumberFormat="1" applyFont="1" applyFill="1" applyBorder="1" applyAlignment="1" applyProtection="1">
      <alignment horizontal="right"/>
      <protection locked="0"/>
    </xf>
    <xf numFmtId="3" fontId="0" fillId="0" borderId="138" xfId="0" applyNumberFormat="1" applyFill="1" applyBorder="1" applyAlignment="1" applyProtection="1">
      <alignment horizontal="right"/>
      <protection locked="0"/>
    </xf>
    <xf numFmtId="3" fontId="0" fillId="0" borderId="139" xfId="0" applyNumberFormat="1" applyFill="1" applyBorder="1" applyAlignment="1" applyProtection="1">
      <alignment horizontal="right"/>
      <protection locked="0"/>
    </xf>
    <xf numFmtId="3" fontId="0" fillId="0" borderId="35" xfId="0" applyNumberFormat="1" applyFill="1" applyBorder="1" applyAlignment="1" applyProtection="1">
      <alignment horizontal="right"/>
      <protection locked="0"/>
    </xf>
    <xf numFmtId="3" fontId="3" fillId="0" borderId="136" xfId="0" applyNumberFormat="1" applyFont="1" applyFill="1" applyBorder="1" applyAlignment="1" applyProtection="1">
      <alignment horizontal="right" vertical="center"/>
      <protection locked="0"/>
    </xf>
    <xf numFmtId="3" fontId="3" fillId="0" borderId="135" xfId="0" applyNumberFormat="1" applyFont="1" applyFill="1" applyBorder="1" applyAlignment="1" applyProtection="1">
      <alignment horizontal="right" vertical="center"/>
      <protection locked="0"/>
    </xf>
    <xf numFmtId="3" fontId="25" fillId="0" borderId="136" xfId="0" applyNumberFormat="1" applyFont="1" applyFill="1" applyBorder="1" applyAlignment="1" applyProtection="1">
      <alignment horizontal="right" vertical="center"/>
      <protection locked="0"/>
    </xf>
    <xf numFmtId="3" fontId="0" fillId="0" borderId="140" xfId="0" applyNumberFormat="1" applyFill="1" applyBorder="1" applyAlignment="1" applyProtection="1">
      <alignment horizontal="right" vertical="center"/>
      <protection locked="0"/>
    </xf>
    <xf numFmtId="3" fontId="0" fillId="0" borderId="141" xfId="0" applyNumberFormat="1" applyFill="1" applyBorder="1" applyAlignment="1" applyProtection="1">
      <alignment horizontal="right" vertical="center"/>
      <protection locked="0"/>
    </xf>
    <xf numFmtId="3" fontId="0" fillId="0" borderId="136" xfId="0" applyNumberFormat="1" applyFill="1" applyBorder="1" applyAlignment="1" applyProtection="1">
      <alignment horizontal="right" vertical="center"/>
      <protection locked="0"/>
    </xf>
    <xf numFmtId="3" fontId="25" fillId="0" borderId="45" xfId="0" applyNumberFormat="1" applyFont="1" applyFill="1" applyBorder="1" applyAlignment="1" applyProtection="1">
      <alignment horizontal="right" vertical="center"/>
      <protection locked="0"/>
    </xf>
    <xf numFmtId="3" fontId="25" fillId="0" borderId="90" xfId="0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 applyAlignment="1" applyProtection="1">
      <alignment horizontal="right" vertical="center"/>
      <protection locked="0"/>
    </xf>
    <xf numFmtId="3" fontId="24" fillId="0" borderId="142" xfId="0" applyNumberFormat="1" applyFont="1" applyFill="1" applyBorder="1" applyAlignment="1" applyProtection="1">
      <alignment horizontal="right" vertical="center"/>
      <protection locked="0"/>
    </xf>
    <xf numFmtId="3" fontId="24" fillId="0" borderId="92" xfId="0" applyNumberFormat="1" applyFont="1" applyFill="1" applyBorder="1" applyAlignment="1" applyProtection="1">
      <alignment horizontal="right" vertical="center"/>
      <protection locked="0"/>
    </xf>
    <xf numFmtId="3" fontId="24" fillId="0" borderId="45" xfId="0" applyNumberFormat="1" applyFont="1" applyFill="1" applyBorder="1" applyAlignment="1" applyProtection="1">
      <alignment horizontal="right" vertical="center"/>
      <protection locked="0"/>
    </xf>
    <xf numFmtId="0" fontId="3" fillId="6" borderId="8" xfId="0" applyFont="1" applyFill="1" applyBorder="1" applyAlignment="1" applyProtection="1">
      <alignment horizontal="left" wrapText="1"/>
      <protection/>
    </xf>
    <xf numFmtId="3" fontId="0" fillId="0" borderId="105" xfId="0" applyNumberFormat="1" applyFill="1" applyBorder="1" applyAlignment="1" applyProtection="1">
      <alignment horizontal="right"/>
      <protection locked="0"/>
    </xf>
    <xf numFmtId="0" fontId="3" fillId="6" borderId="8" xfId="0" applyFont="1" applyFill="1" applyBorder="1" applyAlignment="1" applyProtection="1">
      <alignment horizontal="left" indent="1"/>
      <protection/>
    </xf>
    <xf numFmtId="3" fontId="0" fillId="0" borderId="137" xfId="0" applyNumberFormat="1" applyFill="1" applyBorder="1" applyAlignment="1" applyProtection="1">
      <alignment horizontal="right" vertical="center"/>
      <protection locked="0"/>
    </xf>
    <xf numFmtId="0" fontId="0" fillId="6" borderId="8" xfId="0" applyFont="1" applyFill="1" applyBorder="1" applyAlignment="1" applyProtection="1">
      <alignment horizontal="left" indent="2"/>
      <protection/>
    </xf>
    <xf numFmtId="3" fontId="25" fillId="0" borderId="137" xfId="0" applyNumberFormat="1" applyFont="1" applyFill="1" applyBorder="1" applyAlignment="1" applyProtection="1">
      <alignment horizontal="right" vertical="center"/>
      <protection locked="0"/>
    </xf>
    <xf numFmtId="0" fontId="24" fillId="6" borderId="8" xfId="0" applyFont="1" applyFill="1" applyBorder="1" applyAlignment="1" applyProtection="1">
      <alignment horizontal="left" indent="2"/>
      <protection/>
    </xf>
    <xf numFmtId="0" fontId="25" fillId="6" borderId="6" xfId="0" applyFont="1" applyFill="1" applyBorder="1" applyAlignment="1" applyProtection="1">
      <alignment horizontal="left" indent="1"/>
      <protection/>
    </xf>
    <xf numFmtId="0" fontId="2" fillId="6" borderId="0" xfId="0" applyFont="1" applyFill="1" applyBorder="1" applyAlignment="1" applyProtection="1">
      <alignment/>
      <protection/>
    </xf>
    <xf numFmtId="0" fontId="0" fillId="6" borderId="8" xfId="0" applyFont="1" applyFill="1" applyBorder="1" applyAlignment="1" applyProtection="1">
      <alignment horizontal="left"/>
      <protection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3" fontId="3" fillId="0" borderId="64" xfId="0" applyNumberFormat="1" applyFont="1" applyFill="1" applyBorder="1" applyAlignment="1" applyProtection="1">
      <alignment horizontal="right" vertical="center"/>
      <protection locked="0"/>
    </xf>
    <xf numFmtId="3" fontId="25" fillId="0" borderId="35" xfId="0" applyNumberFormat="1" applyFont="1" applyFill="1" applyBorder="1" applyAlignment="1" applyProtection="1">
      <alignment horizontal="right" vertical="center"/>
      <protection locked="0"/>
    </xf>
    <xf numFmtId="3" fontId="25" fillId="0" borderId="105" xfId="0" applyNumberFormat="1" applyFont="1" applyFill="1" applyBorder="1" applyAlignment="1" applyProtection="1">
      <alignment horizontal="right" vertical="center"/>
      <protection locked="0"/>
    </xf>
    <xf numFmtId="3" fontId="0" fillId="0" borderId="138" xfId="0" applyNumberFormat="1" applyFill="1" applyBorder="1" applyAlignment="1" applyProtection="1">
      <alignment horizontal="right" vertical="center"/>
      <protection locked="0"/>
    </xf>
    <xf numFmtId="3" fontId="0" fillId="0" borderId="139" xfId="0" applyNumberFormat="1" applyFill="1" applyBorder="1" applyAlignment="1" applyProtection="1">
      <alignment horizontal="right" vertical="center"/>
      <protection locked="0"/>
    </xf>
    <xf numFmtId="3" fontId="0" fillId="0" borderId="35" xfId="0" applyNumberFormat="1" applyFill="1" applyBorder="1" applyAlignment="1" applyProtection="1">
      <alignment horizontal="right" vertical="center"/>
      <protection locked="0"/>
    </xf>
    <xf numFmtId="3" fontId="0" fillId="0" borderId="105" xfId="0" applyNumberFormat="1" applyFill="1" applyBorder="1" applyAlignment="1" applyProtection="1">
      <alignment horizontal="right" vertical="center"/>
      <protection locked="0"/>
    </xf>
    <xf numFmtId="0" fontId="24" fillId="6" borderId="6" xfId="0" applyFont="1" applyFill="1" applyBorder="1" applyAlignment="1" applyProtection="1">
      <alignment horizontal="left"/>
      <protection/>
    </xf>
    <xf numFmtId="3" fontId="24" fillId="0" borderId="39" xfId="0" applyNumberFormat="1" applyFont="1" applyFill="1" applyBorder="1" applyAlignment="1" applyProtection="1">
      <alignment horizontal="right" vertical="center"/>
      <protection locked="0"/>
    </xf>
    <xf numFmtId="0" fontId="3" fillId="6" borderId="6" xfId="0" applyFont="1" applyFill="1" applyBorder="1" applyAlignment="1" applyProtection="1">
      <alignment/>
      <protection/>
    </xf>
    <xf numFmtId="0" fontId="1" fillId="6" borderId="0" xfId="18" applyFont="1" applyFill="1" applyAlignment="1" applyProtection="1">
      <alignment/>
      <protection/>
    </xf>
    <xf numFmtId="0" fontId="0" fillId="6" borderId="0" xfId="18" applyFill="1" applyProtection="1">
      <alignment/>
      <protection/>
    </xf>
    <xf numFmtId="0" fontId="2" fillId="6" borderId="0" xfId="18" applyFont="1" applyFill="1" applyAlignment="1" applyProtection="1">
      <alignment/>
      <protection/>
    </xf>
    <xf numFmtId="0" fontId="3" fillId="6" borderId="0" xfId="18" applyFont="1" applyFill="1" applyAlignment="1" applyProtection="1">
      <alignment horizontal="right"/>
      <protection/>
    </xf>
    <xf numFmtId="0" fontId="0" fillId="0" borderId="0" xfId="18" applyFill="1" applyProtection="1">
      <alignment/>
      <protection locked="0"/>
    </xf>
    <xf numFmtId="0" fontId="3" fillId="6" borderId="0" xfId="18" applyFont="1" applyFill="1" applyProtection="1">
      <alignment/>
      <protection/>
    </xf>
    <xf numFmtId="0" fontId="19" fillId="6" borderId="11" xfId="18" applyFont="1" applyFill="1" applyBorder="1" applyAlignment="1" applyProtection="1">
      <alignment/>
      <protection/>
    </xf>
    <xf numFmtId="0" fontId="19" fillId="6" borderId="13" xfId="18" applyFont="1" applyFill="1" applyBorder="1" applyAlignment="1" applyProtection="1">
      <alignment/>
      <protection/>
    </xf>
    <xf numFmtId="0" fontId="3" fillId="6" borderId="4" xfId="18" applyFont="1" applyFill="1" applyBorder="1" applyAlignment="1" applyProtection="1">
      <alignment horizontal="centerContinuous" vertical="center"/>
      <protection/>
    </xf>
    <xf numFmtId="0" fontId="3" fillId="6" borderId="5" xfId="18" applyFont="1" applyFill="1" applyBorder="1" applyAlignment="1" applyProtection="1">
      <alignment horizontal="centerContinuous" vertical="center"/>
      <protection/>
    </xf>
    <xf numFmtId="0" fontId="19" fillId="6" borderId="15" xfId="18" applyFont="1" applyFill="1" applyBorder="1" applyAlignment="1" applyProtection="1">
      <alignment horizontal="left" vertical="center" wrapText="1"/>
      <protection/>
    </xf>
    <xf numFmtId="0" fontId="19" fillId="6" borderId="16" xfId="18" applyFont="1" applyFill="1" applyBorder="1" applyAlignment="1" applyProtection="1">
      <alignment horizontal="left" vertical="center"/>
      <protection/>
    </xf>
    <xf numFmtId="0" fontId="0" fillId="6" borderId="4" xfId="18" applyFont="1" applyFill="1" applyBorder="1" applyAlignment="1" applyProtection="1">
      <alignment horizontal="center" vertical="center" wrapText="1"/>
      <protection/>
    </xf>
    <xf numFmtId="0" fontId="24" fillId="6" borderId="4" xfId="18" applyFont="1" applyFill="1" applyBorder="1" applyAlignment="1" applyProtection="1">
      <alignment horizontal="center" vertical="center" wrapText="1"/>
      <protection/>
    </xf>
    <xf numFmtId="0" fontId="3" fillId="6" borderId="7" xfId="18" applyNumberFormat="1" applyFont="1" applyFill="1" applyBorder="1" applyAlignment="1" applyProtection="1">
      <alignment horizontal="center" vertical="center" wrapText="1"/>
      <protection/>
    </xf>
    <xf numFmtId="0" fontId="19" fillId="6" borderId="102" xfId="18" applyFont="1" applyFill="1" applyBorder="1" applyAlignment="1" applyProtection="1">
      <alignment horizontal="left" vertical="center" wrapText="1"/>
      <protection/>
    </xf>
    <xf numFmtId="0" fontId="3" fillId="6" borderId="62" xfId="18" applyFont="1" applyFill="1" applyBorder="1" applyAlignment="1" applyProtection="1">
      <alignment horizontal="left" vertical="center"/>
      <protection/>
    </xf>
    <xf numFmtId="3" fontId="0" fillId="0" borderId="76" xfId="0" applyNumberFormat="1" applyFont="1" applyFill="1" applyBorder="1" applyAlignment="1" applyProtection="1">
      <alignment horizontal="right" vertical="center"/>
      <protection locked="0"/>
    </xf>
    <xf numFmtId="0" fontId="3" fillId="6" borderId="143" xfId="18" applyFont="1" applyFill="1" applyBorder="1" applyAlignment="1" applyProtection="1">
      <alignment horizontal="left"/>
      <protection/>
    </xf>
    <xf numFmtId="0" fontId="3" fillId="6" borderId="144" xfId="18" applyFont="1" applyFill="1" applyBorder="1" applyProtection="1">
      <alignment/>
      <protection/>
    </xf>
    <xf numFmtId="0" fontId="3" fillId="6" borderId="145" xfId="18" applyFont="1" applyFill="1" applyBorder="1" applyAlignment="1" applyProtection="1">
      <alignment horizontal="left"/>
      <protection/>
    </xf>
    <xf numFmtId="0" fontId="9" fillId="6" borderId="14" xfId="18" applyFont="1" applyFill="1" applyBorder="1" applyAlignment="1" applyProtection="1">
      <alignment horizontal="left" indent="1"/>
      <protection/>
    </xf>
    <xf numFmtId="0" fontId="9" fillId="6" borderId="0" xfId="18" applyFont="1" applyFill="1" applyBorder="1" applyAlignment="1" applyProtection="1">
      <alignment horizontal="left"/>
      <protection/>
    </xf>
    <xf numFmtId="0" fontId="0" fillId="6" borderId="14" xfId="18" applyFont="1" applyFill="1" applyBorder="1" applyAlignment="1" applyProtection="1">
      <alignment horizontal="left" indent="1"/>
      <protection/>
    </xf>
    <xf numFmtId="0" fontId="0" fillId="6" borderId="0" xfId="18" applyFont="1" applyFill="1" applyBorder="1" applyAlignment="1" applyProtection="1">
      <alignment horizontal="left" indent="1"/>
      <protection/>
    </xf>
    <xf numFmtId="0" fontId="24" fillId="6" borderId="100" xfId="18" applyFont="1" applyFill="1" applyBorder="1" applyAlignment="1" applyProtection="1">
      <alignment horizontal="left" indent="1"/>
      <protection/>
    </xf>
    <xf numFmtId="0" fontId="9" fillId="6" borderId="0" xfId="18" applyFont="1" applyFill="1" applyBorder="1" applyProtection="1">
      <alignment/>
      <protection/>
    </xf>
    <xf numFmtId="0" fontId="24" fillId="6" borderId="146" xfId="18" applyFont="1" applyFill="1" applyBorder="1" applyAlignment="1" applyProtection="1">
      <alignment horizontal="left" indent="1"/>
      <protection/>
    </xf>
    <xf numFmtId="0" fontId="0" fillId="6" borderId="143" xfId="18" applyFont="1" applyFill="1" applyBorder="1" applyAlignment="1" applyProtection="1">
      <alignment horizontal="left" indent="1"/>
      <protection/>
    </xf>
    <xf numFmtId="0" fontId="24" fillId="6" borderId="129" xfId="18" applyFont="1" applyFill="1" applyBorder="1" applyProtection="1">
      <alignment/>
      <protection/>
    </xf>
    <xf numFmtId="0" fontId="3" fillId="6" borderId="143" xfId="18" applyFont="1" applyFill="1" applyBorder="1" applyAlignment="1" applyProtection="1">
      <alignment horizontal="left" indent="1"/>
      <protection/>
    </xf>
    <xf numFmtId="0" fontId="3" fillId="6" borderId="146" xfId="18" applyFont="1" applyFill="1" applyBorder="1" applyProtection="1">
      <alignment/>
      <protection/>
    </xf>
    <xf numFmtId="0" fontId="0" fillId="6" borderId="142" xfId="18" applyFont="1" applyFill="1" applyBorder="1" applyAlignment="1" applyProtection="1">
      <alignment horizontal="left" indent="1"/>
      <protection/>
    </xf>
    <xf numFmtId="0" fontId="25" fillId="6" borderId="45" xfId="18" applyFont="1" applyFill="1" applyBorder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0" fillId="6" borderId="15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0" fillId="6" borderId="20" xfId="0" applyFont="1" applyFill="1" applyBorder="1" applyAlignment="1" applyProtection="1">
      <alignment horizontal="center" vertical="center" wrapText="1"/>
      <protection/>
    </xf>
    <xf numFmtId="0" fontId="0" fillId="6" borderId="16" xfId="0" applyFont="1" applyFill="1" applyBorder="1" applyAlignment="1" applyProtection="1">
      <alignment horizontal="center" vertical="center" wrapText="1"/>
      <protection/>
    </xf>
    <xf numFmtId="0" fontId="3" fillId="6" borderId="94" xfId="0" applyFont="1" applyFill="1" applyBorder="1" applyAlignment="1" applyProtection="1">
      <alignment vertical="center"/>
      <protection/>
    </xf>
    <xf numFmtId="3" fontId="0" fillId="0" borderId="60" xfId="0" applyNumberFormat="1" applyFill="1" applyBorder="1" applyAlignment="1" applyProtection="1">
      <alignment horizontal="right" vertical="center"/>
      <protection locked="0"/>
    </xf>
    <xf numFmtId="3" fontId="0" fillId="0" borderId="61" xfId="0" applyNumberFormat="1" applyFill="1" applyBorder="1" applyAlignment="1" applyProtection="1">
      <alignment horizontal="right" vertical="center"/>
      <protection locked="0"/>
    </xf>
    <xf numFmtId="3" fontId="0" fillId="0" borderId="62" xfId="0" applyNumberFormat="1" applyFill="1" applyBorder="1" applyAlignment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left" indent="1"/>
      <protection/>
    </xf>
    <xf numFmtId="3" fontId="0" fillId="0" borderId="135" xfId="0" applyNumberFormat="1" applyFill="1" applyBorder="1" applyAlignment="1" applyProtection="1">
      <alignment horizontal="right" vertical="center"/>
      <protection locked="0"/>
    </xf>
    <xf numFmtId="3" fontId="0" fillId="0" borderId="147" xfId="0" applyNumberFormat="1" applyFill="1" applyBorder="1" applyAlignment="1" applyProtection="1">
      <alignment horizontal="right" vertical="center"/>
      <protection locked="0"/>
    </xf>
    <xf numFmtId="3" fontId="0" fillId="0" borderId="148" xfId="0" applyNumberFormat="1" applyFill="1" applyBorder="1" applyAlignment="1" applyProtection="1">
      <alignment horizontal="right" vertical="center"/>
      <protection locked="0"/>
    </xf>
    <xf numFmtId="0" fontId="24" fillId="6" borderId="16" xfId="0" applyFont="1" applyFill="1" applyBorder="1" applyAlignment="1" applyProtection="1">
      <alignment horizontal="left" indent="1"/>
      <protection/>
    </xf>
    <xf numFmtId="3" fontId="24" fillId="0" borderId="106" xfId="0" applyNumberFormat="1" applyFont="1" applyFill="1" applyBorder="1" applyAlignment="1" applyProtection="1">
      <alignment horizontal="right" vertical="center"/>
      <protection locked="0"/>
    </xf>
    <xf numFmtId="3" fontId="24" fillId="0" borderId="71" xfId="0" applyNumberFormat="1" applyFont="1" applyFill="1" applyBorder="1" applyAlignment="1" applyProtection="1">
      <alignment horizontal="right" vertical="center"/>
      <protection locked="0"/>
    </xf>
    <xf numFmtId="3" fontId="24" fillId="0" borderId="107" xfId="0" applyNumberFormat="1" applyFont="1" applyFill="1" applyBorder="1" applyAlignment="1" applyProtection="1">
      <alignment horizontal="right" vertical="center"/>
      <protection locked="0"/>
    </xf>
    <xf numFmtId="0" fontId="3" fillId="6" borderId="94" xfId="0" applyFont="1" applyFill="1" applyBorder="1" applyAlignment="1" applyProtection="1">
      <alignment wrapText="1"/>
      <protection/>
    </xf>
    <xf numFmtId="3" fontId="0" fillId="0" borderId="94" xfId="0" applyNumberFormat="1" applyFill="1" applyBorder="1" applyAlignment="1" applyProtection="1">
      <alignment horizontal="right"/>
      <protection locked="0"/>
    </xf>
    <xf numFmtId="3" fontId="0" fillId="0" borderId="60" xfId="0" applyNumberFormat="1" applyFill="1" applyBorder="1" applyAlignment="1" applyProtection="1">
      <alignment horizontal="right"/>
      <protection locked="0"/>
    </xf>
    <xf numFmtId="3" fontId="0" fillId="0" borderId="62" xfId="0" applyNumberFormat="1" applyFill="1" applyBorder="1" applyAlignment="1" applyProtection="1">
      <alignment horizontal="right"/>
      <protection locked="0"/>
    </xf>
    <xf numFmtId="3" fontId="0" fillId="0" borderId="61" xfId="0" applyNumberFormat="1" applyFill="1" applyBorder="1" applyAlignment="1" applyProtection="1">
      <alignment horizontal="right"/>
      <protection locked="0"/>
    </xf>
    <xf numFmtId="0" fontId="0" fillId="6" borderId="14" xfId="0" applyFont="1" applyFill="1" applyBorder="1" applyAlignment="1" applyProtection="1">
      <alignment horizontal="left" indent="2"/>
      <protection/>
    </xf>
    <xf numFmtId="3" fontId="0" fillId="0" borderId="149" xfId="0" applyNumberFormat="1" applyFill="1" applyBorder="1" applyAlignment="1" applyProtection="1">
      <alignment horizontal="right" vertical="center"/>
      <protection locked="0"/>
    </xf>
    <xf numFmtId="3" fontId="0" fillId="0" borderId="68" xfId="0" applyNumberFormat="1" applyFill="1" applyBorder="1" applyAlignment="1" applyProtection="1">
      <alignment horizontal="right" vertical="center"/>
      <protection locked="0"/>
    </xf>
    <xf numFmtId="3" fontId="0" fillId="0" borderId="67" xfId="0" applyNumberFormat="1" applyFill="1" applyBorder="1" applyAlignment="1" applyProtection="1">
      <alignment horizontal="right" vertical="center"/>
      <protection locked="0"/>
    </xf>
    <xf numFmtId="0" fontId="24" fillId="6" borderId="16" xfId="0" applyFont="1" applyFill="1" applyBorder="1" applyAlignment="1" applyProtection="1">
      <alignment horizontal="left" indent="2"/>
      <protection/>
    </xf>
    <xf numFmtId="3" fontId="0" fillId="0" borderId="0" xfId="0" applyNumberFormat="1" applyAlignment="1" applyProtection="1">
      <alignment/>
      <protection locked="0"/>
    </xf>
    <xf numFmtId="1" fontId="0" fillId="0" borderId="0" xfId="18" applyNumberFormat="1" applyFill="1" applyProtection="1">
      <alignment/>
      <protection locked="0"/>
    </xf>
    <xf numFmtId="0" fontId="0" fillId="6" borderId="2" xfId="18" applyFill="1" applyBorder="1" applyProtection="1">
      <alignment/>
      <protection/>
    </xf>
    <xf numFmtId="0" fontId="3" fillId="6" borderId="3" xfId="18" applyFont="1" applyFill="1" applyBorder="1" applyAlignment="1" applyProtection="1">
      <alignment horizontal="centerContinuous" vertical="center"/>
      <protection/>
    </xf>
    <xf numFmtId="0" fontId="0" fillId="6" borderId="8" xfId="18" applyFill="1" applyBorder="1" applyProtection="1">
      <alignment/>
      <protection/>
    </xf>
    <xf numFmtId="0" fontId="3" fillId="6" borderId="15" xfId="18" applyFont="1" applyFill="1" applyBorder="1" applyAlignment="1" applyProtection="1">
      <alignment horizontal="centerContinuous" vertical="center"/>
      <protection/>
    </xf>
    <xf numFmtId="0" fontId="3" fillId="6" borderId="1" xfId="18" applyFont="1" applyFill="1" applyBorder="1" applyAlignment="1" applyProtection="1">
      <alignment horizontal="centerContinuous" vertical="center"/>
      <protection/>
    </xf>
    <xf numFmtId="0" fontId="19" fillId="6" borderId="6" xfId="18" applyFont="1" applyFill="1" applyBorder="1" applyAlignment="1" applyProtection="1">
      <alignment horizontal="left"/>
      <protection/>
    </xf>
    <xf numFmtId="0" fontId="0" fillId="6" borderId="15" xfId="18" applyFont="1" applyFill="1" applyBorder="1" applyAlignment="1" applyProtection="1">
      <alignment horizontal="center" vertical="center" wrapText="1"/>
      <protection/>
    </xf>
    <xf numFmtId="0" fontId="0" fillId="6" borderId="1" xfId="18" applyFont="1" applyFill="1" applyBorder="1" applyAlignment="1" applyProtection="1">
      <alignment horizontal="center" vertical="center" wrapText="1"/>
      <protection/>
    </xf>
    <xf numFmtId="0" fontId="5" fillId="6" borderId="20" xfId="18" applyFont="1" applyFill="1" applyBorder="1" applyAlignment="1" applyProtection="1">
      <alignment horizontal="center" vertical="center" wrapText="1"/>
      <protection/>
    </xf>
    <xf numFmtId="0" fontId="0" fillId="6" borderId="16" xfId="18" applyFont="1" applyFill="1" applyBorder="1" applyAlignment="1" applyProtection="1">
      <alignment horizontal="center" vertical="center" wrapText="1"/>
      <protection/>
    </xf>
    <xf numFmtId="0" fontId="3" fillId="6" borderId="94" xfId="18" applyFont="1" applyFill="1" applyBorder="1" applyAlignment="1" applyProtection="1">
      <alignment vertical="center"/>
      <protection/>
    </xf>
    <xf numFmtId="3" fontId="0" fillId="0" borderId="94" xfId="18" applyNumberFormat="1" applyFill="1" applyBorder="1" applyAlignment="1" applyProtection="1">
      <alignment horizontal="right" vertical="center"/>
      <protection locked="0"/>
    </xf>
    <xf numFmtId="3" fontId="0" fillId="0" borderId="60" xfId="18" applyNumberFormat="1" applyFill="1" applyBorder="1" applyAlignment="1" applyProtection="1">
      <alignment horizontal="right" vertical="center"/>
      <protection locked="0"/>
    </xf>
    <xf numFmtId="3" fontId="5" fillId="0" borderId="61" xfId="18" applyNumberFormat="1" applyFont="1" applyFill="1" applyBorder="1" applyAlignment="1" applyProtection="1">
      <alignment horizontal="right" vertical="center"/>
      <protection locked="0"/>
    </xf>
    <xf numFmtId="3" fontId="0" fillId="0" borderId="62" xfId="18" applyNumberFormat="1" applyFill="1" applyBorder="1" applyAlignment="1" applyProtection="1">
      <alignment horizontal="right" vertical="center"/>
      <protection locked="0"/>
    </xf>
    <xf numFmtId="3" fontId="0" fillId="0" borderId="150" xfId="18" applyNumberFormat="1" applyFill="1" applyBorder="1" applyAlignment="1" applyProtection="1">
      <alignment horizontal="right" vertical="center"/>
      <protection locked="0"/>
    </xf>
    <xf numFmtId="3" fontId="0" fillId="0" borderId="140" xfId="18" applyNumberFormat="1" applyFill="1" applyBorder="1" applyAlignment="1" applyProtection="1">
      <alignment horizontal="right" vertical="center"/>
      <protection locked="0"/>
    </xf>
    <xf numFmtId="3" fontId="0" fillId="0" borderId="135" xfId="18" applyNumberFormat="1" applyFill="1" applyBorder="1" applyAlignment="1" applyProtection="1">
      <alignment horizontal="right" vertical="center"/>
      <protection locked="0"/>
    </xf>
    <xf numFmtId="3" fontId="5" fillId="0" borderId="147" xfId="18" applyNumberFormat="1" applyFont="1" applyFill="1" applyBorder="1" applyAlignment="1" applyProtection="1">
      <alignment horizontal="right" vertical="center"/>
      <protection locked="0"/>
    </xf>
    <xf numFmtId="3" fontId="0" fillId="0" borderId="148" xfId="18" applyNumberFormat="1" applyFill="1" applyBorder="1" applyAlignment="1" applyProtection="1">
      <alignment horizontal="right" vertical="center"/>
      <protection locked="0"/>
    </xf>
    <xf numFmtId="3" fontId="0" fillId="0" borderId="151" xfId="18" applyNumberFormat="1" applyFill="1" applyBorder="1" applyAlignment="1" applyProtection="1">
      <alignment horizontal="right" vertical="center"/>
      <protection locked="0"/>
    </xf>
    <xf numFmtId="0" fontId="24" fillId="6" borderId="16" xfId="18" applyFont="1" applyFill="1" applyBorder="1" applyAlignment="1" applyProtection="1">
      <alignment horizontal="left" indent="1"/>
      <protection/>
    </xf>
    <xf numFmtId="0" fontId="3" fillId="6" borderId="94" xfId="18" applyFont="1" applyFill="1" applyBorder="1" applyAlignment="1" applyProtection="1">
      <alignment wrapText="1"/>
      <protection/>
    </xf>
    <xf numFmtId="3" fontId="0" fillId="0" borderId="94" xfId="18" applyNumberFormat="1" applyFill="1" applyBorder="1" applyAlignment="1" applyProtection="1">
      <alignment horizontal="right"/>
      <protection locked="0"/>
    </xf>
    <xf numFmtId="3" fontId="0" fillId="0" borderId="60" xfId="18" applyNumberFormat="1" applyFill="1" applyBorder="1" applyAlignment="1" applyProtection="1">
      <alignment horizontal="right"/>
      <protection locked="0"/>
    </xf>
    <xf numFmtId="3" fontId="5" fillId="0" borderId="61" xfId="18" applyNumberFormat="1" applyFont="1" applyFill="1" applyBorder="1" applyAlignment="1" applyProtection="1">
      <alignment horizontal="right"/>
      <protection locked="0"/>
    </xf>
    <xf numFmtId="3" fontId="0" fillId="0" borderId="62" xfId="18" applyNumberFormat="1" applyFill="1" applyBorder="1" applyAlignment="1" applyProtection="1">
      <alignment horizontal="right"/>
      <protection locked="0"/>
    </xf>
    <xf numFmtId="3" fontId="0" fillId="0" borderId="150" xfId="18" applyNumberFormat="1" applyFill="1" applyBorder="1" applyAlignment="1" applyProtection="1">
      <alignment horizontal="right"/>
      <protection locked="0"/>
    </xf>
    <xf numFmtId="0" fontId="0" fillId="6" borderId="14" xfId="18" applyFont="1" applyFill="1" applyBorder="1" applyAlignment="1" applyProtection="1">
      <alignment horizontal="left" indent="2"/>
      <protection/>
    </xf>
    <xf numFmtId="3" fontId="0" fillId="0" borderId="149" xfId="18" applyNumberFormat="1" applyFill="1" applyBorder="1" applyAlignment="1" applyProtection="1">
      <alignment horizontal="right" vertical="center"/>
      <protection locked="0"/>
    </xf>
    <xf numFmtId="3" fontId="0" fillId="0" borderId="9" xfId="18" applyNumberFormat="1" applyFill="1" applyBorder="1" applyAlignment="1" applyProtection="1">
      <alignment horizontal="right" vertical="center"/>
      <protection locked="0"/>
    </xf>
    <xf numFmtId="3" fontId="0" fillId="0" borderId="68" xfId="18" applyNumberFormat="1" applyFill="1" applyBorder="1" applyAlignment="1" applyProtection="1">
      <alignment horizontal="right" vertical="center"/>
      <protection locked="0"/>
    </xf>
    <xf numFmtId="3" fontId="0" fillId="0" borderId="125" xfId="18" applyNumberFormat="1" applyFill="1" applyBorder="1" applyAlignment="1" applyProtection="1">
      <alignment horizontal="right" vertical="center"/>
      <protection locked="0"/>
    </xf>
    <xf numFmtId="0" fontId="24" fillId="6" borderId="16" xfId="18" applyFont="1" applyFill="1" applyBorder="1" applyAlignment="1" applyProtection="1">
      <alignment horizontal="left" indent="2"/>
      <protection/>
    </xf>
    <xf numFmtId="3" fontId="24" fillId="0" borderId="106" xfId="18" applyNumberFormat="1" applyFont="1" applyFill="1" applyBorder="1" applyAlignment="1" applyProtection="1">
      <alignment horizontal="right" vertical="center"/>
      <protection locked="0"/>
    </xf>
    <xf numFmtId="3" fontId="24" fillId="0" borderId="70" xfId="18" applyNumberFormat="1" applyFont="1" applyFill="1" applyBorder="1" applyAlignment="1" applyProtection="1">
      <alignment horizontal="right" vertical="center"/>
      <protection locked="0"/>
    </xf>
    <xf numFmtId="3" fontId="24" fillId="0" borderId="72" xfId="18" applyNumberFormat="1" applyFont="1" applyFill="1" applyBorder="1" applyAlignment="1" applyProtection="1">
      <alignment horizontal="right" vertical="center"/>
      <protection locked="0"/>
    </xf>
    <xf numFmtId="3" fontId="24" fillId="0" borderId="152" xfId="18" applyNumberFormat="1" applyFont="1" applyFill="1" applyBorder="1" applyAlignment="1" applyProtection="1">
      <alignment horizontal="right" vertical="center"/>
      <protection locked="0"/>
    </xf>
    <xf numFmtId="0" fontId="10" fillId="6" borderId="0" xfId="18" applyFont="1" applyFill="1" applyProtection="1">
      <alignment/>
      <protection/>
    </xf>
    <xf numFmtId="0" fontId="0" fillId="3" borderId="35" xfId="18" applyFill="1" applyBorder="1" applyProtection="1">
      <alignment/>
      <protection locked="0"/>
    </xf>
    <xf numFmtId="0" fontId="3" fillId="6" borderId="94" xfId="18" applyFont="1" applyFill="1" applyBorder="1" applyProtection="1">
      <alignment/>
      <protection/>
    </xf>
    <xf numFmtId="0" fontId="3" fillId="6" borderId="3" xfId="0" applyFont="1" applyFill="1" applyBorder="1" applyAlignment="1" applyProtection="1">
      <alignment horizontal="centerContinuous" vertical="center" wrapText="1"/>
      <protection/>
    </xf>
    <xf numFmtId="0" fontId="3" fillId="6" borderId="12" xfId="0" applyFont="1" applyFill="1" applyBorder="1" applyAlignment="1" applyProtection="1">
      <alignment horizontal="centerContinuous" vertical="center" wrapText="1"/>
      <protection/>
    </xf>
    <xf numFmtId="0" fontId="3" fillId="6" borderId="13" xfId="0" applyFont="1" applyFill="1" applyBorder="1" applyAlignment="1" applyProtection="1">
      <alignment horizontal="centerContinuous" vertical="center" wrapText="1"/>
      <protection/>
    </xf>
    <xf numFmtId="0" fontId="19" fillId="6" borderId="6" xfId="0" applyFont="1" applyFill="1" applyBorder="1" applyAlignment="1" applyProtection="1">
      <alignment/>
      <protection/>
    </xf>
    <xf numFmtId="0" fontId="0" fillId="6" borderId="4" xfId="0" applyFon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3" fontId="0" fillId="0" borderId="59" xfId="0" applyNumberFormat="1" applyFill="1" applyBorder="1" applyAlignment="1" applyProtection="1">
      <alignment horizontal="right" vertical="center"/>
      <protection locked="0"/>
    </xf>
    <xf numFmtId="3" fontId="0" fillId="0" borderId="153" xfId="0" applyNumberFormat="1" applyFill="1" applyBorder="1" applyAlignment="1" applyProtection="1">
      <alignment horizontal="right" vertical="center"/>
      <protection locked="0"/>
    </xf>
    <xf numFmtId="0" fontId="0" fillId="6" borderId="8" xfId="0" applyFont="1" applyFill="1" applyBorder="1" applyAlignment="1" applyProtection="1">
      <alignment horizontal="left" vertical="center" indent="1"/>
      <protection/>
    </xf>
    <xf numFmtId="3" fontId="0" fillId="0" borderId="63" xfId="0" applyNumberFormat="1" applyFill="1" applyBorder="1" applyAlignment="1" applyProtection="1">
      <alignment horizontal="right" vertical="center"/>
      <protection locked="0"/>
    </xf>
    <xf numFmtId="3" fontId="0" fillId="0" borderId="154" xfId="0" applyNumberFormat="1" applyFill="1" applyBorder="1" applyAlignment="1" applyProtection="1">
      <alignment horizontal="right" vertical="center"/>
      <protection locked="0"/>
    </xf>
    <xf numFmtId="3" fontId="0" fillId="0" borderId="155" xfId="0" applyNumberFormat="1" applyFill="1" applyBorder="1" applyAlignment="1" applyProtection="1">
      <alignment horizontal="right" vertical="center"/>
      <protection locked="0"/>
    </xf>
    <xf numFmtId="0" fontId="24" fillId="6" borderId="6" xfId="0" applyFont="1" applyFill="1" applyBorder="1" applyAlignment="1" applyProtection="1">
      <alignment horizontal="left" vertical="center" indent="1"/>
      <protection/>
    </xf>
    <xf numFmtId="3" fontId="24" fillId="0" borderId="69" xfId="0" applyNumberFormat="1" applyFont="1" applyFill="1" applyBorder="1" applyAlignment="1" applyProtection="1">
      <alignment horizontal="right" vertical="center"/>
      <protection locked="0"/>
    </xf>
    <xf numFmtId="3" fontId="24" fillId="0" borderId="70" xfId="0" applyNumberFormat="1" applyFont="1" applyFill="1" applyBorder="1" applyAlignment="1" applyProtection="1">
      <alignment horizontal="right" vertical="center"/>
      <protection locked="0"/>
    </xf>
    <xf numFmtId="3" fontId="24" fillId="0" borderId="156" xfId="0" applyNumberFormat="1" applyFont="1" applyFill="1" applyBorder="1" applyAlignment="1" applyProtection="1">
      <alignment horizontal="right" vertical="center"/>
      <protection locked="0"/>
    </xf>
    <xf numFmtId="0" fontId="3" fillId="6" borderId="6" xfId="0" applyFont="1" applyFill="1" applyBorder="1" applyAlignment="1" applyProtection="1">
      <alignment vertical="center"/>
      <protection/>
    </xf>
    <xf numFmtId="3" fontId="25" fillId="0" borderId="56" xfId="0" applyNumberFormat="1" applyFont="1" applyFill="1" applyBorder="1" applyAlignment="1" applyProtection="1">
      <alignment horizontal="right" vertical="center"/>
      <protection locked="0"/>
    </xf>
    <xf numFmtId="3" fontId="25" fillId="0" borderId="57" xfId="0" applyNumberFormat="1" applyFont="1" applyFill="1" applyBorder="1" applyAlignment="1" applyProtection="1">
      <alignment horizontal="right" vertical="center"/>
      <protection locked="0"/>
    </xf>
    <xf numFmtId="0" fontId="0" fillId="6" borderId="0" xfId="18" applyFill="1" applyAlignment="1" applyProtection="1">
      <alignment horizontal="right"/>
      <protection/>
    </xf>
    <xf numFmtId="0" fontId="27" fillId="6" borderId="6" xfId="18" applyFont="1" applyFill="1" applyBorder="1" applyAlignment="1" applyProtection="1">
      <alignment horizontal="left" wrapText="1"/>
      <protection/>
    </xf>
    <xf numFmtId="0" fontId="11" fillId="6" borderId="15" xfId="18" applyFont="1" applyFill="1" applyBorder="1" applyAlignment="1" applyProtection="1">
      <alignment horizontal="center" vertical="center" wrapText="1"/>
      <protection/>
    </xf>
    <xf numFmtId="0" fontId="11" fillId="6" borderId="1" xfId="18" applyFont="1" applyFill="1" applyBorder="1" applyAlignment="1" applyProtection="1">
      <alignment horizontal="center" vertical="center" wrapText="1"/>
      <protection/>
    </xf>
    <xf numFmtId="0" fontId="11" fillId="6" borderId="4" xfId="18" applyFont="1" applyFill="1" applyBorder="1" applyAlignment="1" applyProtection="1">
      <alignment horizontal="center" vertical="center" wrapText="1"/>
      <protection/>
    </xf>
    <xf numFmtId="0" fontId="15" fillId="6" borderId="20" xfId="18" applyFont="1" applyFill="1" applyBorder="1" applyAlignment="1" applyProtection="1">
      <alignment horizontal="center" vertical="center" wrapText="1"/>
      <protection/>
    </xf>
    <xf numFmtId="0" fontId="11" fillId="6" borderId="16" xfId="18" applyFont="1" applyFill="1" applyBorder="1" applyAlignment="1" applyProtection="1">
      <alignment horizontal="center" vertical="center" wrapText="1"/>
      <protection/>
    </xf>
    <xf numFmtId="3" fontId="3" fillId="0" borderId="94" xfId="18" applyNumberFormat="1" applyFont="1" applyFill="1" applyBorder="1" applyAlignment="1" applyProtection="1">
      <alignment horizontal="right" vertical="center"/>
      <protection locked="0"/>
    </xf>
    <xf numFmtId="3" fontId="3" fillId="0" borderId="60" xfId="18" applyNumberFormat="1" applyFont="1" applyFill="1" applyBorder="1" applyAlignment="1" applyProtection="1">
      <alignment horizontal="right" vertical="center"/>
      <protection locked="0"/>
    </xf>
    <xf numFmtId="3" fontId="4" fillId="0" borderId="61" xfId="18" applyNumberFormat="1" applyFont="1" applyFill="1" applyBorder="1" applyAlignment="1" applyProtection="1">
      <alignment horizontal="right" vertical="center"/>
      <protection locked="0"/>
    </xf>
    <xf numFmtId="3" fontId="3" fillId="0" borderId="62" xfId="18" applyNumberFormat="1" applyFont="1" applyFill="1" applyBorder="1" applyAlignment="1" applyProtection="1">
      <alignment horizontal="right" vertical="center"/>
      <protection locked="0"/>
    </xf>
    <xf numFmtId="3" fontId="3" fillId="0" borderId="150" xfId="18" applyNumberFormat="1" applyFont="1" applyFill="1" applyBorder="1" applyAlignment="1" applyProtection="1">
      <alignment horizontal="right" vertical="center"/>
      <protection locked="0"/>
    </xf>
    <xf numFmtId="0" fontId="0" fillId="6" borderId="14" xfId="18" applyFont="1" applyFill="1" applyBorder="1" applyAlignment="1" applyProtection="1">
      <alignment horizontal="left" wrapText="1"/>
      <protection/>
    </xf>
    <xf numFmtId="3" fontId="0" fillId="0" borderId="140" xfId="18" applyNumberFormat="1" applyFill="1" applyBorder="1" applyAlignment="1" applyProtection="1">
      <alignment horizontal="right" vertical="center"/>
      <protection locked="0"/>
    </xf>
    <xf numFmtId="3" fontId="0" fillId="0" borderId="135" xfId="18" applyNumberFormat="1" applyFill="1" applyBorder="1" applyAlignment="1" applyProtection="1">
      <alignment horizontal="right" vertical="center"/>
      <protection locked="0"/>
    </xf>
    <xf numFmtId="3" fontId="5" fillId="0" borderId="147" xfId="18" applyNumberFormat="1" applyFont="1" applyFill="1" applyBorder="1" applyAlignment="1" applyProtection="1">
      <alignment horizontal="right" vertical="center"/>
      <protection locked="0"/>
    </xf>
    <xf numFmtId="3" fontId="0" fillId="0" borderId="148" xfId="18" applyNumberFormat="1" applyFill="1" applyBorder="1" applyAlignment="1" applyProtection="1">
      <alignment horizontal="right" vertical="center"/>
      <protection locked="0"/>
    </xf>
    <xf numFmtId="3" fontId="0" fillId="0" borderId="151" xfId="18" applyNumberFormat="1" applyFill="1" applyBorder="1" applyAlignment="1" applyProtection="1">
      <alignment horizontal="right" vertical="center"/>
      <protection locked="0"/>
    </xf>
    <xf numFmtId="0" fontId="24" fillId="6" borderId="143" xfId="18" applyFont="1" applyFill="1" applyBorder="1" applyAlignment="1" applyProtection="1">
      <alignment horizontal="left" indent="1"/>
      <protection/>
    </xf>
    <xf numFmtId="3" fontId="24" fillId="0" borderId="145" xfId="18" applyNumberFormat="1" applyFont="1" applyFill="1" applyBorder="1" applyAlignment="1" applyProtection="1">
      <alignment horizontal="right" vertical="center"/>
      <protection locked="0"/>
    </xf>
    <xf numFmtId="3" fontId="24" fillId="0" borderId="134" xfId="18" applyNumberFormat="1" applyFont="1" applyFill="1" applyBorder="1" applyAlignment="1" applyProtection="1">
      <alignment horizontal="right" vertical="center"/>
      <protection locked="0"/>
    </xf>
    <xf numFmtId="3" fontId="24" fillId="0" borderId="157" xfId="18" applyNumberFormat="1" applyFont="1" applyFill="1" applyBorder="1" applyAlignment="1" applyProtection="1">
      <alignment horizontal="right" vertical="center"/>
      <protection locked="0"/>
    </xf>
    <xf numFmtId="3" fontId="24" fillId="0" borderId="158" xfId="18" applyNumberFormat="1" applyFont="1" applyFill="1" applyBorder="1" applyAlignment="1" applyProtection="1">
      <alignment horizontal="right" vertical="center"/>
      <protection locked="0"/>
    </xf>
    <xf numFmtId="3" fontId="24" fillId="0" borderId="130" xfId="18" applyNumberFormat="1" applyFont="1" applyFill="1" applyBorder="1" applyAlignment="1" applyProtection="1">
      <alignment horizontal="right" vertical="center"/>
      <protection locked="0"/>
    </xf>
    <xf numFmtId="0" fontId="3" fillId="6" borderId="14" xfId="18" applyFont="1" applyFill="1" applyBorder="1" applyAlignment="1" applyProtection="1">
      <alignment horizontal="left"/>
      <protection/>
    </xf>
    <xf numFmtId="3" fontId="0" fillId="6" borderId="159" xfId="18" applyNumberFormat="1" applyFill="1" applyBorder="1" applyAlignment="1" applyProtection="1">
      <alignment horizontal="right" vertical="center"/>
      <protection/>
    </xf>
    <xf numFmtId="3" fontId="5" fillId="6" borderId="160" xfId="18" applyNumberFormat="1" applyFont="1" applyFill="1" applyBorder="1" applyAlignment="1" applyProtection="1">
      <alignment horizontal="right" vertical="center"/>
      <protection/>
    </xf>
    <xf numFmtId="3" fontId="0" fillId="6" borderId="161" xfId="18" applyNumberFormat="1" applyFill="1" applyBorder="1" applyAlignment="1" applyProtection="1">
      <alignment horizontal="right" vertical="center"/>
      <protection/>
    </xf>
    <xf numFmtId="0" fontId="14" fillId="6" borderId="14" xfId="18" applyFont="1" applyFill="1" applyBorder="1" applyAlignment="1" applyProtection="1">
      <alignment horizontal="left" vertical="top"/>
      <protection/>
    </xf>
    <xf numFmtId="3" fontId="0" fillId="6" borderId="35" xfId="18" applyNumberFormat="1" applyFill="1" applyBorder="1" applyAlignment="1" applyProtection="1">
      <alignment horizontal="right" vertical="center"/>
      <protection/>
    </xf>
    <xf numFmtId="3" fontId="5" fillId="6" borderId="65" xfId="18" applyNumberFormat="1" applyFont="1" applyFill="1" applyBorder="1" applyAlignment="1" applyProtection="1">
      <alignment horizontal="right" vertical="center"/>
      <protection/>
    </xf>
    <xf numFmtId="3" fontId="0" fillId="6" borderId="66" xfId="18" applyNumberFormat="1" applyFill="1" applyBorder="1" applyAlignment="1" applyProtection="1">
      <alignment horizontal="right" vertical="center"/>
      <protection/>
    </xf>
    <xf numFmtId="0" fontId="0" fillId="6" borderId="14" xfId="18" applyFont="1" applyFill="1" applyBorder="1" applyAlignment="1" applyProtection="1">
      <alignment horizontal="left" wrapText="1" indent="1"/>
      <protection/>
    </xf>
    <xf numFmtId="3" fontId="0" fillId="0" borderId="140" xfId="18" applyNumberFormat="1" applyFont="1" applyFill="1" applyBorder="1" applyAlignment="1" applyProtection="1">
      <alignment horizontal="right" vertical="center"/>
      <protection locked="0"/>
    </xf>
    <xf numFmtId="3" fontId="0" fillId="0" borderId="135" xfId="18" applyNumberFormat="1" applyFont="1" applyFill="1" applyBorder="1" applyAlignment="1" applyProtection="1">
      <alignment horizontal="right" vertical="center"/>
      <protection locked="0"/>
    </xf>
    <xf numFmtId="3" fontId="0" fillId="0" borderId="147" xfId="18" applyNumberFormat="1" applyFont="1" applyFill="1" applyBorder="1" applyAlignment="1" applyProtection="1">
      <alignment horizontal="right" vertical="center"/>
      <protection locked="0"/>
    </xf>
    <xf numFmtId="3" fontId="0" fillId="0" borderId="148" xfId="18" applyNumberFormat="1" applyFont="1" applyFill="1" applyBorder="1" applyAlignment="1" applyProtection="1">
      <alignment horizontal="right" vertical="center"/>
      <protection locked="0"/>
    </xf>
    <xf numFmtId="3" fontId="0" fillId="0" borderId="151" xfId="18" applyNumberFormat="1" applyFont="1" applyFill="1" applyBorder="1" applyAlignment="1" applyProtection="1">
      <alignment horizontal="right" vertical="center"/>
      <protection locked="0"/>
    </xf>
    <xf numFmtId="0" fontId="24" fillId="6" borderId="15" xfId="18" applyFont="1" applyFill="1" applyBorder="1" applyAlignment="1" applyProtection="1">
      <alignment horizontal="left" indent="2"/>
      <protection/>
    </xf>
    <xf numFmtId="3" fontId="24" fillId="0" borderId="142" xfId="18" applyNumberFormat="1" applyFont="1" applyFill="1" applyBorder="1" applyAlignment="1" applyProtection="1">
      <alignment horizontal="right" vertical="center"/>
      <protection locked="0"/>
    </xf>
    <xf numFmtId="3" fontId="24" fillId="0" borderId="90" xfId="18" applyNumberFormat="1" applyFont="1" applyFill="1" applyBorder="1" applyAlignment="1" applyProtection="1">
      <alignment horizontal="right" vertical="center"/>
      <protection locked="0"/>
    </xf>
    <xf numFmtId="3" fontId="24" fillId="0" borderId="162" xfId="18" applyNumberFormat="1" applyFont="1" applyFill="1" applyBorder="1" applyAlignment="1" applyProtection="1">
      <alignment horizontal="right" vertical="center"/>
      <protection locked="0"/>
    </xf>
    <xf numFmtId="3" fontId="24" fillId="0" borderId="31" xfId="18" applyNumberFormat="1" applyFont="1" applyFill="1" applyBorder="1" applyAlignment="1" applyProtection="1">
      <alignment horizontal="right" vertical="center"/>
      <protection locked="0"/>
    </xf>
    <xf numFmtId="3" fontId="24" fillId="0" borderId="127" xfId="18" applyNumberFormat="1" applyFont="1" applyFill="1" applyBorder="1" applyAlignment="1" applyProtection="1">
      <alignment horizontal="right" vertical="center"/>
      <protection locked="0"/>
    </xf>
    <xf numFmtId="0" fontId="1" fillId="7" borderId="0" xfId="0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2" fillId="7" borderId="0" xfId="0" applyFont="1" applyFill="1" applyAlignment="1" applyProtection="1">
      <alignment/>
      <protection/>
    </xf>
    <xf numFmtId="0" fontId="3" fillId="7" borderId="0" xfId="0" applyFont="1" applyFill="1" applyAlignment="1" applyProtection="1">
      <alignment horizontal="right"/>
      <protection/>
    </xf>
    <xf numFmtId="1" fontId="0" fillId="7" borderId="0" xfId="0" applyNumberFormat="1" applyFill="1" applyAlignment="1" applyProtection="1">
      <alignment/>
      <protection/>
    </xf>
    <xf numFmtId="0" fontId="3" fillId="7" borderId="0" xfId="0" applyFont="1" applyFill="1" applyAlignment="1" applyProtection="1">
      <alignment/>
      <protection/>
    </xf>
    <xf numFmtId="0" fontId="0" fillId="7" borderId="1" xfId="0" applyFill="1" applyBorder="1" applyAlignment="1" applyProtection="1">
      <alignment/>
      <protection/>
    </xf>
    <xf numFmtId="0" fontId="3" fillId="7" borderId="3" xfId="0" applyFont="1" applyFill="1" applyBorder="1" applyAlignment="1" applyProtection="1">
      <alignment horizontal="centerContinuous" vertical="center"/>
      <protection/>
    </xf>
    <xf numFmtId="0" fontId="0" fillId="7" borderId="4" xfId="0" applyFill="1" applyBorder="1" applyAlignment="1" applyProtection="1">
      <alignment horizontal="centerContinuous" vertical="center"/>
      <protection/>
    </xf>
    <xf numFmtId="0" fontId="0" fillId="7" borderId="5" xfId="0" applyFill="1" applyBorder="1" applyAlignment="1" applyProtection="1">
      <alignment horizontal="centerContinuous" vertical="center"/>
      <protection/>
    </xf>
    <xf numFmtId="0" fontId="19" fillId="7" borderId="2" xfId="0" applyFont="1" applyFill="1" applyBorder="1" applyAlignment="1" applyProtection="1">
      <alignment horizontal="left"/>
      <protection/>
    </xf>
    <xf numFmtId="0" fontId="19" fillId="7" borderId="6" xfId="0" applyFont="1" applyFill="1" applyBorder="1" applyAlignment="1" applyProtection="1">
      <alignment horizontal="left" vertical="top" wrapText="1"/>
      <protection/>
    </xf>
    <xf numFmtId="0" fontId="0" fillId="7" borderId="3" xfId="0" applyFont="1" applyFill="1" applyBorder="1" applyAlignment="1" applyProtection="1">
      <alignment horizontal="center" vertical="center" wrapText="1"/>
      <protection/>
    </xf>
    <xf numFmtId="0" fontId="0" fillId="7" borderId="4" xfId="0" applyFont="1" applyFill="1" applyBorder="1" applyAlignment="1" applyProtection="1">
      <alignment horizontal="center" vertical="center" wrapText="1"/>
      <protection/>
    </xf>
    <xf numFmtId="0" fontId="24" fillId="7" borderId="4" xfId="0" applyFont="1" applyFill="1" applyBorder="1" applyAlignment="1" applyProtection="1">
      <alignment horizontal="center" vertical="center" wrapText="1"/>
      <protection/>
    </xf>
    <xf numFmtId="0" fontId="0" fillId="7" borderId="7" xfId="0" applyFont="1" applyFill="1" applyBorder="1" applyAlignment="1" applyProtection="1">
      <alignment horizontal="center" vertical="center" wrapText="1"/>
      <protection/>
    </xf>
    <xf numFmtId="0" fontId="3" fillId="7" borderId="163" xfId="0" applyFont="1" applyFill="1" applyBorder="1" applyAlignment="1" applyProtection="1">
      <alignment horizontal="left" vertical="center"/>
      <protection/>
    </xf>
    <xf numFmtId="0" fontId="3" fillId="7" borderId="30" xfId="0" applyFont="1" applyFill="1" applyBorder="1" applyAlignment="1" applyProtection="1">
      <alignment horizontal="left"/>
      <protection/>
    </xf>
    <xf numFmtId="0" fontId="3" fillId="0" borderId="146" xfId="0" applyFont="1" applyBorder="1" applyAlignment="1" applyProtection="1">
      <alignment horizontal="right"/>
      <protection locked="0"/>
    </xf>
    <xf numFmtId="0" fontId="3" fillId="0" borderId="164" xfId="0" applyFont="1" applyBorder="1" applyAlignment="1" applyProtection="1">
      <alignment horizontal="right"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3" fillId="0" borderId="30" xfId="0" applyFont="1" applyBorder="1" applyAlignment="1" applyProtection="1">
      <alignment horizontal="right"/>
      <protection locked="0"/>
    </xf>
    <xf numFmtId="0" fontId="3" fillId="0" borderId="103" xfId="0" applyFont="1" applyBorder="1" applyAlignment="1" applyProtection="1">
      <alignment horizontal="right"/>
      <protection locked="0"/>
    </xf>
    <xf numFmtId="0" fontId="3" fillId="7" borderId="128" xfId="0" applyFont="1" applyFill="1" applyBorder="1" applyAlignment="1" applyProtection="1">
      <alignment horizontal="left"/>
      <protection/>
    </xf>
    <xf numFmtId="0" fontId="0" fillId="7" borderId="8" xfId="0" applyFont="1" applyFill="1" applyBorder="1" applyAlignment="1" applyProtection="1">
      <alignment horizontal="left" indent="1"/>
      <protection/>
    </xf>
    <xf numFmtId="0" fontId="24" fillId="0" borderId="165" xfId="0" applyFont="1" applyBorder="1" applyAlignment="1" applyProtection="1">
      <alignment/>
      <protection locked="0"/>
    </xf>
    <xf numFmtId="3" fontId="0" fillId="0" borderId="68" xfId="18" applyNumberFormat="1" applyFill="1" applyBorder="1" applyAlignment="1" applyProtection="1">
      <alignment horizontal="right" vertical="center"/>
      <protection locked="0"/>
    </xf>
    <xf numFmtId="0" fontId="24" fillId="0" borderId="26" xfId="0" applyFont="1" applyBorder="1" applyAlignment="1" applyProtection="1">
      <alignment/>
      <protection locked="0"/>
    </xf>
    <xf numFmtId="0" fontId="0" fillId="7" borderId="18" xfId="0" applyFont="1" applyFill="1" applyBorder="1" applyAlignment="1" applyProtection="1">
      <alignment horizontal="left" indent="1"/>
      <protection/>
    </xf>
    <xf numFmtId="0" fontId="24" fillId="7" borderId="16" xfId="0" applyFont="1" applyFill="1" applyBorder="1" applyAlignment="1" applyProtection="1">
      <alignment horizontal="left" indent="1"/>
      <protection/>
    </xf>
    <xf numFmtId="0" fontId="24" fillId="0" borderId="15" xfId="0" applyFont="1" applyBorder="1" applyAlignment="1" applyProtection="1">
      <alignment/>
      <protection locked="0"/>
    </xf>
    <xf numFmtId="0" fontId="24" fillId="0" borderId="166" xfId="0" applyFont="1" applyBorder="1" applyAlignment="1" applyProtection="1">
      <alignment/>
      <protection locked="0"/>
    </xf>
    <xf numFmtId="0" fontId="24" fillId="0" borderId="33" xfId="0" applyFont="1" applyBorder="1" applyAlignment="1" applyProtection="1">
      <alignment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0" borderId="1" xfId="0" applyFont="1" applyBorder="1" applyAlignment="1" applyProtection="1">
      <alignment/>
      <protection locked="0"/>
    </xf>
    <xf numFmtId="0" fontId="19" fillId="7" borderId="6" xfId="0" applyFont="1" applyFill="1" applyBorder="1" applyAlignment="1" applyProtection="1">
      <alignment horizontal="left" wrapText="1"/>
      <protection/>
    </xf>
    <xf numFmtId="0" fontId="3" fillId="7" borderId="58" xfId="0" applyFont="1" applyFill="1" applyBorder="1" applyAlignment="1" applyProtection="1">
      <alignment horizontal="left" vertical="center"/>
      <protection/>
    </xf>
    <xf numFmtId="3" fontId="0" fillId="0" borderId="102" xfId="0" applyNumberFormat="1" applyBorder="1" applyAlignment="1" applyProtection="1">
      <alignment horizontal="right" vertical="center"/>
      <protection locked="0"/>
    </xf>
    <xf numFmtId="3" fontId="0" fillId="0" borderId="150" xfId="0" applyNumberFormat="1" applyBorder="1" applyAlignment="1" applyProtection="1">
      <alignment horizontal="right" vertical="center"/>
      <protection locked="0"/>
    </xf>
    <xf numFmtId="3" fontId="24" fillId="0" borderId="95" xfId="0" applyNumberFormat="1" applyFont="1" applyBorder="1" applyAlignment="1" applyProtection="1">
      <alignment horizontal="right" vertical="center"/>
      <protection locked="0"/>
    </xf>
    <xf numFmtId="3" fontId="0" fillId="0" borderId="103" xfId="0" applyNumberFormat="1" applyBorder="1" applyAlignment="1" applyProtection="1">
      <alignment horizontal="right" vertical="center"/>
      <protection locked="0"/>
    </xf>
    <xf numFmtId="3" fontId="0" fillId="0" borderId="140" xfId="0" applyNumberFormat="1" applyBorder="1" applyAlignment="1" applyProtection="1">
      <alignment horizontal="right" vertical="center"/>
      <protection locked="0"/>
    </xf>
    <xf numFmtId="3" fontId="0" fillId="0" borderId="151" xfId="0" applyNumberFormat="1" applyBorder="1" applyAlignment="1" applyProtection="1">
      <alignment horizontal="right" vertical="center"/>
      <protection locked="0"/>
    </xf>
    <xf numFmtId="3" fontId="24" fillId="0" borderId="165" xfId="0" applyNumberFormat="1" applyFont="1" applyBorder="1" applyAlignment="1" applyProtection="1">
      <alignment horizontal="right" vertical="center"/>
      <protection locked="0"/>
    </xf>
    <xf numFmtId="3" fontId="0" fillId="0" borderId="137" xfId="0" applyNumberFormat="1" applyBorder="1" applyAlignment="1" applyProtection="1">
      <alignment horizontal="right" vertical="center"/>
      <protection locked="0"/>
    </xf>
    <xf numFmtId="3" fontId="0" fillId="0" borderId="136" xfId="0" applyNumberFormat="1" applyBorder="1" applyAlignment="1" applyProtection="1">
      <alignment horizontal="right" vertical="center"/>
      <protection locked="0"/>
    </xf>
    <xf numFmtId="3" fontId="0" fillId="0" borderId="149" xfId="0" applyNumberFormat="1" applyBorder="1" applyAlignment="1" applyProtection="1">
      <alignment horizontal="right" vertical="center"/>
      <protection locked="0"/>
    </xf>
    <xf numFmtId="3" fontId="0" fillId="0" borderId="125" xfId="0" applyNumberFormat="1" applyBorder="1" applyAlignment="1" applyProtection="1">
      <alignment horizontal="right" vertical="center"/>
      <protection locked="0"/>
    </xf>
    <xf numFmtId="3" fontId="24" fillId="0" borderId="26" xfId="0" applyNumberFormat="1" applyFont="1" applyBorder="1" applyAlignment="1" applyProtection="1">
      <alignment horizontal="right" vertical="center"/>
      <protection locked="0"/>
    </xf>
    <xf numFmtId="3" fontId="0" fillId="0" borderId="37" xfId="0" applyNumberFormat="1" applyBorder="1" applyAlignment="1" applyProtection="1">
      <alignment horizontal="right" vertical="center"/>
      <protection locked="0"/>
    </xf>
    <xf numFmtId="3" fontId="0" fillId="0" borderId="36" xfId="0" applyNumberFormat="1" applyBorder="1" applyAlignment="1" applyProtection="1">
      <alignment horizontal="right" vertical="center"/>
      <protection locked="0"/>
    </xf>
    <xf numFmtId="0" fontId="24" fillId="7" borderId="6" xfId="0" applyFont="1" applyFill="1" applyBorder="1" applyAlignment="1" applyProtection="1">
      <alignment horizontal="left" indent="1"/>
      <protection/>
    </xf>
    <xf numFmtId="3" fontId="24" fillId="0" borderId="167" xfId="0" applyNumberFormat="1" applyFont="1" applyBorder="1" applyAlignment="1" applyProtection="1">
      <alignment horizontal="right" vertical="center"/>
      <protection locked="0"/>
    </xf>
    <xf numFmtId="3" fontId="24" fillId="0" borderId="152" xfId="0" applyNumberFormat="1" applyFont="1" applyBorder="1" applyAlignment="1" applyProtection="1">
      <alignment horizontal="right" vertical="center"/>
      <protection locked="0"/>
    </xf>
    <xf numFmtId="3" fontId="24" fillId="0" borderId="119" xfId="0" applyNumberFormat="1" applyFont="1" applyBorder="1" applyAlignment="1" applyProtection="1">
      <alignment horizontal="right" vertical="center"/>
      <protection locked="0"/>
    </xf>
    <xf numFmtId="3" fontId="24" fillId="0" borderId="107" xfId="0" applyNumberFormat="1" applyFont="1" applyBorder="1" applyAlignment="1" applyProtection="1">
      <alignment horizontal="right" vertical="center"/>
      <protection locked="0"/>
    </xf>
    <xf numFmtId="3" fontId="24" fillId="0" borderId="106" xfId="0" applyNumberFormat="1" applyFont="1" applyBorder="1" applyAlignment="1" applyProtection="1">
      <alignment horizontal="right" vertical="center"/>
      <protection locked="0"/>
    </xf>
    <xf numFmtId="0" fontId="0" fillId="7" borderId="2" xfId="0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Continuous" vertical="center"/>
      <protection/>
    </xf>
    <xf numFmtId="0" fontId="20" fillId="7" borderId="6" xfId="0" applyFont="1" applyFill="1" applyBorder="1" applyAlignment="1" applyProtection="1">
      <alignment horizontal="left" wrapText="1"/>
      <protection/>
    </xf>
    <xf numFmtId="0" fontId="0" fillId="7" borderId="3" xfId="0" applyFont="1" applyFill="1" applyBorder="1" applyAlignment="1" applyProtection="1">
      <alignment horizontal="centerContinuous" vertical="center"/>
      <protection/>
    </xf>
    <xf numFmtId="0" fontId="0" fillId="7" borderId="4" xfId="0" applyFont="1" applyFill="1" applyBorder="1" applyAlignment="1" applyProtection="1">
      <alignment horizontal="centerContinuous" vertical="center"/>
      <protection/>
    </xf>
    <xf numFmtId="0" fontId="0" fillId="7" borderId="5" xfId="0" applyFont="1" applyFill="1" applyBorder="1" applyAlignment="1" applyProtection="1">
      <alignment horizontal="centerContinuous" vertical="center"/>
      <protection/>
    </xf>
    <xf numFmtId="0" fontId="3" fillId="7" borderId="58" xfId="0" applyFont="1" applyFill="1" applyBorder="1" applyAlignment="1" applyProtection="1">
      <alignment horizontal="left" vertical="center" wrapText="1"/>
      <protection/>
    </xf>
    <xf numFmtId="0" fontId="0" fillId="7" borderId="8" xfId="0" applyFont="1" applyFill="1" applyBorder="1" applyAlignment="1" applyProtection="1">
      <alignment horizontal="left" wrapText="1" indent="1"/>
      <protection/>
    </xf>
    <xf numFmtId="0" fontId="0" fillId="7" borderId="6" xfId="0" applyFont="1" applyFill="1" applyBorder="1" applyAlignment="1" applyProtection="1">
      <alignment horizontal="left" indent="1"/>
      <protection/>
    </xf>
    <xf numFmtId="0" fontId="25" fillId="7" borderId="0" xfId="0" applyFont="1" applyFill="1" applyBorder="1" applyAlignment="1" applyProtection="1">
      <alignment horizontal="left" indent="1"/>
      <protection/>
    </xf>
    <xf numFmtId="0" fontId="24" fillId="7" borderId="0" xfId="0" applyFont="1" applyFill="1" applyBorder="1" applyAlignment="1" applyProtection="1">
      <alignment/>
      <protection/>
    </xf>
    <xf numFmtId="0" fontId="28" fillId="7" borderId="6" xfId="0" applyFont="1" applyFill="1" applyBorder="1" applyAlignment="1" applyProtection="1">
      <alignment horizontal="left" wrapText="1"/>
      <protection/>
    </xf>
    <xf numFmtId="0" fontId="11" fillId="7" borderId="3" xfId="0" applyFont="1" applyFill="1" applyBorder="1" applyAlignment="1" applyProtection="1">
      <alignment horizontal="centerContinuous" vertical="center" wrapText="1"/>
      <protection/>
    </xf>
    <xf numFmtId="0" fontId="11" fillId="7" borderId="4" xfId="0" applyFont="1" applyFill="1" applyBorder="1" applyAlignment="1" applyProtection="1">
      <alignment horizontal="centerContinuous" vertical="center" wrapText="1"/>
      <protection/>
    </xf>
    <xf numFmtId="0" fontId="11" fillId="7" borderId="5" xfId="0" applyFont="1" applyFill="1" applyBorder="1" applyAlignment="1" applyProtection="1">
      <alignment horizontal="centerContinuous" vertical="center"/>
      <protection/>
    </xf>
    <xf numFmtId="0" fontId="1" fillId="8" borderId="0" xfId="18" applyFont="1" applyFill="1" applyAlignment="1" applyProtection="1">
      <alignment/>
      <protection/>
    </xf>
    <xf numFmtId="0" fontId="0" fillId="8" borderId="0" xfId="18" applyFill="1" applyProtection="1">
      <alignment/>
      <protection/>
    </xf>
    <xf numFmtId="0" fontId="2" fillId="8" borderId="0" xfId="18" applyFont="1" applyFill="1" applyAlignment="1" applyProtection="1">
      <alignment/>
      <protection/>
    </xf>
    <xf numFmtId="0" fontId="3" fillId="8" borderId="0" xfId="18" applyFont="1" applyFill="1" applyAlignment="1" applyProtection="1">
      <alignment horizontal="right"/>
      <protection/>
    </xf>
    <xf numFmtId="0" fontId="3" fillId="8" borderId="0" xfId="18" applyFont="1" applyFill="1" applyProtection="1">
      <alignment/>
      <protection/>
    </xf>
    <xf numFmtId="0" fontId="3" fillId="8" borderId="11" xfId="18" applyFont="1" applyFill="1" applyBorder="1" applyProtection="1">
      <alignment/>
      <protection/>
    </xf>
    <xf numFmtId="0" fontId="3" fillId="8" borderId="3" xfId="18" applyFont="1" applyFill="1" applyBorder="1" applyAlignment="1" applyProtection="1">
      <alignment horizontal="centerContinuous" vertical="center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0" fontId="0" fillId="8" borderId="4" xfId="18" applyFill="1" applyBorder="1" applyAlignment="1" applyProtection="1">
      <alignment horizontal="centerContinuous" vertical="center"/>
      <protection/>
    </xf>
    <xf numFmtId="0" fontId="0" fillId="8" borderId="5" xfId="18" applyFill="1" applyBorder="1" applyAlignment="1" applyProtection="1">
      <alignment horizontal="centerContinuous" vertical="center"/>
      <protection/>
    </xf>
    <xf numFmtId="0" fontId="3" fillId="8" borderId="11" xfId="18" applyFont="1" applyFill="1" applyBorder="1" applyAlignment="1" applyProtection="1">
      <alignment horizontal="center" vertical="center" wrapText="1"/>
      <protection/>
    </xf>
    <xf numFmtId="0" fontId="3" fillId="8" borderId="12" xfId="18" applyFont="1" applyFill="1" applyBorder="1" applyAlignment="1" applyProtection="1">
      <alignment horizontal="center" wrapText="1"/>
      <protection/>
    </xf>
    <xf numFmtId="0" fontId="3" fillId="8" borderId="24" xfId="18" applyFont="1" applyFill="1" applyBorder="1" applyAlignment="1" applyProtection="1">
      <alignment horizontal="center" wrapText="1"/>
      <protection/>
    </xf>
    <xf numFmtId="0" fontId="3" fillId="8" borderId="14" xfId="18" applyFont="1" applyFill="1" applyBorder="1" applyProtection="1">
      <alignment/>
      <protection/>
    </xf>
    <xf numFmtId="0" fontId="0" fillId="8" borderId="15" xfId="18" applyFill="1" applyBorder="1" applyAlignment="1" applyProtection="1">
      <alignment horizontal="center" vertical="top" wrapText="1"/>
      <protection/>
    </xf>
    <xf numFmtId="0" fontId="0" fillId="8" borderId="1" xfId="18" applyFill="1" applyBorder="1" applyAlignment="1" applyProtection="1">
      <alignment horizontal="center" vertical="top" wrapText="1"/>
      <protection/>
    </xf>
    <xf numFmtId="0" fontId="5" fillId="8" borderId="19" xfId="18" applyFont="1" applyFill="1" applyBorder="1" applyAlignment="1" applyProtection="1">
      <alignment horizontal="center" vertical="center" wrapText="1"/>
      <protection/>
    </xf>
    <xf numFmtId="0" fontId="0" fillId="8" borderId="16" xfId="18" applyFill="1" applyBorder="1" applyAlignment="1" applyProtection="1">
      <alignment horizontal="center" vertical="center" wrapText="1"/>
      <protection/>
    </xf>
    <xf numFmtId="0" fontId="3" fillId="8" borderId="58" xfId="18" applyFont="1" applyFill="1" applyBorder="1" applyAlignment="1" applyProtection="1">
      <alignment vertical="center"/>
      <protection/>
    </xf>
    <xf numFmtId="0" fontId="0" fillId="8" borderId="8" xfId="18" applyFont="1" applyFill="1" applyBorder="1" applyAlignment="1" applyProtection="1">
      <alignment horizontal="left" indent="1"/>
      <protection/>
    </xf>
    <xf numFmtId="0" fontId="5" fillId="8" borderId="6" xfId="18" applyFont="1" applyFill="1" applyBorder="1" applyAlignment="1" applyProtection="1">
      <alignment horizontal="left" indent="1"/>
      <protection/>
    </xf>
    <xf numFmtId="0" fontId="1" fillId="8" borderId="0" xfId="0" applyFont="1" applyFill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2" fillId="8" borderId="0" xfId="0" applyFont="1" applyFill="1" applyAlignment="1" applyProtection="1">
      <alignment/>
      <protection/>
    </xf>
    <xf numFmtId="0" fontId="3" fillId="8" borderId="0" xfId="0" applyFont="1" applyFill="1" applyAlignment="1" applyProtection="1">
      <alignment horizontal="right"/>
      <protection/>
    </xf>
    <xf numFmtId="0" fontId="3" fillId="8" borderId="0" xfId="0" applyFont="1" applyFill="1" applyAlignment="1" applyProtection="1">
      <alignment/>
      <protection/>
    </xf>
    <xf numFmtId="0" fontId="0" fillId="8" borderId="0" xfId="0" applyFont="1" applyFill="1" applyAlignment="1" applyProtection="1">
      <alignment/>
      <protection/>
    </xf>
    <xf numFmtId="0" fontId="29" fillId="8" borderId="2" xfId="0" applyFont="1" applyFill="1" applyBorder="1" applyAlignment="1" applyProtection="1">
      <alignment/>
      <protection/>
    </xf>
    <xf numFmtId="0" fontId="3" fillId="8" borderId="17" xfId="0" applyFont="1" applyFill="1" applyBorder="1" applyAlignment="1" applyProtection="1">
      <alignment horizontal="center" vertical="center"/>
      <protection/>
    </xf>
    <xf numFmtId="0" fontId="0" fillId="8" borderId="48" xfId="0" applyFill="1" applyBorder="1" applyAlignment="1" applyProtection="1">
      <alignment/>
      <protection/>
    </xf>
    <xf numFmtId="0" fontId="12" fillId="8" borderId="13" xfId="0" applyFont="1" applyFill="1" applyBorder="1" applyAlignment="1" applyProtection="1">
      <alignment horizontal="centerContinuous" vertical="center"/>
      <protection/>
    </xf>
    <xf numFmtId="0" fontId="20" fillId="8" borderId="8" xfId="0" applyFont="1" applyFill="1" applyBorder="1" applyAlignment="1" applyProtection="1">
      <alignment/>
      <protection/>
    </xf>
    <xf numFmtId="0" fontId="3" fillId="8" borderId="93" xfId="0" applyFont="1" applyFill="1" applyBorder="1" applyAlignment="1" applyProtection="1">
      <alignment horizontal="center" vertical="center"/>
      <protection/>
    </xf>
    <xf numFmtId="0" fontId="3" fillId="8" borderId="50" xfId="0" applyFont="1" applyFill="1" applyBorder="1" applyAlignment="1" applyProtection="1">
      <alignment horizontal="centerContinuous" vertical="center"/>
      <protection/>
    </xf>
    <xf numFmtId="0" fontId="12" fillId="8" borderId="18" xfId="0" applyFont="1" applyFill="1" applyBorder="1" applyAlignment="1" applyProtection="1">
      <alignment horizontal="center" vertical="center" wrapText="1"/>
      <protection/>
    </xf>
    <xf numFmtId="0" fontId="19" fillId="8" borderId="8" xfId="0" applyFont="1" applyFill="1" applyBorder="1" applyAlignment="1" applyProtection="1">
      <alignment vertical="center" wrapText="1"/>
      <protection/>
    </xf>
    <xf numFmtId="0" fontId="3" fillId="8" borderId="93" xfId="0" applyFont="1" applyFill="1" applyBorder="1" applyAlignment="1" applyProtection="1">
      <alignment horizontal="center" vertical="top" wrapText="1"/>
      <protection/>
    </xf>
    <xf numFmtId="0" fontId="3" fillId="8" borderId="52" xfId="0" applyFont="1" applyFill="1" applyBorder="1" applyAlignment="1" applyProtection="1">
      <alignment horizontal="center" vertical="top" wrapText="1"/>
      <protection/>
    </xf>
    <xf numFmtId="0" fontId="12" fillId="8" borderId="18" xfId="0" applyFont="1" applyFill="1" applyBorder="1" applyAlignment="1" applyProtection="1">
      <alignment vertical="center" wrapText="1"/>
      <protection/>
    </xf>
    <xf numFmtId="0" fontId="3" fillId="8" borderId="58" xfId="0" applyFont="1" applyFill="1" applyBorder="1" applyAlignment="1" applyProtection="1">
      <alignment vertical="center" wrapText="1"/>
      <protection/>
    </xf>
    <xf numFmtId="3" fontId="3" fillId="8" borderId="114" xfId="0" applyNumberFormat="1" applyFont="1" applyFill="1" applyBorder="1" applyAlignment="1" applyProtection="1">
      <alignment vertical="center"/>
      <protection/>
    </xf>
    <xf numFmtId="3" fontId="3" fillId="8" borderId="116" xfId="0" applyNumberFormat="1" applyFont="1" applyFill="1" applyBorder="1" applyAlignment="1" applyProtection="1">
      <alignment vertical="center"/>
      <protection/>
    </xf>
    <xf numFmtId="3" fontId="3" fillId="8" borderId="62" xfId="0" applyNumberFormat="1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vertical="center"/>
      <protection/>
    </xf>
    <xf numFmtId="3" fontId="0" fillId="8" borderId="53" xfId="0" applyNumberFormat="1" applyFont="1" applyFill="1" applyBorder="1" applyAlignment="1" applyProtection="1">
      <alignment vertical="center"/>
      <protection/>
    </xf>
    <xf numFmtId="3" fontId="0" fillId="8" borderId="41" xfId="0" applyNumberFormat="1" applyFill="1" applyBorder="1" applyAlignment="1" applyProtection="1">
      <alignment vertical="center"/>
      <protection/>
    </xf>
    <xf numFmtId="3" fontId="0" fillId="8" borderId="55" xfId="0" applyNumberFormat="1" applyFill="1" applyBorder="1" applyAlignment="1" applyProtection="1">
      <alignment vertical="center"/>
      <protection/>
    </xf>
    <xf numFmtId="0" fontId="0" fillId="8" borderId="14" xfId="18" applyFont="1" applyFill="1" applyBorder="1" applyAlignment="1" applyProtection="1">
      <alignment horizontal="left" indent="1"/>
      <protection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3" xfId="0" applyNumberFormat="1" applyFill="1" applyBorder="1" applyAlignment="1" applyProtection="1">
      <alignment/>
      <protection locked="0"/>
    </xf>
    <xf numFmtId="3" fontId="0" fillId="0" borderId="68" xfId="0" applyNumberFormat="1" applyFill="1" applyBorder="1" applyAlignment="1" applyProtection="1">
      <alignment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vertical="center"/>
      <protection locked="0"/>
    </xf>
    <xf numFmtId="0" fontId="5" fillId="8" borderId="15" xfId="18" applyFont="1" applyFill="1" applyBorder="1" applyAlignment="1" applyProtection="1">
      <alignment horizontal="left" indent="1"/>
      <protection/>
    </xf>
    <xf numFmtId="3" fontId="5" fillId="0" borderId="117" xfId="0" applyNumberFormat="1" applyFont="1" applyFill="1" applyBorder="1" applyAlignment="1" applyProtection="1">
      <alignment/>
      <protection locked="0"/>
    </xf>
    <xf numFmtId="3" fontId="5" fillId="0" borderId="120" xfId="0" applyNumberFormat="1" applyFont="1" applyFill="1" applyBorder="1" applyAlignment="1" applyProtection="1">
      <alignment/>
      <protection locked="0"/>
    </xf>
    <xf numFmtId="3" fontId="5" fillId="0" borderId="72" xfId="0" applyNumberFormat="1" applyFont="1" applyFill="1" applyBorder="1" applyAlignment="1" applyProtection="1">
      <alignment/>
      <protection locked="0"/>
    </xf>
    <xf numFmtId="0" fontId="30" fillId="8" borderId="0" xfId="0" applyFont="1" applyFill="1" applyAlignment="1" applyProtection="1">
      <alignment/>
      <protection/>
    </xf>
    <xf numFmtId="0" fontId="0" fillId="8" borderId="2" xfId="0" applyFill="1" applyBorder="1" applyAlignment="1" applyProtection="1">
      <alignment/>
      <protection/>
    </xf>
    <xf numFmtId="0" fontId="12" fillId="8" borderId="17" xfId="0" applyFont="1" applyFill="1" applyBorder="1" applyAlignment="1" applyProtection="1">
      <alignment horizontal="centerContinuous" vertical="center"/>
      <protection/>
    </xf>
    <xf numFmtId="0" fontId="13" fillId="8" borderId="48" xfId="0" applyFont="1" applyFill="1" applyBorder="1" applyAlignment="1" applyProtection="1">
      <alignment horizontal="center" vertical="center"/>
      <protection/>
    </xf>
    <xf numFmtId="0" fontId="18" fillId="8" borderId="8" xfId="0" applyFont="1" applyFill="1" applyBorder="1" applyAlignment="1" applyProtection="1">
      <alignment vertical="center"/>
      <protection/>
    </xf>
    <xf numFmtId="0" fontId="4" fillId="8" borderId="50" xfId="0" applyFont="1" applyFill="1" applyBorder="1" applyAlignment="1" applyProtection="1">
      <alignment horizontal="center" vertical="top" wrapText="1"/>
      <protection/>
    </xf>
    <xf numFmtId="0" fontId="3" fillId="8" borderId="18" xfId="0" applyFont="1" applyFill="1" applyBorder="1" applyAlignment="1" applyProtection="1">
      <alignment horizontal="center" vertical="center" wrapText="1"/>
      <protection/>
    </xf>
    <xf numFmtId="0" fontId="31" fillId="8" borderId="6" xfId="0" applyFont="1" applyFill="1" applyBorder="1" applyAlignment="1" applyProtection="1">
      <alignment vertical="top" wrapText="1"/>
      <protection/>
    </xf>
    <xf numFmtId="0" fontId="3" fillId="8" borderId="19" xfId="0" applyFont="1" applyFill="1" applyBorder="1" applyAlignment="1" applyProtection="1">
      <alignment horizontal="center" vertical="top" wrapText="1"/>
      <protection/>
    </xf>
    <xf numFmtId="0" fontId="4" fillId="8" borderId="52" xfId="0" applyFont="1" applyFill="1" applyBorder="1" applyAlignment="1" applyProtection="1">
      <alignment horizontal="center" vertical="top" wrapText="1"/>
      <protection/>
    </xf>
    <xf numFmtId="0" fontId="3" fillId="8" borderId="16" xfId="0" applyFont="1" applyFill="1" applyBorder="1" applyAlignment="1" applyProtection="1">
      <alignment vertical="center" wrapText="1"/>
      <protection/>
    </xf>
    <xf numFmtId="0" fontId="11" fillId="8" borderId="116" xfId="0" applyFont="1" applyFill="1" applyBorder="1" applyAlignment="1" applyProtection="1">
      <alignment horizontal="right" vertical="center" wrapText="1"/>
      <protection/>
    </xf>
    <xf numFmtId="0" fontId="13" fillId="8" borderId="116" xfId="0" applyFont="1" applyFill="1" applyBorder="1" applyAlignment="1" applyProtection="1">
      <alignment horizontal="right" vertical="center" wrapText="1"/>
      <protection/>
    </xf>
    <xf numFmtId="0" fontId="3" fillId="8" borderId="168" xfId="0" applyFont="1" applyFill="1" applyBorder="1" applyAlignment="1" applyProtection="1">
      <alignment horizontal="left" wrapText="1"/>
      <protection/>
    </xf>
    <xf numFmtId="3" fontId="0" fillId="0" borderId="81" xfId="0" applyNumberFormat="1" applyBorder="1" applyAlignment="1" applyProtection="1">
      <alignment horizontal="right" vertical="center"/>
      <protection locked="0"/>
    </xf>
    <xf numFmtId="3" fontId="0" fillId="0" borderId="83" xfId="0" applyNumberFormat="1" applyBorder="1" applyAlignment="1" applyProtection="1">
      <alignment horizontal="right" vertical="center"/>
      <protection locked="0"/>
    </xf>
    <xf numFmtId="3" fontId="24" fillId="0" borderId="83" xfId="0" applyNumberFormat="1" applyFont="1" applyBorder="1" applyAlignment="1" applyProtection="1">
      <alignment horizontal="right" vertical="center"/>
      <protection locked="0"/>
    </xf>
    <xf numFmtId="3" fontId="0" fillId="0" borderId="68" xfId="0" applyNumberFormat="1" applyBorder="1" applyAlignment="1" applyProtection="1">
      <alignment horizontal="right" vertical="center"/>
      <protection locked="0"/>
    </xf>
    <xf numFmtId="0" fontId="0" fillId="8" borderId="14" xfId="0" applyFont="1" applyFill="1" applyBorder="1" applyAlignment="1" applyProtection="1">
      <alignment horizontal="left" indent="3"/>
      <protection/>
    </xf>
    <xf numFmtId="3" fontId="0" fillId="0" borderId="87" xfId="0" applyNumberFormat="1" applyBorder="1" applyAlignment="1" applyProtection="1">
      <alignment horizontal="right" vertical="center"/>
      <protection locked="0"/>
    </xf>
    <xf numFmtId="3" fontId="24" fillId="0" borderId="87" xfId="0" applyNumberFormat="1" applyFont="1" applyBorder="1" applyAlignment="1" applyProtection="1">
      <alignment horizontal="right" vertical="center"/>
      <protection locked="0"/>
    </xf>
    <xf numFmtId="3" fontId="0" fillId="0" borderId="78" xfId="0" applyNumberFormat="1" applyBorder="1" applyAlignment="1" applyProtection="1">
      <alignment horizontal="right" vertical="center"/>
      <protection locked="0"/>
    </xf>
    <xf numFmtId="0" fontId="24" fillId="8" borderId="15" xfId="18" applyFont="1" applyFill="1" applyBorder="1" applyAlignment="1" applyProtection="1">
      <alignment horizontal="left" indent="3"/>
      <protection/>
    </xf>
    <xf numFmtId="3" fontId="0" fillId="0" borderId="120" xfId="0" applyNumberFormat="1" applyBorder="1" applyAlignment="1" applyProtection="1">
      <alignment horizontal="right" vertical="center"/>
      <protection locked="0"/>
    </xf>
    <xf numFmtId="3" fontId="24" fillId="0" borderId="120" xfId="0" applyNumberFormat="1" applyFont="1" applyBorder="1" applyAlignment="1" applyProtection="1">
      <alignment horizontal="right" vertical="center"/>
      <protection locked="0"/>
    </xf>
    <xf numFmtId="3" fontId="0" fillId="0" borderId="72" xfId="0" applyNumberFormat="1" applyBorder="1" applyAlignment="1" applyProtection="1">
      <alignment horizontal="right" vertical="center"/>
      <protection locked="0"/>
    </xf>
    <xf numFmtId="0" fontId="6" fillId="8" borderId="14" xfId="0" applyFont="1" applyFill="1" applyBorder="1" applyAlignment="1" applyProtection="1">
      <alignment horizontal="left"/>
      <protection/>
    </xf>
    <xf numFmtId="3" fontId="0" fillId="8" borderId="0" xfId="0" applyNumberFormat="1" applyFill="1" applyBorder="1" applyAlignment="1" applyProtection="1">
      <alignment horizontal="right" vertical="center"/>
      <protection/>
    </xf>
    <xf numFmtId="0" fontId="6" fillId="8" borderId="0" xfId="0" applyFont="1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3" fontId="3" fillId="8" borderId="61" xfId="0" applyNumberFormat="1" applyFont="1" applyFill="1" applyBorder="1" applyAlignment="1" applyProtection="1">
      <alignment horizontal="right" vertical="center" wrapText="1"/>
      <protection/>
    </xf>
    <xf numFmtId="3" fontId="12" fillId="8" borderId="62" xfId="0" applyNumberFormat="1" applyFont="1" applyFill="1" applyBorder="1" applyAlignment="1" applyProtection="1">
      <alignment horizontal="right" vertical="center" wrapText="1"/>
      <protection/>
    </xf>
    <xf numFmtId="1" fontId="0" fillId="8" borderId="0" xfId="18" applyNumberFormat="1" applyFill="1" applyProtection="1">
      <alignment/>
      <protection/>
    </xf>
    <xf numFmtId="0" fontId="3" fillId="8" borderId="4" xfId="18" applyFont="1" applyFill="1" applyBorder="1" applyAlignment="1" applyProtection="1">
      <alignment horizontal="centerContinuous" vertical="center"/>
      <protection/>
    </xf>
    <xf numFmtId="0" fontId="3" fillId="8" borderId="5" xfId="18" applyFont="1" applyFill="1" applyBorder="1" applyAlignment="1" applyProtection="1">
      <alignment horizontal="centerContinuous" vertical="center"/>
      <protection/>
    </xf>
    <xf numFmtId="0" fontId="4" fillId="8" borderId="3" xfId="18" applyFont="1" applyFill="1" applyBorder="1" applyAlignment="1" applyProtection="1">
      <alignment horizontal="centerContinuous" vertical="center"/>
      <protection/>
    </xf>
    <xf numFmtId="0" fontId="4" fillId="8" borderId="4" xfId="18" applyFont="1" applyFill="1" applyBorder="1" applyAlignment="1" applyProtection="1">
      <alignment horizontal="centerContinuous" vertical="center"/>
      <protection/>
    </xf>
    <xf numFmtId="0" fontId="4" fillId="8" borderId="5" xfId="18" applyFont="1" applyFill="1" applyBorder="1" applyAlignment="1" applyProtection="1">
      <alignment horizontal="centerContinuous" vertical="center"/>
      <protection/>
    </xf>
    <xf numFmtId="0" fontId="19" fillId="8" borderId="14" xfId="18" applyFont="1" applyFill="1" applyBorder="1" applyAlignment="1" applyProtection="1">
      <alignment horizontal="left"/>
      <protection/>
    </xf>
    <xf numFmtId="0" fontId="33" fillId="8" borderId="15" xfId="18" applyFont="1" applyFill="1" applyBorder="1" applyAlignment="1" applyProtection="1">
      <alignment horizontal="center" vertical="center" wrapText="1"/>
      <protection/>
    </xf>
    <xf numFmtId="0" fontId="33" fillId="8" borderId="1" xfId="18" applyFont="1" applyFill="1" applyBorder="1" applyAlignment="1" applyProtection="1">
      <alignment horizontal="center" vertical="center" wrapText="1"/>
      <protection/>
    </xf>
    <xf numFmtId="0" fontId="24" fillId="8" borderId="19" xfId="18" applyFont="1" applyFill="1" applyBorder="1" applyAlignment="1" applyProtection="1">
      <alignment horizontal="center" vertical="center" wrapText="1"/>
      <protection/>
    </xf>
    <xf numFmtId="0" fontId="33" fillId="8" borderId="16" xfId="18" applyFont="1" applyFill="1" applyBorder="1" applyAlignment="1" applyProtection="1">
      <alignment horizontal="center" vertical="center" wrapText="1"/>
      <protection/>
    </xf>
    <xf numFmtId="0" fontId="5" fillId="8" borderId="15" xfId="18" applyFont="1" applyFill="1" applyBorder="1" applyAlignment="1" applyProtection="1">
      <alignment horizontal="center" vertical="center" wrapText="1"/>
      <protection/>
    </xf>
    <xf numFmtId="0" fontId="5" fillId="8" borderId="1" xfId="18" applyFont="1" applyFill="1" applyBorder="1" applyAlignment="1" applyProtection="1">
      <alignment horizontal="center" vertical="center" wrapText="1"/>
      <protection/>
    </xf>
    <xf numFmtId="0" fontId="5" fillId="8" borderId="16" xfId="18" applyFont="1" applyFill="1" applyBorder="1" applyAlignment="1" applyProtection="1">
      <alignment horizontal="center" vertical="center" wrapText="1"/>
      <protection/>
    </xf>
    <xf numFmtId="3" fontId="0" fillId="0" borderId="169" xfId="18" applyNumberFormat="1" applyFont="1" applyFill="1" applyBorder="1" applyAlignment="1" applyProtection="1">
      <alignment horizontal="right"/>
      <protection locked="0"/>
    </xf>
    <xf numFmtId="3" fontId="0" fillId="0" borderId="170" xfId="18" applyNumberFormat="1" applyFont="1" applyFill="1" applyBorder="1" applyAlignment="1" applyProtection="1">
      <alignment horizontal="right"/>
      <protection locked="0"/>
    </xf>
    <xf numFmtId="3" fontId="24" fillId="0" borderId="171" xfId="18" applyNumberFormat="1" applyFont="1" applyFill="1" applyBorder="1" applyAlignment="1" applyProtection="1">
      <alignment horizontal="right"/>
      <protection locked="0"/>
    </xf>
    <xf numFmtId="3" fontId="0" fillId="0" borderId="172" xfId="18" applyNumberFormat="1" applyFont="1" applyFill="1" applyBorder="1" applyAlignment="1" applyProtection="1">
      <alignment horizontal="right"/>
      <protection locked="0"/>
    </xf>
    <xf numFmtId="3" fontId="0" fillId="0" borderId="173" xfId="18" applyNumberFormat="1" applyFont="1" applyFill="1" applyBorder="1" applyAlignment="1" applyProtection="1">
      <alignment horizontal="right"/>
      <protection locked="0"/>
    </xf>
    <xf numFmtId="3" fontId="0" fillId="0" borderId="174" xfId="18" applyNumberFormat="1" applyFont="1" applyFill="1" applyBorder="1" applyAlignment="1" applyProtection="1">
      <alignment horizontal="right"/>
      <protection locked="0"/>
    </xf>
    <xf numFmtId="3" fontId="5" fillId="0" borderId="173" xfId="18" applyNumberFormat="1" applyFont="1" applyFill="1" applyBorder="1" applyAlignment="1" applyProtection="1">
      <alignment horizontal="right"/>
      <protection locked="0"/>
    </xf>
    <xf numFmtId="3" fontId="5" fillId="0" borderId="174" xfId="18" applyNumberFormat="1" applyFont="1" applyFill="1" applyBorder="1" applyAlignment="1" applyProtection="1">
      <alignment horizontal="right"/>
      <protection locked="0"/>
    </xf>
    <xf numFmtId="0" fontId="3" fillId="8" borderId="14" xfId="0" applyFont="1" applyFill="1" applyBorder="1" applyAlignment="1" applyProtection="1">
      <alignment wrapText="1"/>
      <protection/>
    </xf>
    <xf numFmtId="0" fontId="34" fillId="8" borderId="168" xfId="18" applyFont="1" applyFill="1" applyBorder="1" applyAlignment="1" applyProtection="1">
      <alignment horizontal="right" vertical="center" wrapText="1"/>
      <protection/>
    </xf>
    <xf numFmtId="0" fontId="34" fillId="8" borderId="159" xfId="18" applyFont="1" applyFill="1" applyBorder="1" applyAlignment="1" applyProtection="1">
      <alignment horizontal="right" vertical="center" wrapText="1"/>
      <protection/>
    </xf>
    <xf numFmtId="0" fontId="25" fillId="8" borderId="159" xfId="18" applyFont="1" applyFill="1" applyBorder="1" applyAlignment="1" applyProtection="1">
      <alignment horizontal="right" vertical="center" wrapText="1"/>
      <protection/>
    </xf>
    <xf numFmtId="0" fontId="4" fillId="8" borderId="159" xfId="18" applyFont="1" applyFill="1" applyBorder="1" applyAlignment="1" applyProtection="1">
      <alignment horizontal="right" vertical="center" wrapText="1"/>
      <protection/>
    </xf>
    <xf numFmtId="0" fontId="34" fillId="8" borderId="161" xfId="18" applyFont="1" applyFill="1" applyBorder="1" applyAlignment="1" applyProtection="1">
      <alignment horizontal="right" vertical="center" wrapText="1"/>
      <protection/>
    </xf>
    <xf numFmtId="0" fontId="0" fillId="8" borderId="14" xfId="18" applyFont="1" applyFill="1" applyBorder="1" applyAlignment="1" applyProtection="1">
      <alignment horizontal="left" wrapText="1" indent="1"/>
      <protection/>
    </xf>
    <xf numFmtId="3" fontId="5" fillId="0" borderId="169" xfId="18" applyNumberFormat="1" applyFont="1" applyFill="1" applyBorder="1" applyAlignment="1" applyProtection="1">
      <alignment horizontal="right"/>
      <protection locked="0"/>
    </xf>
    <xf numFmtId="3" fontId="5" fillId="0" borderId="170" xfId="18" applyNumberFormat="1" applyFont="1" applyFill="1" applyBorder="1" applyAlignment="1" applyProtection="1">
      <alignment horizontal="right"/>
      <protection locked="0"/>
    </xf>
    <xf numFmtId="3" fontId="5" fillId="0" borderId="171" xfId="18" applyNumberFormat="1" applyFont="1" applyFill="1" applyBorder="1" applyAlignment="1" applyProtection="1">
      <alignment horizontal="right"/>
      <protection locked="0"/>
    </xf>
    <xf numFmtId="3" fontId="5" fillId="0" borderId="172" xfId="18" applyNumberFormat="1" applyFont="1" applyFill="1" applyBorder="1" applyAlignment="1" applyProtection="1">
      <alignment horizontal="right"/>
      <protection locked="0"/>
    </xf>
    <xf numFmtId="3" fontId="24" fillId="0" borderId="175" xfId="18" applyNumberFormat="1" applyFont="1" applyFill="1" applyBorder="1" applyAlignment="1" applyProtection="1">
      <alignment horizontal="right"/>
      <protection locked="0"/>
    </xf>
    <xf numFmtId="3" fontId="0" fillId="0" borderId="176" xfId="18" applyNumberFormat="1" applyFont="1" applyFill="1" applyBorder="1" applyAlignment="1" applyProtection="1">
      <alignment horizontal="right"/>
      <protection locked="0"/>
    </xf>
    <xf numFmtId="3" fontId="5" fillId="0" borderId="175" xfId="18" applyNumberFormat="1" applyFont="1" applyFill="1" applyBorder="1" applyAlignment="1" applyProtection="1">
      <alignment horizontal="right"/>
      <protection locked="0"/>
    </xf>
    <xf numFmtId="3" fontId="5" fillId="0" borderId="176" xfId="18" applyNumberFormat="1" applyFont="1" applyFill="1" applyBorder="1" applyAlignment="1" applyProtection="1">
      <alignment horizontal="right"/>
      <protection locked="0"/>
    </xf>
    <xf numFmtId="0" fontId="24" fillId="8" borderId="15" xfId="18" applyFont="1" applyFill="1" applyBorder="1" applyAlignment="1" applyProtection="1">
      <alignment horizontal="left" indent="1"/>
      <protection/>
    </xf>
    <xf numFmtId="0" fontId="1" fillId="9" borderId="0" xfId="0" applyFont="1" applyFill="1" applyAlignment="1" applyProtection="1">
      <alignment/>
      <protection/>
    </xf>
    <xf numFmtId="0" fontId="0" fillId="9" borderId="0" xfId="18" applyFill="1" applyProtection="1">
      <alignment/>
      <protection/>
    </xf>
    <xf numFmtId="0" fontId="2" fillId="9" borderId="0" xfId="0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3" fillId="9" borderId="0" xfId="0" applyFont="1" applyFill="1" applyAlignment="1" applyProtection="1">
      <alignment horizontal="right"/>
      <protection/>
    </xf>
    <xf numFmtId="1" fontId="0" fillId="3" borderId="0" xfId="0" applyNumberFormat="1" applyFill="1" applyAlignment="1" applyProtection="1">
      <alignment/>
      <protection locked="0"/>
    </xf>
    <xf numFmtId="1" fontId="0" fillId="9" borderId="0" xfId="0" applyNumberFormat="1" applyFill="1" applyAlignment="1" applyProtection="1">
      <alignment/>
      <protection/>
    </xf>
    <xf numFmtId="0" fontId="3" fillId="9" borderId="0" xfId="18" applyFont="1" applyFill="1" applyProtection="1">
      <alignment/>
      <protection/>
    </xf>
    <xf numFmtId="0" fontId="23" fillId="9" borderId="1" xfId="18" applyFont="1" applyFill="1" applyBorder="1" applyProtection="1">
      <alignment/>
      <protection/>
    </xf>
    <xf numFmtId="0" fontId="35" fillId="9" borderId="2" xfId="18" applyFont="1" applyFill="1" applyBorder="1" applyAlignment="1" applyProtection="1">
      <alignment vertical="center"/>
      <protection/>
    </xf>
    <xf numFmtId="0" fontId="3" fillId="9" borderId="11" xfId="18" applyFont="1" applyFill="1" applyBorder="1" applyAlignment="1" applyProtection="1">
      <alignment horizontal="center" vertical="center"/>
      <protection/>
    </xf>
    <xf numFmtId="0" fontId="3" fillId="9" borderId="12" xfId="18" applyFont="1" applyFill="1" applyBorder="1" applyAlignment="1" applyProtection="1">
      <alignment horizontal="center"/>
      <protection/>
    </xf>
    <xf numFmtId="0" fontId="4" fillId="9" borderId="17" xfId="18" applyFont="1" applyFill="1" applyBorder="1" applyAlignment="1" applyProtection="1">
      <alignment horizontal="center"/>
      <protection/>
    </xf>
    <xf numFmtId="0" fontId="3" fillId="9" borderId="13" xfId="18" applyFont="1" applyFill="1" applyBorder="1" applyAlignment="1" applyProtection="1">
      <alignment horizontal="center" vertical="center" wrapText="1"/>
      <protection/>
    </xf>
    <xf numFmtId="0" fontId="35" fillId="9" borderId="6" xfId="18" applyFont="1" applyFill="1" applyBorder="1" applyAlignment="1" applyProtection="1">
      <alignment vertical="center"/>
      <protection/>
    </xf>
    <xf numFmtId="0" fontId="3" fillId="9" borderId="15" xfId="18" applyFont="1" applyFill="1" applyBorder="1" applyAlignment="1" applyProtection="1">
      <alignment horizontal="center" vertical="center"/>
      <protection/>
    </xf>
    <xf numFmtId="0" fontId="3" fillId="9" borderId="1" xfId="18" applyFont="1" applyFill="1" applyBorder="1" applyAlignment="1" applyProtection="1">
      <alignment horizontal="center" vertical="center" wrapText="1"/>
      <protection/>
    </xf>
    <xf numFmtId="0" fontId="4" fillId="9" borderId="19" xfId="18" applyFont="1" applyFill="1" applyBorder="1" applyAlignment="1" applyProtection="1">
      <alignment horizontal="center" vertical="center" wrapText="1"/>
      <protection/>
    </xf>
    <xf numFmtId="0" fontId="3" fillId="9" borderId="16" xfId="18" applyFont="1" applyFill="1" applyBorder="1" applyAlignment="1" applyProtection="1">
      <alignment vertical="center" wrapText="1"/>
      <protection/>
    </xf>
    <xf numFmtId="0" fontId="3" fillId="9" borderId="58" xfId="18" applyFont="1" applyFill="1" applyBorder="1" applyAlignment="1" applyProtection="1">
      <alignment vertical="center"/>
      <protection/>
    </xf>
    <xf numFmtId="0" fontId="0" fillId="9" borderId="8" xfId="18" applyFont="1" applyFill="1" applyBorder="1" applyAlignment="1" applyProtection="1">
      <alignment horizontal="left" wrapText="1" indent="1"/>
      <protection/>
    </xf>
    <xf numFmtId="0" fontId="0" fillId="9" borderId="8" xfId="18" applyFont="1" applyFill="1" applyBorder="1" applyAlignment="1" applyProtection="1">
      <alignment horizontal="left" indent="2"/>
      <protection/>
    </xf>
    <xf numFmtId="0" fontId="5" fillId="9" borderId="143" xfId="18" applyFont="1" applyFill="1" applyBorder="1" applyAlignment="1" applyProtection="1">
      <alignment horizontal="left" indent="2"/>
      <protection/>
    </xf>
    <xf numFmtId="0" fontId="5" fillId="0" borderId="143" xfId="18" applyFont="1" applyFill="1" applyBorder="1" applyAlignment="1" applyProtection="1">
      <alignment horizontal="right" vertical="center"/>
      <protection locked="0"/>
    </xf>
    <xf numFmtId="0" fontId="5" fillId="0" borderId="177" xfId="18" applyFont="1" applyFill="1" applyBorder="1" applyAlignment="1" applyProtection="1">
      <alignment horizontal="right" vertical="center"/>
      <protection locked="0"/>
    </xf>
    <xf numFmtId="0" fontId="5" fillId="0" borderId="178" xfId="18" applyFont="1" applyFill="1" applyBorder="1" applyAlignment="1" applyProtection="1">
      <alignment horizontal="right" vertical="center"/>
      <protection locked="0"/>
    </xf>
    <xf numFmtId="0" fontId="5" fillId="0" borderId="144" xfId="0" applyFont="1" applyFill="1" applyBorder="1" applyAlignment="1" applyProtection="1">
      <alignment horizontal="right" vertical="center"/>
      <protection locked="0"/>
    </xf>
    <xf numFmtId="0" fontId="18" fillId="9" borderId="14" xfId="0" applyFont="1" applyFill="1" applyBorder="1" applyAlignment="1" applyProtection="1">
      <alignment/>
      <protection/>
    </xf>
    <xf numFmtId="0" fontId="2" fillId="0" borderId="168" xfId="18" applyFont="1" applyFill="1" applyBorder="1" applyAlignment="1" applyProtection="1">
      <alignment horizontal="right"/>
      <protection/>
    </xf>
    <xf numFmtId="0" fontId="2" fillId="0" borderId="179" xfId="18" applyFont="1" applyFill="1" applyBorder="1" applyAlignment="1" applyProtection="1">
      <alignment horizontal="right"/>
      <protection/>
    </xf>
    <xf numFmtId="0" fontId="2" fillId="0" borderId="160" xfId="18" applyFont="1" applyFill="1" applyBorder="1" applyAlignment="1" applyProtection="1">
      <alignment horizontal="right"/>
      <protection/>
    </xf>
    <xf numFmtId="0" fontId="2" fillId="0" borderId="161" xfId="18" applyFont="1" applyFill="1" applyBorder="1" applyAlignment="1" applyProtection="1">
      <alignment horizontal="right"/>
      <protection/>
    </xf>
    <xf numFmtId="0" fontId="31" fillId="9" borderId="14" xfId="0" applyFont="1" applyFill="1" applyBorder="1" applyAlignment="1" applyProtection="1">
      <alignment vertical="top"/>
      <protection/>
    </xf>
    <xf numFmtId="0" fontId="2" fillId="0" borderId="138" xfId="18" applyFont="1" applyFill="1" applyBorder="1" applyAlignment="1" applyProtection="1">
      <alignment horizontal="right"/>
      <protection/>
    </xf>
    <xf numFmtId="0" fontId="2" fillId="0" borderId="64" xfId="18" applyFont="1" applyFill="1" applyBorder="1" applyAlignment="1" applyProtection="1">
      <alignment horizontal="right"/>
      <protection/>
    </xf>
    <xf numFmtId="0" fontId="2" fillId="0" borderId="65" xfId="18" applyFont="1" applyFill="1" applyBorder="1" applyAlignment="1" applyProtection="1">
      <alignment horizontal="right"/>
      <protection/>
    </xf>
    <xf numFmtId="0" fontId="2" fillId="0" borderId="66" xfId="18" applyFont="1" applyFill="1" applyBorder="1" applyAlignment="1" applyProtection="1">
      <alignment horizontal="right"/>
      <protection/>
    </xf>
    <xf numFmtId="0" fontId="2" fillId="9" borderId="14" xfId="18" applyFont="1" applyFill="1" applyBorder="1" applyAlignment="1" applyProtection="1">
      <alignment horizontal="left" indent="1"/>
      <protection/>
    </xf>
    <xf numFmtId="0" fontId="2" fillId="9" borderId="14" xfId="18" applyFont="1" applyFill="1" applyBorder="1" applyAlignment="1" applyProtection="1">
      <alignment horizontal="left" indent="2"/>
      <protection/>
    </xf>
    <xf numFmtId="0" fontId="2" fillId="9" borderId="15" xfId="18" applyFont="1" applyFill="1" applyBorder="1" applyAlignment="1" applyProtection="1">
      <alignment horizontal="left" indent="1"/>
      <protection/>
    </xf>
    <xf numFmtId="0" fontId="0" fillId="9" borderId="2" xfId="0" applyFill="1" applyBorder="1" applyAlignment="1" applyProtection="1">
      <alignment/>
      <protection/>
    </xf>
    <xf numFmtId="0" fontId="9" fillId="9" borderId="6" xfId="0" applyFont="1" applyFill="1" applyBorder="1" applyAlignment="1" applyProtection="1">
      <alignment/>
      <protection/>
    </xf>
    <xf numFmtId="0" fontId="3" fillId="9" borderId="11" xfId="0" applyFont="1" applyFill="1" applyBorder="1" applyAlignment="1" applyProtection="1">
      <alignment horizontal="left" vertical="center" wrapText="1"/>
      <protection/>
    </xf>
    <xf numFmtId="0" fontId="3" fillId="9" borderId="11" xfId="0" applyFont="1" applyFill="1" applyBorder="1" applyAlignment="1" applyProtection="1">
      <alignment horizontal="right" vertical="center"/>
      <protection/>
    </xf>
    <xf numFmtId="0" fontId="3" fillId="9" borderId="74" xfId="0" applyFont="1" applyFill="1" applyBorder="1" applyAlignment="1" applyProtection="1">
      <alignment horizontal="right" vertical="center"/>
      <protection/>
    </xf>
    <xf numFmtId="0" fontId="3" fillId="9" borderId="24" xfId="0" applyFont="1" applyFill="1" applyBorder="1" applyAlignment="1" applyProtection="1">
      <alignment horizontal="right" vertical="center"/>
      <protection/>
    </xf>
    <xf numFmtId="0" fontId="3" fillId="9" borderId="168" xfId="0" applyFont="1" applyFill="1" applyBorder="1" applyAlignment="1" applyProtection="1">
      <alignment horizontal="left" wrapText="1"/>
      <protection/>
    </xf>
    <xf numFmtId="0" fontId="0" fillId="9" borderId="14" xfId="0" applyFont="1" applyFill="1" applyBorder="1" applyAlignment="1" applyProtection="1">
      <alignment horizontal="left" indent="2"/>
      <protection/>
    </xf>
    <xf numFmtId="0" fontId="5" fillId="9" borderId="6" xfId="0" applyFont="1" applyFill="1" applyBorder="1" applyAlignment="1" applyProtection="1">
      <alignment horizontal="left" indent="2"/>
      <protection/>
    </xf>
    <xf numFmtId="0" fontId="5" fillId="0" borderId="167" xfId="0" applyFont="1" applyFill="1" applyBorder="1" applyAlignment="1" applyProtection="1">
      <alignment horizontal="right"/>
      <protection locked="0"/>
    </xf>
    <xf numFmtId="0" fontId="5" fillId="0" borderId="70" xfId="0" applyFont="1" applyFill="1" applyBorder="1" applyAlignment="1" applyProtection="1">
      <alignment horizontal="right"/>
      <protection locked="0"/>
    </xf>
    <xf numFmtId="0" fontId="5" fillId="0" borderId="107" xfId="0" applyFont="1" applyFill="1" applyBorder="1" applyAlignment="1" applyProtection="1">
      <alignment horizontal="right"/>
      <protection locked="0"/>
    </xf>
    <xf numFmtId="0" fontId="6" fillId="9" borderId="14" xfId="0" applyFont="1" applyFill="1" applyBorder="1" applyAlignment="1" applyProtection="1">
      <alignment horizontal="left"/>
      <protection/>
    </xf>
    <xf numFmtId="3" fontId="0" fillId="9" borderId="0" xfId="0" applyNumberFormat="1" applyFill="1" applyBorder="1" applyAlignment="1" applyProtection="1">
      <alignment horizontal="right" vertical="center"/>
      <protection/>
    </xf>
    <xf numFmtId="0" fontId="6" fillId="9" borderId="0" xfId="0" applyFont="1" applyFill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3" fillId="2" borderId="3" xfId="18" applyFont="1" applyFill="1" applyBorder="1" applyAlignment="1" applyProtection="1">
      <alignment horizontal="center"/>
      <protection/>
    </xf>
    <xf numFmtId="0" fontId="3" fillId="2" borderId="4" xfId="18" applyFont="1" applyFill="1" applyBorder="1" applyAlignment="1" applyProtection="1">
      <alignment horizontal="center"/>
      <protection/>
    </xf>
    <xf numFmtId="0" fontId="3" fillId="2" borderId="5" xfId="18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19" fillId="2" borderId="14" xfId="0" applyFont="1" applyFill="1" applyBorder="1" applyAlignment="1" applyProtection="1">
      <alignment horizontal="left" vertical="center"/>
      <protection/>
    </xf>
    <xf numFmtId="0" fontId="19" fillId="2" borderId="18" xfId="0" applyFont="1" applyFill="1" applyBorder="1" applyAlignment="1" applyProtection="1">
      <alignment horizontal="left" vertical="center"/>
      <protection/>
    </xf>
    <xf numFmtId="0" fontId="19" fillId="2" borderId="15" xfId="0" applyFont="1" applyFill="1" applyBorder="1" applyAlignment="1" applyProtection="1">
      <alignment horizontal="left" vertical="center"/>
      <protection/>
    </xf>
    <xf numFmtId="0" fontId="19" fillId="2" borderId="16" xfId="0" applyFont="1" applyFill="1" applyBorder="1" applyAlignment="1" applyProtection="1">
      <alignment horizontal="left" vertical="center"/>
      <protection/>
    </xf>
    <xf numFmtId="0" fontId="0" fillId="5" borderId="8" xfId="0" applyFill="1" applyBorder="1" applyAlignment="1" applyProtection="1">
      <alignment horizontal="center"/>
      <protection/>
    </xf>
    <xf numFmtId="0" fontId="0" fillId="5" borderId="6" xfId="0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/>
      <protection/>
    </xf>
    <xf numFmtId="0" fontId="8" fillId="5" borderId="2" xfId="0" applyFont="1" applyFill="1" applyBorder="1" applyAlignment="1" applyProtection="1">
      <alignment horizontal="left"/>
      <protection/>
    </xf>
    <xf numFmtId="0" fontId="8" fillId="5" borderId="6" xfId="0" applyFont="1" applyFill="1" applyBorder="1" applyAlignment="1" applyProtection="1">
      <alignment horizontal="left"/>
      <protection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7" borderId="3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vertical="center" wrapText="1"/>
      <protection/>
    </xf>
  </cellXfs>
  <cellStyles count="8">
    <cellStyle name="Normal" xfId="0"/>
    <cellStyle name="Hyperlink" xfId="15"/>
    <cellStyle name="Comma" xfId="16"/>
    <cellStyle name="Comma [0]" xfId="17"/>
    <cellStyle name="Normal 2" xfId="18"/>
    <cellStyle name="Percent" xfId="19"/>
    <cellStyle name="Currency" xfId="20"/>
    <cellStyle name="Currency [0]" xfId="21"/>
  </cellStyles>
  <dxfs count="1">
    <dxf>
      <font>
        <color rgb="FF993300"/>
      </font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L_CDH%202010%20Output%20tables%20round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A01cluster6\208506\32%20Eurostat%20info%20dec%202010\Afgeronde%20cijfers%20nalevering%2014-01-2011\NL_CDH%202010%20Output%20tables%20round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ExplNote"/>
      <sheetName val="Cntry"/>
      <sheetName val="P1"/>
      <sheetName val="P2.1"/>
      <sheetName val="P2.2"/>
      <sheetName val="P3"/>
      <sheetName val="P4"/>
      <sheetName val="P5"/>
      <sheetName val="P6"/>
      <sheetName val="P7"/>
      <sheetName val="P8"/>
      <sheetName val="ED1"/>
      <sheetName val="ED2"/>
      <sheetName val="ED3"/>
      <sheetName val="ED4"/>
      <sheetName val="ED5"/>
      <sheetName val="EMP1"/>
      <sheetName val="EMP2.1"/>
      <sheetName val="EMP2.2"/>
      <sheetName val="EMP2.3"/>
      <sheetName val="EMP3"/>
      <sheetName val="EMP4"/>
      <sheetName val="EMP5"/>
      <sheetName val="EMP6.1"/>
      <sheetName val="EMP6.2"/>
      <sheetName val="EMP7"/>
      <sheetName val="EMP8"/>
      <sheetName val="PERC1.1"/>
      <sheetName val="PERC1.2"/>
      <sheetName val="PERC2.1"/>
      <sheetName val="PERC2.2"/>
      <sheetName val="IMOB1"/>
      <sheetName val="IMOB2"/>
      <sheetName val="IMOB3"/>
      <sheetName val="IMOB4"/>
      <sheetName val="OMOB1"/>
      <sheetName val="OMOB2"/>
      <sheetName val="Tools"/>
    </sheetNames>
    <sheetDataSet>
      <sheetData sheetId="2">
        <row r="8">
          <cell r="D8" t="str">
            <v>Netherlands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ExplNote"/>
      <sheetName val="Cntry"/>
      <sheetName val="P1"/>
      <sheetName val="P2.1"/>
      <sheetName val="P2.2"/>
      <sheetName val="P3"/>
      <sheetName val="P4"/>
      <sheetName val="P5"/>
      <sheetName val="P6"/>
      <sheetName val="P7"/>
      <sheetName val="P8"/>
      <sheetName val="ED1"/>
      <sheetName val="ED2"/>
      <sheetName val="ED3"/>
      <sheetName val="ED4"/>
      <sheetName val="ED5"/>
      <sheetName val="EMP1"/>
      <sheetName val="EMP2.1"/>
      <sheetName val="EMP2.2"/>
      <sheetName val="EMP2.3"/>
      <sheetName val="EMP3"/>
      <sheetName val="EMP4"/>
      <sheetName val="EMP5"/>
      <sheetName val="EMP6.1"/>
      <sheetName val="EMP6.2"/>
      <sheetName val="EMP7"/>
      <sheetName val="EMP8"/>
      <sheetName val="PERC1.1"/>
      <sheetName val="PERC1.2"/>
      <sheetName val="PERC2.1"/>
      <sheetName val="PERC2.2"/>
      <sheetName val="IMOB1"/>
      <sheetName val="IMOB2"/>
      <sheetName val="IMOB3"/>
      <sheetName val="IMOB4"/>
      <sheetName val="OMOB1"/>
      <sheetName val="OMOB2"/>
      <sheetName val="Tools"/>
    </sheetNames>
    <sheetDataSet>
      <sheetData sheetId="2">
        <row r="8">
          <cell r="D8" t="str">
            <v>Netherlands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57421875" style="0" bestFit="1" customWidth="1"/>
  </cols>
  <sheetData>
    <row r="1" spans="1:5" ht="15.75">
      <c r="A1" s="1" t="s">
        <v>11</v>
      </c>
      <c r="B1" s="2"/>
      <c r="C1" s="2"/>
      <c r="D1" s="2"/>
      <c r="E1" s="2"/>
    </row>
    <row r="2" spans="1:5" ht="12.75">
      <c r="A2" s="3" t="s">
        <v>0</v>
      </c>
      <c r="B2" s="2"/>
      <c r="C2" s="2"/>
      <c r="D2" s="2"/>
      <c r="E2" s="2"/>
    </row>
    <row r="3" spans="1:5" ht="12.75">
      <c r="A3" s="3"/>
      <c r="B3" s="2"/>
      <c r="C3" s="2"/>
      <c r="D3" s="2"/>
      <c r="E3" s="2"/>
    </row>
    <row r="4" spans="1:5" ht="12.75">
      <c r="A4" s="3"/>
      <c r="B4" s="2"/>
      <c r="C4" s="2"/>
      <c r="D4" s="2"/>
      <c r="E4" s="2"/>
    </row>
    <row r="5" spans="1:5" ht="12.75">
      <c r="A5" s="4"/>
      <c r="B5" s="4"/>
      <c r="C5" s="4"/>
      <c r="D5" s="4"/>
      <c r="E5" s="4"/>
    </row>
    <row r="6" spans="1:5" ht="12.75">
      <c r="A6" s="5"/>
      <c r="B6" s="6">
        <v>2009</v>
      </c>
      <c r="C6" s="7"/>
      <c r="D6" s="7"/>
      <c r="E6" s="8"/>
    </row>
    <row r="7" spans="1:5" ht="12.75">
      <c r="A7" s="9"/>
      <c r="B7" s="10" t="s">
        <v>1</v>
      </c>
      <c r="C7" s="11" t="s">
        <v>2</v>
      </c>
      <c r="D7" s="12" t="s">
        <v>3</v>
      </c>
      <c r="E7" s="13" t="s">
        <v>4</v>
      </c>
    </row>
    <row r="8" spans="1:5" ht="12.75">
      <c r="A8" s="14" t="s">
        <v>5</v>
      </c>
      <c r="B8" s="85">
        <v>5000</v>
      </c>
      <c r="C8" s="86">
        <v>4100</v>
      </c>
      <c r="D8" s="87"/>
      <c r="E8" s="88">
        <v>9100</v>
      </c>
    </row>
    <row r="9" spans="1:5" ht="12.75">
      <c r="A9" s="14" t="s">
        <v>6</v>
      </c>
      <c r="B9" s="89">
        <v>11900</v>
      </c>
      <c r="C9" s="90">
        <v>5500</v>
      </c>
      <c r="D9" s="91"/>
      <c r="E9" s="82">
        <v>17500</v>
      </c>
    </row>
    <row r="10" spans="1:5" ht="12.75">
      <c r="A10" s="14" t="s">
        <v>7</v>
      </c>
      <c r="B10" s="89">
        <v>9600</v>
      </c>
      <c r="C10" s="90">
        <v>3000</v>
      </c>
      <c r="D10" s="91"/>
      <c r="E10" s="82">
        <v>12500</v>
      </c>
    </row>
    <row r="11" spans="1:5" ht="12.75">
      <c r="A11" s="14" t="s">
        <v>8</v>
      </c>
      <c r="B11" s="89">
        <v>2700</v>
      </c>
      <c r="C11" s="90">
        <v>700</v>
      </c>
      <c r="D11" s="91"/>
      <c r="E11" s="82">
        <v>3500</v>
      </c>
    </row>
    <row r="12" spans="1:5" ht="12.75">
      <c r="A12" s="14" t="s">
        <v>205</v>
      </c>
      <c r="B12" s="89">
        <v>400</v>
      </c>
      <c r="C12" s="90">
        <v>100</v>
      </c>
      <c r="D12" s="91"/>
      <c r="E12" s="82">
        <v>600</v>
      </c>
    </row>
    <row r="13" spans="1:5" ht="12.75">
      <c r="A13" s="16" t="s">
        <v>3</v>
      </c>
      <c r="B13" s="92"/>
      <c r="C13" s="93"/>
      <c r="D13" s="94"/>
      <c r="E13" s="83"/>
    </row>
    <row r="14" spans="1:5" ht="12.75">
      <c r="A14" s="17" t="s">
        <v>9</v>
      </c>
      <c r="B14" s="95">
        <v>29600</v>
      </c>
      <c r="C14" s="95">
        <v>13500</v>
      </c>
      <c r="D14" s="95"/>
      <c r="E14" s="84">
        <v>43100</v>
      </c>
    </row>
    <row r="15" spans="1:5" ht="12.75">
      <c r="A15" s="18" t="s">
        <v>10</v>
      </c>
      <c r="B15" s="2"/>
      <c r="C15" s="2"/>
      <c r="D15" s="2"/>
      <c r="E15" s="2"/>
    </row>
  </sheetData>
  <conditionalFormatting sqref="E8">
    <cfRule type="expression" priority="1" dxfId="0" stopIfTrue="1">
      <formula>E8&lt;&gt;SUM(B8:D8)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11" sqref="I11:K11"/>
    </sheetView>
  </sheetViews>
  <sheetFormatPr defaultColWidth="9.140625" defaultRowHeight="12.75"/>
  <cols>
    <col min="1" max="1" width="50.28125" style="0" customWidth="1"/>
    <col min="2" max="2" width="11.8515625" style="0" customWidth="1"/>
    <col min="3" max="3" width="11.7109375" style="0" customWidth="1"/>
    <col min="4" max="4" width="11.00390625" style="0" customWidth="1"/>
    <col min="7" max="7" width="12.140625" style="0" customWidth="1"/>
  </cols>
  <sheetData>
    <row r="1" spans="1:8" ht="15.75">
      <c r="A1" s="324" t="s">
        <v>209</v>
      </c>
      <c r="B1" s="325"/>
      <c r="C1" s="325"/>
      <c r="D1" s="325"/>
      <c r="E1" s="325"/>
      <c r="F1" s="325"/>
      <c r="G1" s="325"/>
      <c r="H1" s="325"/>
    </row>
    <row r="2" spans="1:8" ht="12.75">
      <c r="A2" s="326" t="s">
        <v>0</v>
      </c>
      <c r="B2" s="325"/>
      <c r="C2" s="325"/>
      <c r="D2" s="325"/>
      <c r="E2" s="325"/>
      <c r="F2" s="325"/>
      <c r="G2" s="325"/>
      <c r="H2" s="325"/>
    </row>
    <row r="3" spans="1:8" ht="12.75">
      <c r="A3" s="327"/>
      <c r="B3" s="328" t="s">
        <v>12</v>
      </c>
      <c r="C3" s="329">
        <v>2009</v>
      </c>
      <c r="D3" s="330"/>
      <c r="E3" s="325"/>
      <c r="F3" s="325"/>
      <c r="G3" s="325"/>
      <c r="H3" s="325"/>
    </row>
    <row r="4" spans="1:8" ht="12.75">
      <c r="A4" s="325"/>
      <c r="B4" s="325"/>
      <c r="C4" s="325"/>
      <c r="D4" s="325"/>
      <c r="E4" s="325"/>
      <c r="F4" s="325"/>
      <c r="G4" s="325"/>
      <c r="H4" s="325"/>
    </row>
    <row r="5" spans="1:8" ht="15.75">
      <c r="A5" s="331"/>
      <c r="B5" s="332"/>
      <c r="C5" s="333" t="s">
        <v>32</v>
      </c>
      <c r="D5" s="334"/>
      <c r="E5" s="334"/>
      <c r="F5" s="335"/>
      <c r="G5" s="336" t="s">
        <v>3</v>
      </c>
      <c r="H5" s="337"/>
    </row>
    <row r="6" spans="1:8" ht="12.75">
      <c r="A6" s="1038" t="s">
        <v>10</v>
      </c>
      <c r="B6" s="338" t="s">
        <v>210</v>
      </c>
      <c r="C6" s="339" t="s">
        <v>13</v>
      </c>
      <c r="D6" s="339"/>
      <c r="E6" s="339"/>
      <c r="F6" s="340"/>
      <c r="G6" s="341" t="s">
        <v>34</v>
      </c>
      <c r="H6" s="342" t="s">
        <v>4</v>
      </c>
    </row>
    <row r="7" spans="1:8" ht="36">
      <c r="A7" s="1039"/>
      <c r="B7" s="343" t="str">
        <f>'[1]Cntry'!$D$8</f>
        <v>Netherlands</v>
      </c>
      <c r="C7" s="344" t="s">
        <v>21</v>
      </c>
      <c r="D7" s="344" t="s">
        <v>22</v>
      </c>
      <c r="E7" s="345" t="s">
        <v>23</v>
      </c>
      <c r="F7" s="346" t="s">
        <v>20</v>
      </c>
      <c r="G7" s="347"/>
      <c r="H7" s="348"/>
    </row>
    <row r="8" spans="1:8" ht="15">
      <c r="A8" s="349" t="s">
        <v>9</v>
      </c>
      <c r="B8" s="350">
        <v>40700</v>
      </c>
      <c r="C8" s="351">
        <v>1900</v>
      </c>
      <c r="D8" s="352">
        <v>400</v>
      </c>
      <c r="E8" s="353">
        <v>0</v>
      </c>
      <c r="F8" s="354">
        <v>2200</v>
      </c>
      <c r="G8" s="354">
        <v>200</v>
      </c>
      <c r="H8" s="355">
        <v>43100</v>
      </c>
    </row>
    <row r="9" spans="1:8" ht="12.75">
      <c r="A9" s="356" t="str">
        <f>"Doctorate degree received in "&amp;'[1]Cntry'!$D$8</f>
        <v>Doctorate degree received in Netherlands</v>
      </c>
      <c r="B9" s="199">
        <v>40700</v>
      </c>
      <c r="C9" s="200">
        <v>1900</v>
      </c>
      <c r="D9" s="201">
        <v>400</v>
      </c>
      <c r="E9" s="202">
        <v>0</v>
      </c>
      <c r="F9" s="203">
        <v>2200</v>
      </c>
      <c r="G9" s="203">
        <v>200</v>
      </c>
      <c r="H9" s="204">
        <v>43100</v>
      </c>
    </row>
    <row r="10" spans="1:8" ht="12.75">
      <c r="A10" s="356" t="s">
        <v>211</v>
      </c>
      <c r="B10" s="199">
        <v>0</v>
      </c>
      <c r="C10" s="200">
        <v>0</v>
      </c>
      <c r="D10" s="201">
        <v>0</v>
      </c>
      <c r="E10" s="202">
        <v>0</v>
      </c>
      <c r="F10" s="203">
        <v>0</v>
      </c>
      <c r="G10" s="203">
        <v>0</v>
      </c>
      <c r="H10" s="204">
        <v>0</v>
      </c>
    </row>
    <row r="11" spans="1:8" ht="12.75">
      <c r="A11" s="357" t="s">
        <v>212</v>
      </c>
      <c r="B11" s="358">
        <v>0</v>
      </c>
      <c r="C11" s="359">
        <v>0</v>
      </c>
      <c r="D11" s="360">
        <v>0</v>
      </c>
      <c r="E11" s="361">
        <v>0</v>
      </c>
      <c r="F11" s="362">
        <v>0</v>
      </c>
      <c r="G11" s="362">
        <v>0</v>
      </c>
      <c r="H11" s="363">
        <v>0</v>
      </c>
    </row>
    <row r="12" spans="1:8" ht="14.25">
      <c r="A12" s="364" t="s">
        <v>213</v>
      </c>
      <c r="B12" s="365"/>
      <c r="C12" s="366"/>
      <c r="D12" s="367"/>
      <c r="E12" s="368"/>
      <c r="F12" s="369"/>
      <c r="G12" s="369"/>
      <c r="H12" s="370"/>
    </row>
    <row r="13" spans="1:8" ht="12.75">
      <c r="A13" s="371" t="s">
        <v>45</v>
      </c>
      <c r="B13" s="199">
        <v>40700</v>
      </c>
      <c r="C13" s="200">
        <v>1900</v>
      </c>
      <c r="D13" s="201">
        <v>400</v>
      </c>
      <c r="E13" s="202">
        <v>0</v>
      </c>
      <c r="F13" s="203">
        <v>2200</v>
      </c>
      <c r="G13" s="203">
        <v>200</v>
      </c>
      <c r="H13" s="204">
        <v>43100</v>
      </c>
    </row>
    <row r="14" spans="1:8" ht="12.75">
      <c r="A14" s="371" t="s">
        <v>46</v>
      </c>
      <c r="B14" s="199">
        <v>40700</v>
      </c>
      <c r="C14" s="200">
        <v>1900</v>
      </c>
      <c r="D14" s="201">
        <v>400</v>
      </c>
      <c r="E14" s="202">
        <v>0</v>
      </c>
      <c r="F14" s="203">
        <v>2200</v>
      </c>
      <c r="G14" s="203">
        <v>200</v>
      </c>
      <c r="H14" s="204">
        <v>43100</v>
      </c>
    </row>
    <row r="15" spans="1:8" ht="12.75">
      <c r="A15" s="371" t="s">
        <v>47</v>
      </c>
      <c r="B15" s="199">
        <v>0</v>
      </c>
      <c r="C15" s="200">
        <v>0</v>
      </c>
      <c r="D15" s="201">
        <v>0</v>
      </c>
      <c r="E15" s="202">
        <v>0</v>
      </c>
      <c r="F15" s="203">
        <v>0</v>
      </c>
      <c r="G15" s="203">
        <v>0</v>
      </c>
      <c r="H15" s="204">
        <v>0</v>
      </c>
    </row>
    <row r="16" spans="1:8" ht="12.75">
      <c r="A16" s="371" t="s">
        <v>48</v>
      </c>
      <c r="B16" s="199">
        <v>0</v>
      </c>
      <c r="C16" s="200">
        <v>0</v>
      </c>
      <c r="D16" s="201">
        <v>0</v>
      </c>
      <c r="E16" s="202">
        <v>0</v>
      </c>
      <c r="F16" s="203">
        <v>0</v>
      </c>
      <c r="G16" s="203">
        <v>0</v>
      </c>
      <c r="H16" s="204">
        <v>0</v>
      </c>
    </row>
    <row r="17" spans="1:8" ht="12.75">
      <c r="A17" s="371" t="s">
        <v>49</v>
      </c>
      <c r="B17" s="199">
        <v>0</v>
      </c>
      <c r="C17" s="200">
        <v>0</v>
      </c>
      <c r="D17" s="201">
        <v>0</v>
      </c>
      <c r="E17" s="202">
        <v>0</v>
      </c>
      <c r="F17" s="203">
        <v>0</v>
      </c>
      <c r="G17" s="203">
        <v>0</v>
      </c>
      <c r="H17" s="204">
        <v>0</v>
      </c>
    </row>
    <row r="18" spans="1:8" ht="12.75">
      <c r="A18" s="372" t="s">
        <v>214</v>
      </c>
      <c r="B18" s="199">
        <v>0</v>
      </c>
      <c r="C18" s="200">
        <v>0</v>
      </c>
      <c r="D18" s="201">
        <v>0</v>
      </c>
      <c r="E18" s="202">
        <v>0</v>
      </c>
      <c r="F18" s="203">
        <v>0</v>
      </c>
      <c r="G18" s="203">
        <v>0</v>
      </c>
      <c r="H18" s="204">
        <v>0</v>
      </c>
    </row>
    <row r="19" spans="1:8" ht="12.75">
      <c r="A19" s="372" t="s">
        <v>50</v>
      </c>
      <c r="B19" s="199">
        <v>0</v>
      </c>
      <c r="C19" s="200">
        <v>0</v>
      </c>
      <c r="D19" s="201">
        <v>0</v>
      </c>
      <c r="E19" s="202">
        <v>0</v>
      </c>
      <c r="F19" s="203">
        <v>0</v>
      </c>
      <c r="G19" s="203">
        <v>0</v>
      </c>
      <c r="H19" s="204">
        <v>0</v>
      </c>
    </row>
    <row r="20" spans="1:8" ht="12.75">
      <c r="A20" s="371" t="s">
        <v>51</v>
      </c>
      <c r="B20" s="199">
        <v>0</v>
      </c>
      <c r="C20" s="200">
        <v>0</v>
      </c>
      <c r="D20" s="201">
        <v>0</v>
      </c>
      <c r="E20" s="202">
        <v>0</v>
      </c>
      <c r="F20" s="203">
        <v>0</v>
      </c>
      <c r="G20" s="203">
        <v>0</v>
      </c>
      <c r="H20" s="204">
        <v>0</v>
      </c>
    </row>
    <row r="21" spans="1:8" ht="12.75">
      <c r="A21" s="371" t="s">
        <v>52</v>
      </c>
      <c r="B21" s="199">
        <v>40700</v>
      </c>
      <c r="C21" s="200">
        <v>1900</v>
      </c>
      <c r="D21" s="201">
        <v>400</v>
      </c>
      <c r="E21" s="202">
        <v>0</v>
      </c>
      <c r="F21" s="203">
        <v>2200</v>
      </c>
      <c r="G21" s="203">
        <v>200</v>
      </c>
      <c r="H21" s="204">
        <v>43100</v>
      </c>
    </row>
    <row r="22" spans="1:8" ht="12.75">
      <c r="A22" s="373" t="s">
        <v>53</v>
      </c>
      <c r="B22" s="199">
        <v>0</v>
      </c>
      <c r="C22" s="200">
        <v>0</v>
      </c>
      <c r="D22" s="201">
        <v>0</v>
      </c>
      <c r="E22" s="202">
        <v>0</v>
      </c>
      <c r="F22" s="203">
        <v>0</v>
      </c>
      <c r="G22" s="203">
        <v>0</v>
      </c>
      <c r="H22" s="204">
        <v>0</v>
      </c>
    </row>
  </sheetData>
  <mergeCells count="1">
    <mergeCell ref="A6:A7"/>
  </mergeCells>
  <conditionalFormatting sqref="F22">
    <cfRule type="expression" priority="1" dxfId="0" stopIfTrue="1">
      <formula>F22&lt;&gt;SUM(C22:E22)</formula>
    </cfRule>
  </conditionalFormatting>
  <conditionalFormatting sqref="H8:H22">
    <cfRule type="expression" priority="2" dxfId="0" stopIfTrue="1">
      <formula>H8&lt;&gt;SUM(F8:G8,B8)</formula>
    </cfRule>
  </conditionalFormatting>
  <conditionalFormatting sqref="G8:H8">
    <cfRule type="expression" priority="3" dxfId="0" stopIfTrue="1">
      <formula>G8&lt;&gt;SUM(G9:G11)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11" sqref="I11:K11"/>
    </sheetView>
  </sheetViews>
  <sheetFormatPr defaultColWidth="9.140625" defaultRowHeight="12.75"/>
  <cols>
    <col min="1" max="1" width="49.7109375" style="0" customWidth="1"/>
    <col min="2" max="2" width="12.28125" style="0" customWidth="1"/>
    <col min="3" max="3" width="11.28125" style="0" customWidth="1"/>
    <col min="4" max="4" width="11.57421875" style="0" customWidth="1"/>
  </cols>
  <sheetData>
    <row r="1" spans="1:8" ht="15.75">
      <c r="A1" s="324" t="s">
        <v>215</v>
      </c>
      <c r="B1" s="325"/>
      <c r="C1" s="325"/>
      <c r="D1" s="325"/>
      <c r="E1" s="325"/>
      <c r="F1" s="325"/>
      <c r="G1" s="325"/>
      <c r="H1" s="325"/>
    </row>
    <row r="2" spans="1:8" ht="12.75">
      <c r="A2" s="326" t="s">
        <v>0</v>
      </c>
      <c r="B2" s="325"/>
      <c r="C2" s="325"/>
      <c r="D2" s="325"/>
      <c r="E2" s="325"/>
      <c r="F2" s="325"/>
      <c r="G2" s="325"/>
      <c r="H2" s="325"/>
    </row>
    <row r="3" spans="1:8" ht="12.75">
      <c r="A3" s="327"/>
      <c r="B3" s="328" t="s">
        <v>12</v>
      </c>
      <c r="C3" s="329">
        <v>2009</v>
      </c>
      <c r="D3" s="330"/>
      <c r="E3" s="325"/>
      <c r="F3" s="325"/>
      <c r="G3" s="325"/>
      <c r="H3" s="325"/>
    </row>
    <row r="4" spans="1:8" ht="12.75">
      <c r="A4" s="325"/>
      <c r="B4" s="325"/>
      <c r="C4" s="325"/>
      <c r="D4" s="325"/>
      <c r="E4" s="325"/>
      <c r="F4" s="325"/>
      <c r="G4" s="325"/>
      <c r="H4" s="325"/>
    </row>
    <row r="5" spans="1:8" ht="15.75">
      <c r="A5" s="331"/>
      <c r="B5" s="374"/>
      <c r="C5" s="375" t="s">
        <v>25</v>
      </c>
      <c r="D5" s="376"/>
      <c r="E5" s="376"/>
      <c r="F5" s="377"/>
      <c r="G5" s="378" t="s">
        <v>3</v>
      </c>
      <c r="H5" s="379"/>
    </row>
    <row r="6" spans="1:8" ht="25.5">
      <c r="A6" s="1038" t="s">
        <v>10</v>
      </c>
      <c r="B6" s="380" t="s">
        <v>202</v>
      </c>
      <c r="C6" s="381" t="s">
        <v>13</v>
      </c>
      <c r="D6" s="381"/>
      <c r="E6" s="381"/>
      <c r="F6" s="382"/>
      <c r="G6" s="383" t="s">
        <v>208</v>
      </c>
      <c r="H6" s="384" t="s">
        <v>4</v>
      </c>
    </row>
    <row r="7" spans="1:8" ht="38.25">
      <c r="A7" s="1039"/>
      <c r="B7" s="385" t="str">
        <f>'[1]Cntry'!$D$8</f>
        <v>Netherlands</v>
      </c>
      <c r="C7" s="386" t="s">
        <v>21</v>
      </c>
      <c r="D7" s="386" t="s">
        <v>22</v>
      </c>
      <c r="E7" s="387" t="s">
        <v>23</v>
      </c>
      <c r="F7" s="388" t="s">
        <v>20</v>
      </c>
      <c r="G7" s="389"/>
      <c r="H7" s="390"/>
    </row>
    <row r="8" spans="1:8" ht="15">
      <c r="A8" s="349" t="s">
        <v>9</v>
      </c>
      <c r="B8" s="350">
        <v>38000</v>
      </c>
      <c r="C8" s="391">
        <v>1700</v>
      </c>
      <c r="D8" s="392">
        <v>400</v>
      </c>
      <c r="E8" s="393">
        <v>100</v>
      </c>
      <c r="F8" s="354">
        <v>2200</v>
      </c>
      <c r="G8" s="354">
        <v>0</v>
      </c>
      <c r="H8" s="355">
        <v>40200</v>
      </c>
    </row>
    <row r="9" spans="1:8" ht="12.75">
      <c r="A9" s="356" t="str">
        <f>"Doctorate degree received in "&amp;'[1]Cntry'!$D$8</f>
        <v>Doctorate degree received in Netherlands</v>
      </c>
      <c r="B9" s="295">
        <v>38000</v>
      </c>
      <c r="C9" s="296">
        <v>1700</v>
      </c>
      <c r="D9" s="242">
        <v>400</v>
      </c>
      <c r="E9" s="297">
        <v>100</v>
      </c>
      <c r="F9" s="298">
        <v>2200</v>
      </c>
      <c r="G9" s="298">
        <v>0</v>
      </c>
      <c r="H9" s="244">
        <v>40200</v>
      </c>
    </row>
    <row r="10" spans="1:8" ht="12.75">
      <c r="A10" s="356" t="s">
        <v>211</v>
      </c>
      <c r="B10" s="295">
        <v>0</v>
      </c>
      <c r="C10" s="296">
        <v>0</v>
      </c>
      <c r="D10" s="242">
        <v>0</v>
      </c>
      <c r="E10" s="297">
        <v>0</v>
      </c>
      <c r="F10" s="298">
        <v>0</v>
      </c>
      <c r="G10" s="298">
        <v>0</v>
      </c>
      <c r="H10" s="244">
        <v>0</v>
      </c>
    </row>
    <row r="11" spans="1:8" ht="12.75">
      <c r="A11" s="357" t="s">
        <v>212</v>
      </c>
      <c r="B11" s="394">
        <v>0</v>
      </c>
      <c r="C11" s="395">
        <v>0</v>
      </c>
      <c r="D11" s="396">
        <v>0</v>
      </c>
      <c r="E11" s="397">
        <v>0</v>
      </c>
      <c r="F11" s="398">
        <v>0</v>
      </c>
      <c r="G11" s="398">
        <v>0</v>
      </c>
      <c r="H11" s="399">
        <v>0</v>
      </c>
    </row>
    <row r="12" spans="1:8" ht="14.25">
      <c r="A12" s="364" t="s">
        <v>213</v>
      </c>
      <c r="B12" s="400"/>
      <c r="C12" s="401"/>
      <c r="D12" s="402"/>
      <c r="E12" s="403"/>
      <c r="F12" s="404"/>
      <c r="G12" s="404"/>
      <c r="H12" s="405"/>
    </row>
    <row r="13" spans="1:8" ht="12.75">
      <c r="A13" s="371" t="s">
        <v>45</v>
      </c>
      <c r="B13" s="295">
        <v>38000</v>
      </c>
      <c r="C13" s="296">
        <v>1700</v>
      </c>
      <c r="D13" s="242">
        <v>400</v>
      </c>
      <c r="E13" s="297">
        <v>100</v>
      </c>
      <c r="F13" s="298">
        <v>2200</v>
      </c>
      <c r="G13" s="298">
        <v>0</v>
      </c>
      <c r="H13" s="244">
        <v>40200</v>
      </c>
    </row>
    <row r="14" spans="1:8" ht="12.75">
      <c r="A14" s="371" t="s">
        <v>46</v>
      </c>
      <c r="B14" s="295">
        <v>38000</v>
      </c>
      <c r="C14" s="296">
        <v>1700</v>
      </c>
      <c r="D14" s="242">
        <v>400</v>
      </c>
      <c r="E14" s="297">
        <v>100</v>
      </c>
      <c r="F14" s="298">
        <v>2200</v>
      </c>
      <c r="G14" s="298">
        <v>0</v>
      </c>
      <c r="H14" s="244">
        <v>40200</v>
      </c>
    </row>
    <row r="15" spans="1:8" ht="12.75">
      <c r="A15" s="371" t="s">
        <v>47</v>
      </c>
      <c r="B15" s="295">
        <v>0</v>
      </c>
      <c r="C15" s="296">
        <v>0</v>
      </c>
      <c r="D15" s="242">
        <v>0</v>
      </c>
      <c r="E15" s="297">
        <v>0</v>
      </c>
      <c r="F15" s="298">
        <v>0</v>
      </c>
      <c r="G15" s="298">
        <v>0</v>
      </c>
      <c r="H15" s="244">
        <v>0</v>
      </c>
    </row>
    <row r="16" spans="1:8" ht="12.75">
      <c r="A16" s="371" t="s">
        <v>48</v>
      </c>
      <c r="B16" s="295">
        <v>0</v>
      </c>
      <c r="C16" s="296">
        <v>0</v>
      </c>
      <c r="D16" s="242">
        <v>0</v>
      </c>
      <c r="E16" s="297">
        <v>0</v>
      </c>
      <c r="F16" s="298">
        <v>0</v>
      </c>
      <c r="G16" s="298">
        <v>0</v>
      </c>
      <c r="H16" s="244">
        <v>0</v>
      </c>
    </row>
    <row r="17" spans="1:8" ht="12.75">
      <c r="A17" s="371" t="s">
        <v>49</v>
      </c>
      <c r="B17" s="295">
        <v>0</v>
      </c>
      <c r="C17" s="296">
        <v>0</v>
      </c>
      <c r="D17" s="242">
        <v>0</v>
      </c>
      <c r="E17" s="297">
        <v>0</v>
      </c>
      <c r="F17" s="298">
        <v>0</v>
      </c>
      <c r="G17" s="298">
        <v>0</v>
      </c>
      <c r="H17" s="244">
        <v>0</v>
      </c>
    </row>
    <row r="18" spans="1:8" ht="12.75">
      <c r="A18" s="372" t="s">
        <v>214</v>
      </c>
      <c r="B18" s="295">
        <v>0</v>
      </c>
      <c r="C18" s="296">
        <v>0</v>
      </c>
      <c r="D18" s="242">
        <v>0</v>
      </c>
      <c r="E18" s="297">
        <v>0</v>
      </c>
      <c r="F18" s="298">
        <v>0</v>
      </c>
      <c r="G18" s="298">
        <v>0</v>
      </c>
      <c r="H18" s="244">
        <v>0</v>
      </c>
    </row>
    <row r="19" spans="1:8" ht="12.75">
      <c r="A19" s="372" t="s">
        <v>50</v>
      </c>
      <c r="B19" s="295">
        <v>0</v>
      </c>
      <c r="C19" s="296">
        <v>0</v>
      </c>
      <c r="D19" s="242">
        <v>0</v>
      </c>
      <c r="E19" s="297">
        <v>0</v>
      </c>
      <c r="F19" s="298">
        <v>0</v>
      </c>
      <c r="G19" s="298">
        <v>0</v>
      </c>
      <c r="H19" s="244">
        <v>0</v>
      </c>
    </row>
    <row r="20" spans="1:8" ht="12.75">
      <c r="A20" s="371" t="s">
        <v>51</v>
      </c>
      <c r="B20" s="295">
        <v>0</v>
      </c>
      <c r="C20" s="296">
        <v>0</v>
      </c>
      <c r="D20" s="242">
        <v>0</v>
      </c>
      <c r="E20" s="297">
        <v>0</v>
      </c>
      <c r="F20" s="298">
        <v>0</v>
      </c>
      <c r="G20" s="298">
        <v>0</v>
      </c>
      <c r="H20" s="244">
        <v>0</v>
      </c>
    </row>
    <row r="21" spans="1:8" ht="12.75">
      <c r="A21" s="371" t="s">
        <v>52</v>
      </c>
      <c r="B21" s="295">
        <v>38000</v>
      </c>
      <c r="C21" s="296">
        <v>1700</v>
      </c>
      <c r="D21" s="242">
        <v>400</v>
      </c>
      <c r="E21" s="297">
        <v>100</v>
      </c>
      <c r="F21" s="298">
        <v>2200</v>
      </c>
      <c r="G21" s="298">
        <v>0</v>
      </c>
      <c r="H21" s="244">
        <v>40200</v>
      </c>
    </row>
    <row r="22" spans="1:8" ht="12.75">
      <c r="A22" s="373" t="s">
        <v>53</v>
      </c>
      <c r="B22" s="295">
        <v>0</v>
      </c>
      <c r="C22" s="296">
        <v>0</v>
      </c>
      <c r="D22" s="242">
        <v>0</v>
      </c>
      <c r="E22" s="297">
        <v>0</v>
      </c>
      <c r="F22" s="298">
        <v>0</v>
      </c>
      <c r="G22" s="298">
        <v>0</v>
      </c>
      <c r="H22" s="244">
        <v>0</v>
      </c>
    </row>
  </sheetData>
  <mergeCells count="1">
    <mergeCell ref="A6:A7"/>
  </mergeCells>
  <conditionalFormatting sqref="B8:H8">
    <cfRule type="expression" priority="1" dxfId="0" stopIfTrue="1">
      <formula>B8&lt;&gt;SUM(B9:B11)</formula>
    </cfRule>
  </conditionalFormatting>
  <conditionalFormatting sqref="F12 F8">
    <cfRule type="expression" priority="2" dxfId="0" stopIfTrue="1">
      <formula>F8&lt;&gt;SUM(C8:E8)</formula>
    </cfRule>
  </conditionalFormatting>
  <conditionalFormatting sqref="H8:H22">
    <cfRule type="expression" priority="3" dxfId="0" stopIfTrue="1">
      <formula>H8&lt;&gt;SUM(F8:G8,B8)</formula>
    </cfRule>
  </conditionalFormatting>
  <conditionalFormatting sqref="F9:F11 F13:F22">
    <cfRule type="expression" priority="4" dxfId="0" stopIfTrue="1">
      <formula>F9&lt;&gt;SUM(C9:E9)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I11" sqref="I11:K11"/>
    </sheetView>
  </sheetViews>
  <sheetFormatPr defaultColWidth="9.140625" defaultRowHeight="12.75"/>
  <cols>
    <col min="1" max="1" width="45.57421875" style="0" customWidth="1"/>
    <col min="2" max="2" width="11.7109375" style="0" customWidth="1"/>
  </cols>
  <sheetData>
    <row r="1" spans="1:5" ht="15.75">
      <c r="A1" s="324" t="s">
        <v>216</v>
      </c>
      <c r="B1" s="325"/>
      <c r="C1" s="325"/>
      <c r="D1" s="325"/>
      <c r="E1" s="325"/>
    </row>
    <row r="2" spans="1:5" ht="12.75">
      <c r="A2" s="326" t="s">
        <v>0</v>
      </c>
      <c r="B2" s="325"/>
      <c r="C2" s="325"/>
      <c r="D2" s="325"/>
      <c r="E2" s="325"/>
    </row>
    <row r="3" spans="1:5" ht="12.75">
      <c r="A3" s="327"/>
      <c r="B3" s="328" t="s">
        <v>12</v>
      </c>
      <c r="C3" s="406">
        <v>2009</v>
      </c>
      <c r="D3" s="325"/>
      <c r="E3" s="330"/>
    </row>
    <row r="4" spans="1:5" ht="12.75">
      <c r="A4" s="325"/>
      <c r="B4" s="325"/>
      <c r="C4" s="325"/>
      <c r="D4" s="325"/>
      <c r="E4" s="325"/>
    </row>
    <row r="5" spans="1:5" ht="12.75">
      <c r="A5" s="407"/>
      <c r="B5" s="407"/>
      <c r="C5" s="407"/>
      <c r="D5" s="407"/>
      <c r="E5" s="407"/>
    </row>
    <row r="6" spans="1:5" ht="12.75">
      <c r="A6" s="408"/>
      <c r="B6" s="1040" t="s">
        <v>217</v>
      </c>
      <c r="C6" s="1041"/>
      <c r="D6" s="1041"/>
      <c r="E6" s="1042"/>
    </row>
    <row r="7" spans="1:5" ht="51">
      <c r="A7" s="409" t="s">
        <v>218</v>
      </c>
      <c r="B7" s="410" t="str">
        <f>"In "&amp;'[1]Cntry'!$D$8</f>
        <v>In Netherlands</v>
      </c>
      <c r="C7" s="411" t="s">
        <v>219</v>
      </c>
      <c r="D7" s="412" t="s">
        <v>220</v>
      </c>
      <c r="E7" s="413" t="s">
        <v>20</v>
      </c>
    </row>
    <row r="8" spans="1:5" ht="12.75">
      <c r="A8" s="414" t="str">
        <f>"Previous degree obtained in "&amp;'[1]Cntry'!$D$8</f>
        <v>Previous degree obtained in Netherlands</v>
      </c>
      <c r="B8" s="415">
        <v>40000</v>
      </c>
      <c r="C8" s="416">
        <v>0</v>
      </c>
      <c r="D8" s="417">
        <v>0</v>
      </c>
      <c r="E8" s="418">
        <v>40000</v>
      </c>
    </row>
    <row r="9" spans="1:5" ht="12.75">
      <c r="A9" s="414" t="s">
        <v>221</v>
      </c>
      <c r="B9" s="419">
        <v>2400</v>
      </c>
      <c r="C9" s="420">
        <v>0</v>
      </c>
      <c r="D9" s="421">
        <v>0</v>
      </c>
      <c r="E9" s="422">
        <v>2400</v>
      </c>
    </row>
    <row r="10" spans="1:5" ht="12.75">
      <c r="A10" s="423" t="s">
        <v>222</v>
      </c>
      <c r="B10" s="424">
        <v>0</v>
      </c>
      <c r="C10" s="425">
        <v>0</v>
      </c>
      <c r="D10" s="426">
        <v>0</v>
      </c>
      <c r="E10" s="427">
        <v>0</v>
      </c>
    </row>
    <row r="11" spans="1:5" ht="12.75">
      <c r="A11" s="428" t="s">
        <v>223</v>
      </c>
      <c r="B11" s="429">
        <v>700</v>
      </c>
      <c r="C11" s="430">
        <v>0</v>
      </c>
      <c r="D11" s="431">
        <v>0</v>
      </c>
      <c r="E11" s="432">
        <v>700</v>
      </c>
    </row>
    <row r="12" spans="1:5" ht="12.75">
      <c r="A12" s="433" t="s">
        <v>9</v>
      </c>
      <c r="B12" s="434">
        <v>43100</v>
      </c>
      <c r="C12" s="435">
        <v>0</v>
      </c>
      <c r="D12" s="436">
        <v>0</v>
      </c>
      <c r="E12" s="437">
        <v>43100</v>
      </c>
    </row>
  </sheetData>
  <mergeCells count="1">
    <mergeCell ref="B6:E6"/>
  </mergeCells>
  <conditionalFormatting sqref="E8:E12">
    <cfRule type="expression" priority="1" dxfId="0" stopIfTrue="1">
      <formula>E8&lt;&gt;SUM(B8:D8)</formula>
    </cfRule>
  </conditionalFormatting>
  <conditionalFormatting sqref="B12:E12">
    <cfRule type="expression" priority="2" dxfId="0" stopIfTrue="1">
      <formula>B12&lt;&gt;SUM(B8:B9,B11)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I11" sqref="I11:K11"/>
    </sheetView>
  </sheetViews>
  <sheetFormatPr defaultColWidth="9.140625" defaultRowHeight="12.75"/>
  <cols>
    <col min="1" max="1" width="47.57421875" style="0" customWidth="1"/>
    <col min="2" max="2" width="13.57421875" style="0" customWidth="1"/>
    <col min="8" max="8" width="21.28125" style="0" customWidth="1"/>
  </cols>
  <sheetData>
    <row r="1" spans="1:8" ht="15.75">
      <c r="A1" s="324" t="s">
        <v>224</v>
      </c>
      <c r="B1" s="325"/>
      <c r="C1" s="325"/>
      <c r="D1" s="325"/>
      <c r="E1" s="325"/>
      <c r="F1" s="325"/>
      <c r="G1" s="325"/>
      <c r="H1" s="325"/>
    </row>
    <row r="2" spans="1:8" ht="12.75">
      <c r="A2" s="326" t="s">
        <v>225</v>
      </c>
      <c r="B2" s="325"/>
      <c r="C2" s="325"/>
      <c r="D2" s="325"/>
      <c r="E2" s="325"/>
      <c r="F2" s="325"/>
      <c r="G2" s="325"/>
      <c r="H2" s="325"/>
    </row>
    <row r="3" spans="1:8" ht="12.75">
      <c r="A3" s="327"/>
      <c r="B3" s="328" t="s">
        <v>12</v>
      </c>
      <c r="C3" s="438">
        <v>2009</v>
      </c>
      <c r="D3" s="325"/>
      <c r="E3" s="325"/>
      <c r="F3" s="325"/>
      <c r="G3" s="325"/>
      <c r="H3" s="325"/>
    </row>
    <row r="4" spans="1:8" ht="12.75">
      <c r="A4" s="327"/>
      <c r="B4" s="325"/>
      <c r="C4" s="325"/>
      <c r="D4" s="325"/>
      <c r="E4" s="325"/>
      <c r="F4" s="325"/>
      <c r="G4" s="325"/>
      <c r="H4" s="325"/>
    </row>
    <row r="5" spans="1:8" ht="12.75">
      <c r="A5" s="327"/>
      <c r="B5" s="325"/>
      <c r="C5" s="325"/>
      <c r="D5" s="325"/>
      <c r="E5" s="325"/>
      <c r="F5" s="325"/>
      <c r="G5" s="325"/>
      <c r="H5" s="325"/>
    </row>
    <row r="6" spans="1:8" ht="12.75">
      <c r="A6" s="1043"/>
      <c r="B6" s="439" t="s">
        <v>226</v>
      </c>
      <c r="C6" s="1045" t="s">
        <v>227</v>
      </c>
      <c r="D6" s="853"/>
      <c r="E6" s="1045" t="s">
        <v>228</v>
      </c>
      <c r="F6" s="1046"/>
      <c r="G6" s="325"/>
      <c r="H6" s="325"/>
    </row>
    <row r="7" spans="1:8" ht="38.25">
      <c r="A7" s="1044"/>
      <c r="B7" s="440" t="s">
        <v>229</v>
      </c>
      <c r="C7" s="441" t="s">
        <v>230</v>
      </c>
      <c r="D7" s="442" t="s">
        <v>231</v>
      </c>
      <c r="E7" s="441" t="s">
        <v>230</v>
      </c>
      <c r="F7" s="442" t="s">
        <v>231</v>
      </c>
      <c r="G7" s="325"/>
      <c r="H7" s="325"/>
    </row>
    <row r="8" spans="1:8" ht="12.75">
      <c r="A8" s="443" t="s">
        <v>232</v>
      </c>
      <c r="B8" s="420">
        <v>4300</v>
      </c>
      <c r="C8" s="420">
        <v>32.82110949675844</v>
      </c>
      <c r="D8" s="420">
        <v>30</v>
      </c>
      <c r="E8" s="420">
        <v>63.807938208071164</v>
      </c>
      <c r="F8" s="420">
        <v>59</v>
      </c>
      <c r="G8" s="444"/>
      <c r="H8" s="444"/>
    </row>
    <row r="9" spans="1:8" ht="12.75">
      <c r="A9" s="356" t="s">
        <v>233</v>
      </c>
      <c r="B9" s="420">
        <v>900</v>
      </c>
      <c r="C9" s="420">
        <v>31.161883207239637</v>
      </c>
      <c r="D9" s="420">
        <v>30</v>
      </c>
      <c r="E9" s="420">
        <v>62.97576056425023</v>
      </c>
      <c r="F9" s="420">
        <v>58</v>
      </c>
      <c r="G9" s="325"/>
      <c r="H9" s="325"/>
    </row>
    <row r="10" spans="1:8" ht="12.75">
      <c r="A10" s="356" t="s">
        <v>234</v>
      </c>
      <c r="B10" s="420">
        <v>800</v>
      </c>
      <c r="C10" s="420">
        <v>31.617118939542422</v>
      </c>
      <c r="D10" s="420">
        <v>30</v>
      </c>
      <c r="E10" s="420">
        <v>58.47544782581547</v>
      </c>
      <c r="F10" s="420">
        <v>56</v>
      </c>
      <c r="G10" s="325"/>
      <c r="H10" s="325"/>
    </row>
    <row r="11" spans="1:8" ht="12.75">
      <c r="A11" s="356" t="s">
        <v>235</v>
      </c>
      <c r="B11" s="420">
        <v>1300</v>
      </c>
      <c r="C11" s="420">
        <v>33.26764402084901</v>
      </c>
      <c r="D11" s="420">
        <v>31</v>
      </c>
      <c r="E11" s="420">
        <v>64.97442739094393</v>
      </c>
      <c r="F11" s="420">
        <v>60</v>
      </c>
      <c r="G11" s="325"/>
      <c r="H11" s="325"/>
    </row>
    <row r="12" spans="1:8" ht="12.75">
      <c r="A12" s="356" t="s">
        <v>236</v>
      </c>
      <c r="B12" s="420">
        <v>100</v>
      </c>
      <c r="C12" s="420">
        <v>33.904530890910756</v>
      </c>
      <c r="D12" s="420">
        <v>29</v>
      </c>
      <c r="E12" s="420">
        <v>61.98572694406097</v>
      </c>
      <c r="F12" s="420">
        <v>57</v>
      </c>
      <c r="G12" s="325"/>
      <c r="H12" s="325"/>
    </row>
    <row r="13" spans="1:8" ht="12.75">
      <c r="A13" s="356" t="s">
        <v>237</v>
      </c>
      <c r="B13" s="420">
        <v>900</v>
      </c>
      <c r="C13" s="420">
        <v>33.20299726976303</v>
      </c>
      <c r="D13" s="420">
        <v>30</v>
      </c>
      <c r="E13" s="420">
        <v>63.7014117329305</v>
      </c>
      <c r="F13" s="420">
        <v>60</v>
      </c>
      <c r="G13" s="325"/>
      <c r="H13" s="325"/>
    </row>
    <row r="14" spans="1:8" ht="12.75">
      <c r="A14" s="356" t="s">
        <v>238</v>
      </c>
      <c r="B14" s="420">
        <v>200</v>
      </c>
      <c r="C14" s="420">
        <v>39.92729782555927</v>
      </c>
      <c r="D14" s="420">
        <v>37</v>
      </c>
      <c r="E14" s="420">
        <v>83.19514995988945</v>
      </c>
      <c r="F14" s="420">
        <v>82</v>
      </c>
      <c r="G14" s="325"/>
      <c r="H14" s="325"/>
    </row>
    <row r="15" spans="1:8" ht="12.75">
      <c r="A15" s="445" t="s">
        <v>239</v>
      </c>
      <c r="B15" s="358"/>
      <c r="C15" s="359"/>
      <c r="D15" s="360"/>
      <c r="E15" s="361"/>
      <c r="F15" s="362"/>
      <c r="G15" s="325"/>
      <c r="H15" s="325"/>
    </row>
    <row r="16" spans="1:8" ht="25.5">
      <c r="A16" s="446" t="s">
        <v>240</v>
      </c>
      <c r="B16" s="420">
        <v>2500</v>
      </c>
      <c r="C16" s="420">
        <v>33.711942363563324</v>
      </c>
      <c r="D16" s="420">
        <v>31</v>
      </c>
      <c r="E16" s="420">
        <v>63.66749547493851</v>
      </c>
      <c r="F16" s="420">
        <v>58</v>
      </c>
      <c r="G16" s="325"/>
      <c r="H16" s="325"/>
    </row>
    <row r="17" spans="1:8" ht="12.75">
      <c r="A17" s="447" t="s">
        <v>233</v>
      </c>
      <c r="B17" s="420">
        <v>700</v>
      </c>
      <c r="C17" s="420">
        <v>31.19156955646238</v>
      </c>
      <c r="D17" s="420">
        <v>30</v>
      </c>
      <c r="E17" s="420">
        <v>62.288291597953645</v>
      </c>
      <c r="F17" s="420">
        <v>57</v>
      </c>
      <c r="G17" s="325"/>
      <c r="H17" s="325"/>
    </row>
    <row r="18" spans="1:8" ht="12.75">
      <c r="A18" s="447" t="s">
        <v>234</v>
      </c>
      <c r="B18" s="420">
        <v>600</v>
      </c>
      <c r="C18" s="420">
        <v>31.700800751576928</v>
      </c>
      <c r="D18" s="420">
        <v>30</v>
      </c>
      <c r="E18" s="420">
        <v>58.82115179034121</v>
      </c>
      <c r="F18" s="420">
        <v>57</v>
      </c>
      <c r="G18" s="325"/>
      <c r="H18" s="325"/>
    </row>
    <row r="19" spans="1:8" ht="12.75">
      <c r="A19" s="447" t="s">
        <v>235</v>
      </c>
      <c r="B19" s="420">
        <v>600</v>
      </c>
      <c r="C19" s="420">
        <v>35.470419346810424</v>
      </c>
      <c r="D19" s="420">
        <v>32</v>
      </c>
      <c r="E19" s="420">
        <v>66.3343515370115</v>
      </c>
      <c r="F19" s="420">
        <v>60.14996743349991</v>
      </c>
      <c r="G19" s="325"/>
      <c r="H19" s="325"/>
    </row>
    <row r="20" spans="1:8" ht="12.75">
      <c r="A20" s="447" t="s">
        <v>236</v>
      </c>
      <c r="B20" s="420">
        <v>100</v>
      </c>
      <c r="C20" s="420">
        <v>38.88857912746969</v>
      </c>
      <c r="D20" s="420">
        <v>34.605767</v>
      </c>
      <c r="E20" s="420">
        <v>68.57967560856436</v>
      </c>
      <c r="F20" s="420">
        <v>64</v>
      </c>
      <c r="G20" s="325"/>
      <c r="H20" s="325"/>
    </row>
    <row r="21" spans="1:8" ht="12.75">
      <c r="A21" s="447" t="s">
        <v>237</v>
      </c>
      <c r="B21" s="420">
        <v>400</v>
      </c>
      <c r="C21" s="420">
        <v>34.47767605356934</v>
      </c>
      <c r="D21" s="420">
        <v>31</v>
      </c>
      <c r="E21" s="420">
        <v>62.59211137504637</v>
      </c>
      <c r="F21" s="420">
        <v>57</v>
      </c>
      <c r="G21" s="325"/>
      <c r="H21" s="325"/>
    </row>
    <row r="22" spans="1:8" ht="12.75">
      <c r="A22" s="447" t="s">
        <v>238</v>
      </c>
      <c r="B22" s="420">
        <v>100</v>
      </c>
      <c r="C22" s="420">
        <v>43.261844374492746</v>
      </c>
      <c r="D22" s="420">
        <v>43</v>
      </c>
      <c r="E22" s="420">
        <v>84.36380690098672</v>
      </c>
      <c r="F22" s="420">
        <v>82</v>
      </c>
      <c r="G22" s="325"/>
      <c r="H22" s="325"/>
    </row>
    <row r="23" spans="1:8" ht="12.75">
      <c r="A23" s="448" t="s">
        <v>239</v>
      </c>
      <c r="B23" s="358"/>
      <c r="C23" s="359"/>
      <c r="D23" s="360"/>
      <c r="E23" s="361"/>
      <c r="F23" s="362"/>
      <c r="G23" s="325"/>
      <c r="H23" s="325"/>
    </row>
    <row r="24" spans="1:8" ht="25.5">
      <c r="A24" s="446" t="s">
        <v>241</v>
      </c>
      <c r="B24" s="420">
        <v>1800</v>
      </c>
      <c r="C24" s="420">
        <v>31.60235563838779</v>
      </c>
      <c r="D24" s="420">
        <v>30</v>
      </c>
      <c r="E24" s="420">
        <v>63.997133215488525</v>
      </c>
      <c r="F24" s="420">
        <v>60</v>
      </c>
      <c r="G24" s="325"/>
      <c r="H24" s="325"/>
    </row>
    <row r="25" spans="1:8" ht="12.75">
      <c r="A25" s="447" t="s">
        <v>233</v>
      </c>
      <c r="B25" s="420">
        <v>300</v>
      </c>
      <c r="C25" s="420">
        <v>31.089087612217277</v>
      </c>
      <c r="D25" s="420">
        <v>29</v>
      </c>
      <c r="E25" s="420">
        <v>64.64266583951783</v>
      </c>
      <c r="F25" s="420">
        <v>59</v>
      </c>
      <c r="G25" s="325"/>
      <c r="H25" s="325"/>
    </row>
    <row r="26" spans="1:8" ht="12.75">
      <c r="A26" s="447" t="s">
        <v>234</v>
      </c>
      <c r="B26" s="420">
        <v>200</v>
      </c>
      <c r="C26" s="420">
        <v>31.376648428723595</v>
      </c>
      <c r="D26" s="420">
        <v>30</v>
      </c>
      <c r="E26" s="420">
        <v>57.46185275036107</v>
      </c>
      <c r="F26" s="420">
        <v>56</v>
      </c>
      <c r="G26" s="325"/>
      <c r="H26" s="325"/>
    </row>
    <row r="27" spans="1:8" ht="12.75">
      <c r="A27" s="447" t="s">
        <v>235</v>
      </c>
      <c r="B27" s="420">
        <v>700</v>
      </c>
      <c r="C27" s="420">
        <v>31.467030962617255</v>
      </c>
      <c r="D27" s="420">
        <v>30</v>
      </c>
      <c r="E27" s="420">
        <v>63.859681315061586</v>
      </c>
      <c r="F27" s="420">
        <v>60</v>
      </c>
      <c r="G27" s="325"/>
      <c r="H27" s="325"/>
    </row>
    <row r="28" spans="1:8" ht="12.75">
      <c r="A28" s="447" t="s">
        <v>236</v>
      </c>
      <c r="B28" s="420">
        <v>100</v>
      </c>
      <c r="C28" s="420">
        <v>27.909113337606723</v>
      </c>
      <c r="D28" s="420">
        <v>28</v>
      </c>
      <c r="E28" s="420">
        <v>55.12560664222109</v>
      </c>
      <c r="F28" s="420">
        <v>54</v>
      </c>
      <c r="G28" s="325"/>
      <c r="H28" s="325"/>
    </row>
    <row r="29" spans="1:8" ht="12.75">
      <c r="A29" s="447" t="s">
        <v>237</v>
      </c>
      <c r="B29" s="420">
        <v>500</v>
      </c>
      <c r="C29" s="420">
        <v>32.027050984816825</v>
      </c>
      <c r="D29" s="420">
        <v>30</v>
      </c>
      <c r="E29" s="420">
        <v>64.69743842578863</v>
      </c>
      <c r="F29" s="420">
        <v>63</v>
      </c>
      <c r="G29" s="325"/>
      <c r="H29" s="325"/>
    </row>
    <row r="30" spans="1:8" ht="12.75">
      <c r="A30" s="447" t="s">
        <v>238</v>
      </c>
      <c r="B30" s="420">
        <v>100</v>
      </c>
      <c r="C30" s="420">
        <v>34.8946787724474</v>
      </c>
      <c r="D30" s="420">
        <v>33</v>
      </c>
      <c r="E30" s="420">
        <v>81.49170681058222</v>
      </c>
      <c r="F30" s="420">
        <v>79.66606893699999</v>
      </c>
      <c r="G30" s="325"/>
      <c r="H30" s="325"/>
    </row>
    <row r="31" spans="1:8" ht="12.75">
      <c r="A31" s="448" t="s">
        <v>239</v>
      </c>
      <c r="B31" s="358"/>
      <c r="C31" s="359"/>
      <c r="D31" s="360"/>
      <c r="E31" s="361"/>
      <c r="F31" s="362"/>
      <c r="G31" s="325"/>
      <c r="H31" s="325"/>
    </row>
    <row r="32" spans="1:8" ht="12.75">
      <c r="A32" s="449" t="s">
        <v>242</v>
      </c>
      <c r="B32" s="325"/>
      <c r="C32" s="325"/>
      <c r="D32" s="325"/>
      <c r="E32" s="325"/>
      <c r="F32" s="325"/>
      <c r="G32" s="325"/>
      <c r="H32" s="325"/>
    </row>
  </sheetData>
  <mergeCells count="3">
    <mergeCell ref="A6:A7"/>
    <mergeCell ref="C6:D6"/>
    <mergeCell ref="E6:F6"/>
  </mergeCells>
  <conditionalFormatting sqref="F15 F23 F31">
    <cfRule type="expression" priority="1" dxfId="0" stopIfTrue="1">
      <formula>F15&lt;&gt;SUM(C15:E15)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1" sqref="I11:K11"/>
    </sheetView>
  </sheetViews>
  <sheetFormatPr defaultColWidth="9.140625" defaultRowHeight="12.75"/>
  <cols>
    <col min="1" max="1" width="57.57421875" style="0" customWidth="1"/>
    <col min="3" max="3" width="11.8515625" style="0" customWidth="1"/>
    <col min="5" max="5" width="11.57421875" style="0" customWidth="1"/>
    <col min="7" max="7" width="12.00390625" style="0" customWidth="1"/>
  </cols>
  <sheetData>
    <row r="1" spans="1:9" ht="15.75">
      <c r="A1" s="324" t="s">
        <v>255</v>
      </c>
      <c r="B1" s="325"/>
      <c r="C1" s="325"/>
      <c r="D1" s="325"/>
      <c r="E1" s="325"/>
      <c r="F1" s="325"/>
      <c r="G1" s="325"/>
      <c r="H1" s="325"/>
      <c r="I1" s="325"/>
    </row>
    <row r="2" spans="1:9" ht="12.75">
      <c r="A2" s="326" t="s">
        <v>0</v>
      </c>
      <c r="B2" s="325"/>
      <c r="C2" s="325"/>
      <c r="D2" s="325"/>
      <c r="E2" s="325"/>
      <c r="F2" s="325"/>
      <c r="G2" s="325"/>
      <c r="H2" s="325"/>
      <c r="I2" s="325"/>
    </row>
    <row r="3" spans="1:9" ht="12.75">
      <c r="A3" s="327"/>
      <c r="B3" s="328" t="s">
        <v>12</v>
      </c>
      <c r="C3" s="450">
        <v>2009</v>
      </c>
      <c r="D3" s="325"/>
      <c r="E3" s="325"/>
      <c r="F3" s="325"/>
      <c r="G3" s="325"/>
      <c r="H3" s="325"/>
      <c r="I3" s="325"/>
    </row>
    <row r="4" spans="1:9" ht="12.75">
      <c r="A4" s="327"/>
      <c r="B4" s="325"/>
      <c r="C4" s="325"/>
      <c r="D4" s="325"/>
      <c r="E4" s="325"/>
      <c r="F4" s="325"/>
      <c r="G4" s="325"/>
      <c r="H4" s="325"/>
      <c r="I4" s="325"/>
    </row>
    <row r="5" spans="1:9" ht="12.75">
      <c r="A5" s="327"/>
      <c r="B5" s="325"/>
      <c r="C5" s="325"/>
      <c r="D5" s="325"/>
      <c r="E5" s="325"/>
      <c r="F5" s="325"/>
      <c r="G5" s="325"/>
      <c r="H5" s="325"/>
      <c r="I5" s="325"/>
    </row>
    <row r="6" spans="1:9" ht="12.75">
      <c r="A6" s="408"/>
      <c r="B6" s="376" t="s">
        <v>243</v>
      </c>
      <c r="C6" s="376"/>
      <c r="D6" s="376"/>
      <c r="E6" s="376"/>
      <c r="F6" s="376"/>
      <c r="G6" s="376"/>
      <c r="H6" s="376"/>
      <c r="I6" s="379"/>
    </row>
    <row r="7" spans="1:9" ht="38.25">
      <c r="A7" s="451" t="s">
        <v>244</v>
      </c>
      <c r="B7" s="411" t="s">
        <v>233</v>
      </c>
      <c r="C7" s="411" t="s">
        <v>234</v>
      </c>
      <c r="D7" s="411" t="s">
        <v>235</v>
      </c>
      <c r="E7" s="411" t="s">
        <v>236</v>
      </c>
      <c r="F7" s="411" t="s">
        <v>237</v>
      </c>
      <c r="G7" s="411" t="s">
        <v>238</v>
      </c>
      <c r="H7" s="452" t="s">
        <v>239</v>
      </c>
      <c r="I7" s="453" t="s">
        <v>4</v>
      </c>
    </row>
    <row r="8" spans="1:9" ht="12.75">
      <c r="A8" s="454" t="s">
        <v>245</v>
      </c>
      <c r="B8" s="455">
        <v>11500</v>
      </c>
      <c r="C8" s="456">
        <v>7900</v>
      </c>
      <c r="D8" s="456">
        <v>11300</v>
      </c>
      <c r="E8" s="456">
        <v>1800</v>
      </c>
      <c r="F8" s="456">
        <v>7900</v>
      </c>
      <c r="G8" s="456">
        <v>2700</v>
      </c>
      <c r="H8" s="457"/>
      <c r="I8" s="458">
        <v>43100</v>
      </c>
    </row>
    <row r="9" spans="1:9" ht="12.75">
      <c r="A9" s="459" t="s">
        <v>246</v>
      </c>
      <c r="B9" s="460">
        <v>1200</v>
      </c>
      <c r="C9" s="461">
        <v>1200</v>
      </c>
      <c r="D9" s="461">
        <v>2700</v>
      </c>
      <c r="E9" s="461">
        <v>200</v>
      </c>
      <c r="F9" s="461">
        <v>700</v>
      </c>
      <c r="G9" s="461">
        <v>300</v>
      </c>
      <c r="H9" s="462"/>
      <c r="I9" s="463">
        <v>6300</v>
      </c>
    </row>
    <row r="10" spans="1:9" ht="12.75">
      <c r="A10" s="459" t="s">
        <v>247</v>
      </c>
      <c r="B10" s="464">
        <v>200</v>
      </c>
      <c r="C10" s="15">
        <v>100</v>
      </c>
      <c r="D10" s="15">
        <v>200</v>
      </c>
      <c r="E10" s="15">
        <v>100</v>
      </c>
      <c r="F10" s="15">
        <v>0</v>
      </c>
      <c r="G10" s="15">
        <v>0</v>
      </c>
      <c r="H10" s="465"/>
      <c r="I10" s="466">
        <v>800</v>
      </c>
    </row>
    <row r="11" spans="1:9" ht="12.75">
      <c r="A11" s="459" t="s">
        <v>248</v>
      </c>
      <c r="B11" s="464">
        <v>8800</v>
      </c>
      <c r="C11" s="15">
        <v>4900</v>
      </c>
      <c r="D11" s="15">
        <v>4900</v>
      </c>
      <c r="E11" s="15">
        <v>800</v>
      </c>
      <c r="F11" s="15">
        <v>4600</v>
      </c>
      <c r="G11" s="15">
        <v>1600</v>
      </c>
      <c r="H11" s="465"/>
      <c r="I11" s="466">
        <v>25600</v>
      </c>
    </row>
    <row r="12" spans="1:9" ht="12.75">
      <c r="A12" s="459" t="s">
        <v>249</v>
      </c>
      <c r="B12" s="464">
        <v>500</v>
      </c>
      <c r="C12" s="15">
        <v>500</v>
      </c>
      <c r="D12" s="15">
        <v>1300</v>
      </c>
      <c r="E12" s="15">
        <v>400</v>
      </c>
      <c r="F12" s="15">
        <v>900</v>
      </c>
      <c r="G12" s="15">
        <v>400</v>
      </c>
      <c r="H12" s="465"/>
      <c r="I12" s="466">
        <v>4000</v>
      </c>
    </row>
    <row r="13" spans="1:9" ht="12.75">
      <c r="A13" s="459" t="s">
        <v>250</v>
      </c>
      <c r="B13" s="464">
        <v>100</v>
      </c>
      <c r="C13" s="15">
        <v>200</v>
      </c>
      <c r="D13" s="15">
        <v>300</v>
      </c>
      <c r="E13" s="15">
        <v>0</v>
      </c>
      <c r="F13" s="15">
        <v>200</v>
      </c>
      <c r="G13" s="15">
        <v>0</v>
      </c>
      <c r="H13" s="465"/>
      <c r="I13" s="466">
        <v>900</v>
      </c>
    </row>
    <row r="14" spans="1:9" ht="12.75">
      <c r="A14" s="459" t="s">
        <v>251</v>
      </c>
      <c r="B14" s="464">
        <v>100</v>
      </c>
      <c r="C14" s="15">
        <v>100</v>
      </c>
      <c r="D14" s="15">
        <v>300</v>
      </c>
      <c r="E14" s="15">
        <v>0</v>
      </c>
      <c r="F14" s="15">
        <v>300</v>
      </c>
      <c r="G14" s="15">
        <v>200</v>
      </c>
      <c r="H14" s="465"/>
      <c r="I14" s="466">
        <v>1000</v>
      </c>
    </row>
    <row r="15" spans="1:9" ht="12.75">
      <c r="A15" s="459" t="s">
        <v>252</v>
      </c>
      <c r="B15" s="464">
        <v>400</v>
      </c>
      <c r="C15" s="15">
        <v>700</v>
      </c>
      <c r="D15" s="15">
        <v>1300</v>
      </c>
      <c r="E15" s="15">
        <v>200</v>
      </c>
      <c r="F15" s="15">
        <v>900</v>
      </c>
      <c r="G15" s="15">
        <v>100</v>
      </c>
      <c r="H15" s="465"/>
      <c r="I15" s="466">
        <v>3700</v>
      </c>
    </row>
    <row r="16" spans="1:9" ht="12.75">
      <c r="A16" s="467" t="s">
        <v>253</v>
      </c>
      <c r="B16" s="468">
        <v>200</v>
      </c>
      <c r="C16" s="469">
        <v>200</v>
      </c>
      <c r="D16" s="469">
        <v>200</v>
      </c>
      <c r="E16" s="469">
        <v>0</v>
      </c>
      <c r="F16" s="469">
        <v>200</v>
      </c>
      <c r="G16" s="469">
        <v>0</v>
      </c>
      <c r="H16" s="470"/>
      <c r="I16" s="471">
        <v>800</v>
      </c>
    </row>
    <row r="17" spans="1:9" ht="12.75">
      <c r="A17" s="409" t="s">
        <v>254</v>
      </c>
      <c r="B17" s="472">
        <v>2300</v>
      </c>
      <c r="C17" s="473">
        <v>1800</v>
      </c>
      <c r="D17" s="473">
        <v>2400</v>
      </c>
      <c r="E17" s="473">
        <v>300</v>
      </c>
      <c r="F17" s="473">
        <v>1700</v>
      </c>
      <c r="G17" s="473">
        <v>500</v>
      </c>
      <c r="H17" s="474"/>
      <c r="I17" s="70">
        <v>8900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>
      <selection activeCell="O105" sqref="O105"/>
    </sheetView>
  </sheetViews>
  <sheetFormatPr defaultColWidth="9.140625" defaultRowHeight="12.75"/>
  <cols>
    <col min="1" max="1" width="18.140625" style="0" customWidth="1"/>
    <col min="2" max="2" width="11.421875" style="0" customWidth="1"/>
    <col min="4" max="4" width="10.8515625" style="0" customWidth="1"/>
    <col min="5" max="5" width="10.421875" style="0" customWidth="1"/>
    <col min="6" max="6" width="11.140625" style="0" customWidth="1"/>
    <col min="7" max="7" width="11.421875" style="0" customWidth="1"/>
    <col min="8" max="8" width="12.00390625" style="0" customWidth="1"/>
    <col min="9" max="9" width="10.28125" style="0" customWidth="1"/>
    <col min="10" max="10" width="11.57421875" style="0" customWidth="1"/>
    <col min="11" max="11" width="12.57421875" style="0" customWidth="1"/>
    <col min="12" max="12" width="11.7109375" style="0" customWidth="1"/>
    <col min="13" max="13" width="11.00390625" style="0" customWidth="1"/>
    <col min="14" max="14" width="13.140625" style="0" customWidth="1"/>
    <col min="15" max="15" width="11.421875" style="0" customWidth="1"/>
    <col min="16" max="16" width="12.140625" style="0" customWidth="1"/>
    <col min="17" max="17" width="11.00390625" style="0" customWidth="1"/>
  </cols>
  <sheetData>
    <row r="1" spans="1:17" ht="15.75">
      <c r="A1" s="475" t="s">
        <v>256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ht="12.75">
      <c r="A2" s="477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spans="1:17" ht="12.75">
      <c r="A3" s="476"/>
      <c r="B3" s="478" t="s">
        <v>12</v>
      </c>
      <c r="C3" s="450">
        <v>2009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1:17" ht="12.75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6"/>
      <c r="O4" s="476"/>
      <c r="P4" s="476"/>
      <c r="Q4" s="476"/>
    </row>
    <row r="5" spans="1:17" ht="12.75">
      <c r="A5" s="480"/>
      <c r="B5" s="481" t="s">
        <v>257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 t="s">
        <v>258</v>
      </c>
      <c r="O5" s="484" t="s">
        <v>259</v>
      </c>
      <c r="P5" s="485" t="s">
        <v>260</v>
      </c>
      <c r="Q5" s="486" t="s">
        <v>20</v>
      </c>
    </row>
    <row r="6" spans="1:17" ht="25.5">
      <c r="A6" s="487" t="s">
        <v>261</v>
      </c>
      <c r="B6" s="488" t="s">
        <v>262</v>
      </c>
      <c r="C6" s="489"/>
      <c r="D6" s="489"/>
      <c r="E6" s="483"/>
      <c r="F6" s="489" t="s">
        <v>263</v>
      </c>
      <c r="G6" s="489"/>
      <c r="H6" s="489"/>
      <c r="I6" s="483"/>
      <c r="J6" s="489" t="s">
        <v>264</v>
      </c>
      <c r="K6" s="489"/>
      <c r="L6" s="489"/>
      <c r="M6" s="483"/>
      <c r="N6" s="490"/>
      <c r="O6" s="491"/>
      <c r="P6" s="492" t="s">
        <v>265</v>
      </c>
      <c r="Q6" s="493"/>
    </row>
    <row r="7" spans="1:17" ht="38.25">
      <c r="A7" s="494" t="s">
        <v>266</v>
      </c>
      <c r="B7" s="495" t="s">
        <v>267</v>
      </c>
      <c r="C7" s="496" t="s">
        <v>268</v>
      </c>
      <c r="D7" s="497" t="s">
        <v>269</v>
      </c>
      <c r="E7" s="498" t="s">
        <v>20</v>
      </c>
      <c r="F7" s="496" t="s">
        <v>270</v>
      </c>
      <c r="G7" s="496" t="s">
        <v>271</v>
      </c>
      <c r="H7" s="497" t="s">
        <v>272</v>
      </c>
      <c r="I7" s="498" t="s">
        <v>20</v>
      </c>
      <c r="J7" s="496" t="s">
        <v>273</v>
      </c>
      <c r="K7" s="496" t="s">
        <v>274</v>
      </c>
      <c r="L7" s="497" t="s">
        <v>275</v>
      </c>
      <c r="M7" s="498" t="s">
        <v>20</v>
      </c>
      <c r="N7" s="499"/>
      <c r="O7" s="499"/>
      <c r="P7" s="500" t="s">
        <v>276</v>
      </c>
      <c r="Q7" s="501"/>
    </row>
    <row r="8" spans="1:17" ht="25.5">
      <c r="A8" s="502" t="s">
        <v>277</v>
      </c>
      <c r="B8" s="503">
        <v>37200</v>
      </c>
      <c r="C8" s="504">
        <v>3800</v>
      </c>
      <c r="D8" s="503"/>
      <c r="E8" s="505">
        <v>41000</v>
      </c>
      <c r="F8" s="503">
        <v>29500</v>
      </c>
      <c r="G8" s="504">
        <v>7700</v>
      </c>
      <c r="H8" s="503"/>
      <c r="I8" s="505">
        <v>37200</v>
      </c>
      <c r="J8" s="503">
        <v>37900</v>
      </c>
      <c r="K8" s="504">
        <v>3100</v>
      </c>
      <c r="L8" s="503"/>
      <c r="M8" s="505">
        <v>41000</v>
      </c>
      <c r="N8" s="503">
        <v>600</v>
      </c>
      <c r="O8" s="504">
        <v>1500</v>
      </c>
      <c r="P8" s="503"/>
      <c r="Q8" s="505">
        <v>43100</v>
      </c>
    </row>
    <row r="9" spans="1:17" ht="12.75">
      <c r="A9" s="506" t="s">
        <v>278</v>
      </c>
      <c r="B9" s="507">
        <v>0</v>
      </c>
      <c r="C9" s="508">
        <v>0</v>
      </c>
      <c r="D9" s="507"/>
      <c r="E9" s="509">
        <v>0</v>
      </c>
      <c r="F9" s="507">
        <v>0</v>
      </c>
      <c r="G9" s="508">
        <v>0</v>
      </c>
      <c r="H9" s="507"/>
      <c r="I9" s="509">
        <v>0</v>
      </c>
      <c r="J9" s="507">
        <v>0</v>
      </c>
      <c r="K9" s="508">
        <v>0</v>
      </c>
      <c r="L9" s="507"/>
      <c r="M9" s="509">
        <v>0</v>
      </c>
      <c r="N9" s="507">
        <v>0</v>
      </c>
      <c r="O9" s="508">
        <v>0</v>
      </c>
      <c r="P9" s="507"/>
      <c r="Q9" s="509">
        <v>0</v>
      </c>
    </row>
    <row r="10" spans="1:17" ht="12.75">
      <c r="A10" s="510" t="s">
        <v>279</v>
      </c>
      <c r="B10" s="511">
        <v>37200</v>
      </c>
      <c r="C10" s="512">
        <v>3800</v>
      </c>
      <c r="D10" s="511"/>
      <c r="E10" s="513">
        <v>41000</v>
      </c>
      <c r="F10" s="511">
        <v>29500</v>
      </c>
      <c r="G10" s="512">
        <v>7700</v>
      </c>
      <c r="H10" s="511"/>
      <c r="I10" s="513">
        <v>37200</v>
      </c>
      <c r="J10" s="511">
        <v>37900</v>
      </c>
      <c r="K10" s="512">
        <v>3100</v>
      </c>
      <c r="L10" s="511"/>
      <c r="M10" s="513">
        <v>41000</v>
      </c>
      <c r="N10" s="511">
        <v>600</v>
      </c>
      <c r="O10" s="512">
        <v>1500</v>
      </c>
      <c r="P10" s="511"/>
      <c r="Q10" s="513">
        <v>43100</v>
      </c>
    </row>
    <row r="11" spans="1:17" ht="12.75">
      <c r="A11" s="514">
        <v>1990</v>
      </c>
      <c r="B11" s="515">
        <v>1500</v>
      </c>
      <c r="C11" s="516">
        <v>200</v>
      </c>
      <c r="D11" s="515"/>
      <c r="E11" s="517">
        <v>1700</v>
      </c>
      <c r="F11" s="515">
        <v>1400</v>
      </c>
      <c r="G11" s="516">
        <v>0</v>
      </c>
      <c r="H11" s="515"/>
      <c r="I11" s="517">
        <v>1500</v>
      </c>
      <c r="J11" s="515">
        <v>1600</v>
      </c>
      <c r="K11" s="516">
        <v>100</v>
      </c>
      <c r="L11" s="515"/>
      <c r="M11" s="517">
        <v>1700</v>
      </c>
      <c r="N11" s="515">
        <v>0</v>
      </c>
      <c r="O11" s="516">
        <v>100</v>
      </c>
      <c r="P11" s="515"/>
      <c r="Q11" s="517">
        <v>1800</v>
      </c>
    </row>
    <row r="12" spans="1:17" ht="12.75">
      <c r="A12" s="514">
        <v>1991</v>
      </c>
      <c r="B12" s="515">
        <v>1300</v>
      </c>
      <c r="C12" s="516">
        <v>200</v>
      </c>
      <c r="D12" s="515"/>
      <c r="E12" s="517">
        <v>1500</v>
      </c>
      <c r="F12" s="515">
        <v>1200</v>
      </c>
      <c r="G12" s="516">
        <v>100</v>
      </c>
      <c r="H12" s="515"/>
      <c r="I12" s="517">
        <v>1300</v>
      </c>
      <c r="J12" s="515">
        <v>1300</v>
      </c>
      <c r="K12" s="516">
        <v>100</v>
      </c>
      <c r="L12" s="515"/>
      <c r="M12" s="517">
        <v>1500</v>
      </c>
      <c r="N12" s="515">
        <v>0</v>
      </c>
      <c r="O12" s="516">
        <v>100</v>
      </c>
      <c r="P12" s="515"/>
      <c r="Q12" s="517">
        <v>1600</v>
      </c>
    </row>
    <row r="13" spans="1:17" ht="12.75">
      <c r="A13" s="514">
        <v>1992</v>
      </c>
      <c r="B13" s="515">
        <v>1500</v>
      </c>
      <c r="C13" s="516">
        <v>300</v>
      </c>
      <c r="D13" s="515"/>
      <c r="E13" s="517">
        <v>1800</v>
      </c>
      <c r="F13" s="515">
        <v>1400</v>
      </c>
      <c r="G13" s="516">
        <v>0</v>
      </c>
      <c r="H13" s="515"/>
      <c r="I13" s="517">
        <v>1500</v>
      </c>
      <c r="J13" s="515">
        <v>1600</v>
      </c>
      <c r="K13" s="516">
        <v>100</v>
      </c>
      <c r="L13" s="515"/>
      <c r="M13" s="517">
        <v>1800</v>
      </c>
      <c r="N13" s="515">
        <v>0</v>
      </c>
      <c r="O13" s="516">
        <v>100</v>
      </c>
      <c r="P13" s="515"/>
      <c r="Q13" s="517">
        <v>1900</v>
      </c>
    </row>
    <row r="14" spans="1:17" ht="12.75">
      <c r="A14" s="514">
        <v>1993</v>
      </c>
      <c r="B14" s="515">
        <v>1700</v>
      </c>
      <c r="C14" s="516">
        <v>200</v>
      </c>
      <c r="D14" s="515"/>
      <c r="E14" s="517">
        <v>1900</v>
      </c>
      <c r="F14" s="515">
        <v>1600</v>
      </c>
      <c r="G14" s="516">
        <v>100</v>
      </c>
      <c r="H14" s="515"/>
      <c r="I14" s="517">
        <v>1700</v>
      </c>
      <c r="J14" s="515">
        <v>1700</v>
      </c>
      <c r="K14" s="516">
        <v>100</v>
      </c>
      <c r="L14" s="515"/>
      <c r="M14" s="517">
        <v>1900</v>
      </c>
      <c r="N14" s="515">
        <v>0</v>
      </c>
      <c r="O14" s="516">
        <v>100</v>
      </c>
      <c r="P14" s="515"/>
      <c r="Q14" s="517">
        <v>2000</v>
      </c>
    </row>
    <row r="15" spans="1:17" ht="12.75">
      <c r="A15" s="514">
        <v>1994</v>
      </c>
      <c r="B15" s="515">
        <v>1600</v>
      </c>
      <c r="C15" s="516">
        <v>300</v>
      </c>
      <c r="D15" s="515"/>
      <c r="E15" s="517">
        <v>1900</v>
      </c>
      <c r="F15" s="515">
        <v>1500</v>
      </c>
      <c r="G15" s="516">
        <v>100</v>
      </c>
      <c r="H15" s="515"/>
      <c r="I15" s="517">
        <v>1600</v>
      </c>
      <c r="J15" s="515">
        <v>1700</v>
      </c>
      <c r="K15" s="516">
        <v>200</v>
      </c>
      <c r="L15" s="515"/>
      <c r="M15" s="517">
        <v>1900</v>
      </c>
      <c r="N15" s="515">
        <v>0</v>
      </c>
      <c r="O15" s="516">
        <v>100</v>
      </c>
      <c r="P15" s="515"/>
      <c r="Q15" s="517">
        <v>1900</v>
      </c>
    </row>
    <row r="16" spans="1:17" ht="12.75">
      <c r="A16" s="514">
        <v>1995</v>
      </c>
      <c r="B16" s="515">
        <v>1800</v>
      </c>
      <c r="C16" s="516">
        <v>300</v>
      </c>
      <c r="D16" s="515"/>
      <c r="E16" s="517">
        <v>2100</v>
      </c>
      <c r="F16" s="515">
        <v>1700</v>
      </c>
      <c r="G16" s="516">
        <v>100</v>
      </c>
      <c r="H16" s="515"/>
      <c r="I16" s="517">
        <v>1800</v>
      </c>
      <c r="J16" s="515">
        <v>1900</v>
      </c>
      <c r="K16" s="516">
        <v>200</v>
      </c>
      <c r="L16" s="515"/>
      <c r="M16" s="517">
        <v>2100</v>
      </c>
      <c r="N16" s="515">
        <v>0</v>
      </c>
      <c r="O16" s="516">
        <v>100</v>
      </c>
      <c r="P16" s="515"/>
      <c r="Q16" s="517">
        <v>2200</v>
      </c>
    </row>
    <row r="17" spans="1:17" ht="12.75">
      <c r="A17" s="514">
        <v>1996</v>
      </c>
      <c r="B17" s="515">
        <v>1700</v>
      </c>
      <c r="C17" s="516">
        <v>300</v>
      </c>
      <c r="D17" s="515"/>
      <c r="E17" s="517">
        <v>2000</v>
      </c>
      <c r="F17" s="515">
        <v>1700</v>
      </c>
      <c r="G17" s="516">
        <v>100</v>
      </c>
      <c r="H17" s="515"/>
      <c r="I17" s="517">
        <v>1700</v>
      </c>
      <c r="J17" s="515">
        <v>1800</v>
      </c>
      <c r="K17" s="516">
        <v>200</v>
      </c>
      <c r="L17" s="515"/>
      <c r="M17" s="517">
        <v>2000</v>
      </c>
      <c r="N17" s="515">
        <v>0</v>
      </c>
      <c r="O17" s="516">
        <v>0</v>
      </c>
      <c r="P17" s="515"/>
      <c r="Q17" s="517">
        <v>2000</v>
      </c>
    </row>
    <row r="18" spans="1:17" ht="12.75">
      <c r="A18" s="514">
        <v>1997</v>
      </c>
      <c r="B18" s="515">
        <v>1800</v>
      </c>
      <c r="C18" s="516">
        <v>300</v>
      </c>
      <c r="D18" s="515"/>
      <c r="E18" s="517">
        <v>2100</v>
      </c>
      <c r="F18" s="515">
        <v>1500</v>
      </c>
      <c r="G18" s="516">
        <v>300</v>
      </c>
      <c r="H18" s="515"/>
      <c r="I18" s="517">
        <v>1800</v>
      </c>
      <c r="J18" s="515">
        <v>1900</v>
      </c>
      <c r="K18" s="516">
        <v>100</v>
      </c>
      <c r="L18" s="515"/>
      <c r="M18" s="517">
        <v>2100</v>
      </c>
      <c r="N18" s="515">
        <v>0</v>
      </c>
      <c r="O18" s="516">
        <v>100</v>
      </c>
      <c r="P18" s="515"/>
      <c r="Q18" s="517">
        <v>2100</v>
      </c>
    </row>
    <row r="19" spans="1:17" ht="12.75">
      <c r="A19" s="514">
        <v>1998</v>
      </c>
      <c r="B19" s="515">
        <v>1900</v>
      </c>
      <c r="C19" s="516">
        <v>200</v>
      </c>
      <c r="D19" s="515"/>
      <c r="E19" s="517">
        <v>2100</v>
      </c>
      <c r="F19" s="515">
        <v>1600</v>
      </c>
      <c r="G19" s="516">
        <v>200</v>
      </c>
      <c r="H19" s="515"/>
      <c r="I19" s="517">
        <v>1900</v>
      </c>
      <c r="J19" s="515">
        <v>2000</v>
      </c>
      <c r="K19" s="516">
        <v>200</v>
      </c>
      <c r="L19" s="515"/>
      <c r="M19" s="517">
        <v>2100</v>
      </c>
      <c r="N19" s="515">
        <v>0</v>
      </c>
      <c r="O19" s="516">
        <v>100</v>
      </c>
      <c r="P19" s="515"/>
      <c r="Q19" s="517">
        <v>2200</v>
      </c>
    </row>
    <row r="20" spans="1:17" ht="12.75">
      <c r="A20" s="514">
        <v>1999</v>
      </c>
      <c r="B20" s="515">
        <v>1800</v>
      </c>
      <c r="C20" s="516">
        <v>200</v>
      </c>
      <c r="D20" s="515"/>
      <c r="E20" s="517">
        <v>2000</v>
      </c>
      <c r="F20" s="515">
        <v>1600</v>
      </c>
      <c r="G20" s="516">
        <v>200</v>
      </c>
      <c r="H20" s="515"/>
      <c r="I20" s="517">
        <v>1800</v>
      </c>
      <c r="J20" s="515">
        <v>1800</v>
      </c>
      <c r="K20" s="516">
        <v>200</v>
      </c>
      <c r="L20" s="515"/>
      <c r="M20" s="517">
        <v>2000</v>
      </c>
      <c r="N20" s="515">
        <v>0</v>
      </c>
      <c r="O20" s="516">
        <v>100</v>
      </c>
      <c r="P20" s="515"/>
      <c r="Q20" s="517">
        <v>2100</v>
      </c>
    </row>
    <row r="21" spans="1:17" ht="12.75">
      <c r="A21" s="514">
        <v>2000</v>
      </c>
      <c r="B21" s="511">
        <v>1800</v>
      </c>
      <c r="C21" s="512">
        <v>200</v>
      </c>
      <c r="D21" s="511"/>
      <c r="E21" s="517">
        <v>2000</v>
      </c>
      <c r="F21" s="511">
        <v>1600</v>
      </c>
      <c r="G21" s="512">
        <v>200</v>
      </c>
      <c r="H21" s="511"/>
      <c r="I21" s="517">
        <v>1800</v>
      </c>
      <c r="J21" s="511">
        <v>1900</v>
      </c>
      <c r="K21" s="512">
        <v>100</v>
      </c>
      <c r="L21" s="511"/>
      <c r="M21" s="517">
        <v>2000</v>
      </c>
      <c r="N21" s="511">
        <v>0</v>
      </c>
      <c r="O21" s="512">
        <v>0</v>
      </c>
      <c r="P21" s="511"/>
      <c r="Q21" s="517">
        <v>2100</v>
      </c>
    </row>
    <row r="22" spans="1:17" ht="12.75">
      <c r="A22" s="514">
        <v>2001</v>
      </c>
      <c r="B22" s="518">
        <v>1900</v>
      </c>
      <c r="C22" s="519">
        <v>200</v>
      </c>
      <c r="D22" s="518"/>
      <c r="E22" s="517">
        <v>2100</v>
      </c>
      <c r="F22" s="518">
        <v>1700</v>
      </c>
      <c r="G22" s="519">
        <v>300</v>
      </c>
      <c r="H22" s="518"/>
      <c r="I22" s="517">
        <v>1900</v>
      </c>
      <c r="J22" s="518">
        <v>1900</v>
      </c>
      <c r="K22" s="519">
        <v>200</v>
      </c>
      <c r="L22" s="518"/>
      <c r="M22" s="517">
        <v>2100</v>
      </c>
      <c r="N22" s="518">
        <v>0</v>
      </c>
      <c r="O22" s="519">
        <v>0</v>
      </c>
      <c r="P22" s="518"/>
      <c r="Q22" s="517">
        <v>2200</v>
      </c>
    </row>
    <row r="23" spans="1:17" ht="12.75">
      <c r="A23" s="514">
        <v>2002</v>
      </c>
      <c r="B23" s="520">
        <v>1800</v>
      </c>
      <c r="C23" s="521">
        <v>100</v>
      </c>
      <c r="D23" s="520"/>
      <c r="E23" s="517">
        <v>1900</v>
      </c>
      <c r="F23" s="520">
        <v>1400</v>
      </c>
      <c r="G23" s="521">
        <v>400</v>
      </c>
      <c r="H23" s="520"/>
      <c r="I23" s="517">
        <v>1800</v>
      </c>
      <c r="J23" s="520">
        <v>1700</v>
      </c>
      <c r="K23" s="521">
        <v>200</v>
      </c>
      <c r="L23" s="520"/>
      <c r="M23" s="517">
        <v>1900</v>
      </c>
      <c r="N23" s="520">
        <v>0</v>
      </c>
      <c r="O23" s="521">
        <v>100</v>
      </c>
      <c r="P23" s="520"/>
      <c r="Q23" s="517">
        <v>2000</v>
      </c>
    </row>
    <row r="24" spans="1:17" ht="12.75">
      <c r="A24" s="514">
        <v>2003</v>
      </c>
      <c r="B24" s="520">
        <v>2000</v>
      </c>
      <c r="C24" s="521">
        <v>200</v>
      </c>
      <c r="D24" s="520"/>
      <c r="E24" s="517">
        <v>2200</v>
      </c>
      <c r="F24" s="520">
        <v>1500</v>
      </c>
      <c r="G24" s="521">
        <v>500</v>
      </c>
      <c r="H24" s="520"/>
      <c r="I24" s="517">
        <v>2000</v>
      </c>
      <c r="J24" s="520">
        <v>2000</v>
      </c>
      <c r="K24" s="521">
        <v>200</v>
      </c>
      <c r="L24" s="520"/>
      <c r="M24" s="517">
        <v>2200</v>
      </c>
      <c r="N24" s="520">
        <v>0</v>
      </c>
      <c r="O24" s="521">
        <v>100</v>
      </c>
      <c r="P24" s="520"/>
      <c r="Q24" s="517">
        <v>2300</v>
      </c>
    </row>
    <row r="25" spans="1:17" ht="12.75">
      <c r="A25" s="514">
        <v>2004</v>
      </c>
      <c r="B25" s="520">
        <v>2200</v>
      </c>
      <c r="C25" s="521">
        <v>100</v>
      </c>
      <c r="D25" s="520"/>
      <c r="E25" s="517">
        <v>2300</v>
      </c>
      <c r="F25" s="520">
        <v>1500</v>
      </c>
      <c r="G25" s="521">
        <v>700</v>
      </c>
      <c r="H25" s="520"/>
      <c r="I25" s="517">
        <v>2200</v>
      </c>
      <c r="J25" s="520">
        <v>2100</v>
      </c>
      <c r="K25" s="521">
        <v>200</v>
      </c>
      <c r="L25" s="520"/>
      <c r="M25" s="517">
        <v>2300</v>
      </c>
      <c r="N25" s="520">
        <v>0</v>
      </c>
      <c r="O25" s="521">
        <v>100</v>
      </c>
      <c r="P25" s="520"/>
      <c r="Q25" s="517">
        <v>2400</v>
      </c>
    </row>
    <row r="26" spans="1:17" ht="12.75">
      <c r="A26" s="514">
        <v>2005</v>
      </c>
      <c r="B26" s="520">
        <v>2200</v>
      </c>
      <c r="C26" s="521">
        <v>100</v>
      </c>
      <c r="D26" s="520"/>
      <c r="E26" s="517">
        <v>2300</v>
      </c>
      <c r="F26" s="520">
        <v>1500</v>
      </c>
      <c r="G26" s="521">
        <v>600</v>
      </c>
      <c r="H26" s="520"/>
      <c r="I26" s="517">
        <v>2200</v>
      </c>
      <c r="J26" s="520">
        <v>2100</v>
      </c>
      <c r="K26" s="521">
        <v>200</v>
      </c>
      <c r="L26" s="520"/>
      <c r="M26" s="517">
        <v>2300</v>
      </c>
      <c r="N26" s="520">
        <v>100</v>
      </c>
      <c r="O26" s="521">
        <v>100</v>
      </c>
      <c r="P26" s="520"/>
      <c r="Q26" s="517">
        <v>2400</v>
      </c>
    </row>
    <row r="27" spans="1:17" ht="12.75">
      <c r="A27" s="514">
        <v>2006</v>
      </c>
      <c r="B27" s="520">
        <v>2500</v>
      </c>
      <c r="C27" s="521">
        <v>200</v>
      </c>
      <c r="D27" s="520"/>
      <c r="E27" s="517">
        <v>2600</v>
      </c>
      <c r="F27" s="520">
        <v>1600</v>
      </c>
      <c r="G27" s="521">
        <v>900</v>
      </c>
      <c r="H27" s="520"/>
      <c r="I27" s="517">
        <v>2500</v>
      </c>
      <c r="J27" s="520">
        <v>2500</v>
      </c>
      <c r="K27" s="521">
        <v>200</v>
      </c>
      <c r="L27" s="520"/>
      <c r="M27" s="517">
        <v>2600</v>
      </c>
      <c r="N27" s="520">
        <v>100</v>
      </c>
      <c r="O27" s="521">
        <v>100</v>
      </c>
      <c r="P27" s="520"/>
      <c r="Q27" s="517">
        <v>2700</v>
      </c>
    </row>
    <row r="28" spans="1:17" ht="12.75">
      <c r="A28" s="514">
        <v>2007</v>
      </c>
      <c r="B28" s="520">
        <v>2500</v>
      </c>
      <c r="C28" s="521">
        <v>100</v>
      </c>
      <c r="D28" s="520"/>
      <c r="E28" s="517">
        <v>2600</v>
      </c>
      <c r="F28" s="520">
        <v>1500</v>
      </c>
      <c r="G28" s="521">
        <v>1000</v>
      </c>
      <c r="H28" s="520"/>
      <c r="I28" s="517">
        <v>2500</v>
      </c>
      <c r="J28" s="520">
        <v>2400</v>
      </c>
      <c r="K28" s="521">
        <v>200</v>
      </c>
      <c r="L28" s="520"/>
      <c r="M28" s="517">
        <v>2600</v>
      </c>
      <c r="N28" s="520">
        <v>0</v>
      </c>
      <c r="O28" s="521">
        <v>100</v>
      </c>
      <c r="P28" s="520"/>
      <c r="Q28" s="517">
        <v>2700</v>
      </c>
    </row>
    <row r="29" spans="1:17" ht="12.75">
      <c r="A29" s="514">
        <v>2008</v>
      </c>
      <c r="B29" s="520">
        <v>2700</v>
      </c>
      <c r="C29" s="521">
        <v>100</v>
      </c>
      <c r="D29" s="520"/>
      <c r="E29" s="517">
        <v>2800</v>
      </c>
      <c r="F29" s="520">
        <v>1400</v>
      </c>
      <c r="G29" s="521">
        <v>1300</v>
      </c>
      <c r="H29" s="520"/>
      <c r="I29" s="517">
        <v>2700</v>
      </c>
      <c r="J29" s="520">
        <v>2700</v>
      </c>
      <c r="K29" s="521">
        <v>100</v>
      </c>
      <c r="L29" s="520"/>
      <c r="M29" s="517">
        <v>2800</v>
      </c>
      <c r="N29" s="520">
        <v>0</v>
      </c>
      <c r="O29" s="521">
        <v>100</v>
      </c>
      <c r="P29" s="520"/>
      <c r="Q29" s="517">
        <v>2900</v>
      </c>
    </row>
    <row r="30" spans="1:17" ht="12.75">
      <c r="A30" s="514">
        <v>2009</v>
      </c>
      <c r="B30" s="520">
        <v>1200</v>
      </c>
      <c r="C30" s="521">
        <v>100</v>
      </c>
      <c r="D30" s="520"/>
      <c r="E30" s="517">
        <v>1300</v>
      </c>
      <c r="F30" s="520">
        <v>500</v>
      </c>
      <c r="G30" s="521">
        <v>700</v>
      </c>
      <c r="H30" s="520"/>
      <c r="I30" s="517">
        <v>1200</v>
      </c>
      <c r="J30" s="520">
        <v>1200</v>
      </c>
      <c r="K30" s="521">
        <v>100</v>
      </c>
      <c r="L30" s="520"/>
      <c r="M30" s="517">
        <v>1300</v>
      </c>
      <c r="N30" s="520">
        <v>0</v>
      </c>
      <c r="O30" s="521">
        <v>100</v>
      </c>
      <c r="P30" s="520"/>
      <c r="Q30" s="517">
        <v>1400</v>
      </c>
    </row>
    <row r="31" spans="1:17" ht="12.75">
      <c r="A31" s="522" t="s">
        <v>280</v>
      </c>
      <c r="B31" s="523"/>
      <c r="C31" s="524"/>
      <c r="D31" s="523"/>
      <c r="E31" s="525"/>
      <c r="F31" s="523"/>
      <c r="G31" s="524"/>
      <c r="H31" s="523"/>
      <c r="I31" s="525"/>
      <c r="J31" s="523"/>
      <c r="K31" s="524"/>
      <c r="L31" s="523"/>
      <c r="M31" s="525"/>
      <c r="N31" s="523"/>
      <c r="O31" s="524"/>
      <c r="P31" s="523"/>
      <c r="Q31" s="525"/>
    </row>
    <row r="32" spans="1:17" ht="25.5">
      <c r="A32" s="502" t="s">
        <v>281</v>
      </c>
      <c r="B32" s="526">
        <v>25400</v>
      </c>
      <c r="C32" s="527">
        <v>3000</v>
      </c>
      <c r="D32" s="526"/>
      <c r="E32" s="528">
        <v>28400</v>
      </c>
      <c r="F32" s="526">
        <v>21100</v>
      </c>
      <c r="G32" s="527">
        <v>4300</v>
      </c>
      <c r="H32" s="526"/>
      <c r="I32" s="528">
        <v>25400</v>
      </c>
      <c r="J32" s="526">
        <v>27100</v>
      </c>
      <c r="K32" s="527">
        <v>1200</v>
      </c>
      <c r="L32" s="526"/>
      <c r="M32" s="528">
        <v>28400</v>
      </c>
      <c r="N32" s="526">
        <v>400</v>
      </c>
      <c r="O32" s="527">
        <v>800</v>
      </c>
      <c r="P32" s="526"/>
      <c r="Q32" s="528">
        <v>29600</v>
      </c>
    </row>
    <row r="33" spans="1:17" ht="12.75">
      <c r="A33" s="506" t="s">
        <v>278</v>
      </c>
      <c r="B33" s="529">
        <v>0</v>
      </c>
      <c r="C33" s="529">
        <v>0</v>
      </c>
      <c r="D33" s="507"/>
      <c r="E33" s="509">
        <v>0</v>
      </c>
      <c r="F33" s="529">
        <v>0</v>
      </c>
      <c r="G33" s="529">
        <v>0</v>
      </c>
      <c r="H33" s="507"/>
      <c r="I33" s="509">
        <v>0</v>
      </c>
      <c r="J33" s="529">
        <v>0</v>
      </c>
      <c r="K33" s="529">
        <v>0</v>
      </c>
      <c r="L33" s="507"/>
      <c r="M33" s="509">
        <v>0</v>
      </c>
      <c r="N33" s="529">
        <v>0</v>
      </c>
      <c r="O33" s="529">
        <v>0</v>
      </c>
      <c r="P33" s="507"/>
      <c r="Q33" s="509">
        <v>0</v>
      </c>
    </row>
    <row r="34" spans="1:17" ht="12.75">
      <c r="A34" s="530" t="s">
        <v>279</v>
      </c>
      <c r="B34" s="531">
        <v>25400</v>
      </c>
      <c r="C34" s="532">
        <v>3000</v>
      </c>
      <c r="D34" s="531"/>
      <c r="E34" s="533">
        <v>28400</v>
      </c>
      <c r="F34" s="531">
        <v>21100</v>
      </c>
      <c r="G34" s="532">
        <v>4300</v>
      </c>
      <c r="H34" s="531"/>
      <c r="I34" s="533">
        <v>25400</v>
      </c>
      <c r="J34" s="531">
        <v>27100</v>
      </c>
      <c r="K34" s="532">
        <v>1200</v>
      </c>
      <c r="L34" s="531"/>
      <c r="M34" s="533">
        <v>28400</v>
      </c>
      <c r="N34" s="531">
        <v>400</v>
      </c>
      <c r="O34" s="532">
        <v>800</v>
      </c>
      <c r="P34" s="531"/>
      <c r="Q34" s="533">
        <v>29600</v>
      </c>
    </row>
    <row r="35" spans="1:17" ht="12.75">
      <c r="A35" s="534">
        <v>1990</v>
      </c>
      <c r="B35" s="515">
        <v>1200</v>
      </c>
      <c r="C35" s="516">
        <v>200</v>
      </c>
      <c r="D35" s="515"/>
      <c r="E35" s="533">
        <v>1400</v>
      </c>
      <c r="F35" s="515">
        <v>1200</v>
      </c>
      <c r="G35" s="516">
        <v>0</v>
      </c>
      <c r="H35" s="515"/>
      <c r="I35" s="533">
        <v>1200</v>
      </c>
      <c r="J35" s="515">
        <v>1300</v>
      </c>
      <c r="K35" s="516">
        <v>100</v>
      </c>
      <c r="L35" s="515"/>
      <c r="M35" s="533">
        <v>1400</v>
      </c>
      <c r="N35" s="515">
        <v>0</v>
      </c>
      <c r="O35" s="516">
        <v>0</v>
      </c>
      <c r="P35" s="515"/>
      <c r="Q35" s="533">
        <v>1400</v>
      </c>
    </row>
    <row r="36" spans="1:17" ht="12.75">
      <c r="A36" s="534">
        <v>1991</v>
      </c>
      <c r="B36" s="515">
        <v>1200</v>
      </c>
      <c r="C36" s="516">
        <v>100</v>
      </c>
      <c r="D36" s="515"/>
      <c r="E36" s="533">
        <v>1300</v>
      </c>
      <c r="F36" s="515">
        <v>1100</v>
      </c>
      <c r="G36" s="516">
        <v>100</v>
      </c>
      <c r="H36" s="515"/>
      <c r="I36" s="533">
        <v>1200</v>
      </c>
      <c r="J36" s="515">
        <v>1200</v>
      </c>
      <c r="K36" s="516">
        <v>100</v>
      </c>
      <c r="L36" s="515"/>
      <c r="M36" s="533">
        <v>1300</v>
      </c>
      <c r="N36" s="515">
        <v>0</v>
      </c>
      <c r="O36" s="516">
        <v>100</v>
      </c>
      <c r="P36" s="515"/>
      <c r="Q36" s="533">
        <v>1400</v>
      </c>
    </row>
    <row r="37" spans="1:17" ht="12.75">
      <c r="A37" s="534">
        <v>1992</v>
      </c>
      <c r="B37" s="515">
        <v>1300</v>
      </c>
      <c r="C37" s="516">
        <v>200</v>
      </c>
      <c r="D37" s="515"/>
      <c r="E37" s="533">
        <v>1400</v>
      </c>
      <c r="F37" s="515">
        <v>1200</v>
      </c>
      <c r="G37" s="516">
        <v>0</v>
      </c>
      <c r="H37" s="515"/>
      <c r="I37" s="533">
        <v>1300</v>
      </c>
      <c r="J37" s="515">
        <v>1400</v>
      </c>
      <c r="K37" s="516">
        <v>100</v>
      </c>
      <c r="L37" s="515"/>
      <c r="M37" s="533">
        <v>1400</v>
      </c>
      <c r="N37" s="515">
        <v>0</v>
      </c>
      <c r="O37" s="516">
        <v>100</v>
      </c>
      <c r="P37" s="515"/>
      <c r="Q37" s="533">
        <v>1500</v>
      </c>
    </row>
    <row r="38" spans="1:17" ht="12.75">
      <c r="A38" s="534">
        <v>1993</v>
      </c>
      <c r="B38" s="515">
        <v>1300</v>
      </c>
      <c r="C38" s="516">
        <v>200</v>
      </c>
      <c r="D38" s="515"/>
      <c r="E38" s="533">
        <v>1500</v>
      </c>
      <c r="F38" s="515">
        <v>1200</v>
      </c>
      <c r="G38" s="516">
        <v>100</v>
      </c>
      <c r="H38" s="515"/>
      <c r="I38" s="533">
        <v>1300</v>
      </c>
      <c r="J38" s="515">
        <v>1400</v>
      </c>
      <c r="K38" s="516">
        <v>100</v>
      </c>
      <c r="L38" s="515"/>
      <c r="M38" s="533">
        <v>1500</v>
      </c>
      <c r="N38" s="515">
        <v>0</v>
      </c>
      <c r="O38" s="516">
        <v>100</v>
      </c>
      <c r="P38" s="515"/>
      <c r="Q38" s="533">
        <v>1600</v>
      </c>
    </row>
    <row r="39" spans="1:17" ht="12.75">
      <c r="A39" s="534">
        <v>1994</v>
      </c>
      <c r="B39" s="515">
        <v>1200</v>
      </c>
      <c r="C39" s="516">
        <v>200</v>
      </c>
      <c r="D39" s="515"/>
      <c r="E39" s="533">
        <v>1400</v>
      </c>
      <c r="F39" s="515">
        <v>1100</v>
      </c>
      <c r="G39" s="516">
        <v>0</v>
      </c>
      <c r="H39" s="515"/>
      <c r="I39" s="533">
        <v>1200</v>
      </c>
      <c r="J39" s="515">
        <v>1300</v>
      </c>
      <c r="K39" s="516">
        <v>100</v>
      </c>
      <c r="L39" s="515"/>
      <c r="M39" s="533">
        <v>1400</v>
      </c>
      <c r="N39" s="515">
        <v>0</v>
      </c>
      <c r="O39" s="516">
        <v>0</v>
      </c>
      <c r="P39" s="515"/>
      <c r="Q39" s="533">
        <v>1400</v>
      </c>
    </row>
    <row r="40" spans="1:17" ht="12.75">
      <c r="A40" s="534">
        <v>1995</v>
      </c>
      <c r="B40" s="515">
        <v>1400</v>
      </c>
      <c r="C40" s="516">
        <v>200</v>
      </c>
      <c r="D40" s="515"/>
      <c r="E40" s="533">
        <v>1600</v>
      </c>
      <c r="F40" s="515">
        <v>1400</v>
      </c>
      <c r="G40" s="516">
        <v>0</v>
      </c>
      <c r="H40" s="515"/>
      <c r="I40" s="533">
        <v>1400</v>
      </c>
      <c r="J40" s="515">
        <v>1600</v>
      </c>
      <c r="K40" s="516">
        <v>0</v>
      </c>
      <c r="L40" s="515"/>
      <c r="M40" s="533">
        <v>1600</v>
      </c>
      <c r="N40" s="515">
        <v>0</v>
      </c>
      <c r="O40" s="516">
        <v>100</v>
      </c>
      <c r="P40" s="515"/>
      <c r="Q40" s="533">
        <v>1700</v>
      </c>
    </row>
    <row r="41" spans="1:17" ht="12.75">
      <c r="A41" s="534">
        <v>1996</v>
      </c>
      <c r="B41" s="515">
        <v>1300</v>
      </c>
      <c r="C41" s="516">
        <v>200</v>
      </c>
      <c r="D41" s="515"/>
      <c r="E41" s="533">
        <v>1500</v>
      </c>
      <c r="F41" s="515">
        <v>1200</v>
      </c>
      <c r="G41" s="516">
        <v>0</v>
      </c>
      <c r="H41" s="515"/>
      <c r="I41" s="533">
        <v>1300</v>
      </c>
      <c r="J41" s="515">
        <v>1400</v>
      </c>
      <c r="K41" s="516">
        <v>100</v>
      </c>
      <c r="L41" s="515"/>
      <c r="M41" s="533">
        <v>1500</v>
      </c>
      <c r="N41" s="515">
        <v>0</v>
      </c>
      <c r="O41" s="516">
        <v>0</v>
      </c>
      <c r="P41" s="515"/>
      <c r="Q41" s="533">
        <v>1600</v>
      </c>
    </row>
    <row r="42" spans="1:17" ht="12.75">
      <c r="A42" s="534">
        <v>1997</v>
      </c>
      <c r="B42" s="515">
        <v>1300</v>
      </c>
      <c r="C42" s="516">
        <v>200</v>
      </c>
      <c r="D42" s="515"/>
      <c r="E42" s="533">
        <v>1500</v>
      </c>
      <c r="F42" s="515">
        <v>1100</v>
      </c>
      <c r="G42" s="516">
        <v>100</v>
      </c>
      <c r="H42" s="515"/>
      <c r="I42" s="533">
        <v>1300</v>
      </c>
      <c r="J42" s="515">
        <v>1400</v>
      </c>
      <c r="K42" s="516">
        <v>0</v>
      </c>
      <c r="L42" s="515"/>
      <c r="M42" s="533">
        <v>1500</v>
      </c>
      <c r="N42" s="515">
        <v>0</v>
      </c>
      <c r="O42" s="516">
        <v>0</v>
      </c>
      <c r="P42" s="515"/>
      <c r="Q42" s="533">
        <v>1500</v>
      </c>
    </row>
    <row r="43" spans="1:17" ht="12.75">
      <c r="A43" s="534">
        <v>1998</v>
      </c>
      <c r="B43" s="515">
        <v>1300</v>
      </c>
      <c r="C43" s="516">
        <v>200</v>
      </c>
      <c r="D43" s="515"/>
      <c r="E43" s="533">
        <v>1500</v>
      </c>
      <c r="F43" s="515">
        <v>1200</v>
      </c>
      <c r="G43" s="516">
        <v>200</v>
      </c>
      <c r="H43" s="515"/>
      <c r="I43" s="533">
        <v>1300</v>
      </c>
      <c r="J43" s="515">
        <v>1400</v>
      </c>
      <c r="K43" s="516">
        <v>100</v>
      </c>
      <c r="L43" s="515"/>
      <c r="M43" s="533">
        <v>1500</v>
      </c>
      <c r="N43" s="515">
        <v>0</v>
      </c>
      <c r="O43" s="516">
        <v>0</v>
      </c>
      <c r="P43" s="515"/>
      <c r="Q43" s="533">
        <v>1500</v>
      </c>
    </row>
    <row r="44" spans="1:17" ht="12.75">
      <c r="A44" s="534">
        <v>1999</v>
      </c>
      <c r="B44" s="515">
        <v>1300</v>
      </c>
      <c r="C44" s="516">
        <v>100</v>
      </c>
      <c r="D44" s="515"/>
      <c r="E44" s="533">
        <v>1400</v>
      </c>
      <c r="F44" s="515">
        <v>1200</v>
      </c>
      <c r="G44" s="516">
        <v>100</v>
      </c>
      <c r="H44" s="515"/>
      <c r="I44" s="533">
        <v>1300</v>
      </c>
      <c r="J44" s="515">
        <v>1400</v>
      </c>
      <c r="K44" s="516">
        <v>100</v>
      </c>
      <c r="L44" s="515"/>
      <c r="M44" s="533">
        <v>1400</v>
      </c>
      <c r="N44" s="515">
        <v>0</v>
      </c>
      <c r="O44" s="516">
        <v>0</v>
      </c>
      <c r="P44" s="515"/>
      <c r="Q44" s="533">
        <v>1500</v>
      </c>
    </row>
    <row r="45" spans="1:17" ht="12.75">
      <c r="A45" s="534">
        <v>2000</v>
      </c>
      <c r="B45" s="511">
        <v>1200</v>
      </c>
      <c r="C45" s="512">
        <v>100</v>
      </c>
      <c r="D45" s="511"/>
      <c r="E45" s="533">
        <v>1300</v>
      </c>
      <c r="F45" s="511">
        <v>1100</v>
      </c>
      <c r="G45" s="512">
        <v>200</v>
      </c>
      <c r="H45" s="511"/>
      <c r="I45" s="533">
        <v>1200</v>
      </c>
      <c r="J45" s="511">
        <v>1300</v>
      </c>
      <c r="K45" s="512">
        <v>0</v>
      </c>
      <c r="L45" s="511"/>
      <c r="M45" s="533">
        <v>1300</v>
      </c>
      <c r="N45" s="511">
        <v>0</v>
      </c>
      <c r="O45" s="512">
        <v>0</v>
      </c>
      <c r="P45" s="511"/>
      <c r="Q45" s="533">
        <v>1400</v>
      </c>
    </row>
    <row r="46" spans="1:17" ht="12.75">
      <c r="A46" s="534">
        <v>2001</v>
      </c>
      <c r="B46" s="518">
        <v>1300</v>
      </c>
      <c r="C46" s="519">
        <v>200</v>
      </c>
      <c r="D46" s="518"/>
      <c r="E46" s="533">
        <v>1500</v>
      </c>
      <c r="F46" s="518">
        <v>1200</v>
      </c>
      <c r="G46" s="519">
        <v>100</v>
      </c>
      <c r="H46" s="518"/>
      <c r="I46" s="533">
        <v>1300</v>
      </c>
      <c r="J46" s="518">
        <v>1400</v>
      </c>
      <c r="K46" s="519">
        <v>100</v>
      </c>
      <c r="L46" s="518"/>
      <c r="M46" s="533">
        <v>1500</v>
      </c>
      <c r="N46" s="518">
        <v>0</v>
      </c>
      <c r="O46" s="519">
        <v>0</v>
      </c>
      <c r="P46" s="518"/>
      <c r="Q46" s="533">
        <v>1500</v>
      </c>
    </row>
    <row r="47" spans="1:17" ht="12.75">
      <c r="A47" s="534">
        <v>2002</v>
      </c>
      <c r="B47" s="520">
        <v>1100</v>
      </c>
      <c r="C47" s="521">
        <v>100</v>
      </c>
      <c r="D47" s="520"/>
      <c r="E47" s="533">
        <v>1300</v>
      </c>
      <c r="F47" s="520">
        <v>1000</v>
      </c>
      <c r="G47" s="521">
        <v>200</v>
      </c>
      <c r="H47" s="520"/>
      <c r="I47" s="533">
        <v>1100</v>
      </c>
      <c r="J47" s="520">
        <v>1200</v>
      </c>
      <c r="K47" s="521">
        <v>100</v>
      </c>
      <c r="L47" s="520"/>
      <c r="M47" s="533">
        <v>1300</v>
      </c>
      <c r="N47" s="520">
        <v>0</v>
      </c>
      <c r="O47" s="521">
        <v>0</v>
      </c>
      <c r="P47" s="520"/>
      <c r="Q47" s="533">
        <v>1300</v>
      </c>
    </row>
    <row r="48" spans="1:17" ht="12.75">
      <c r="A48" s="534">
        <v>2003</v>
      </c>
      <c r="B48" s="520">
        <v>1200</v>
      </c>
      <c r="C48" s="521">
        <v>200</v>
      </c>
      <c r="D48" s="520"/>
      <c r="E48" s="533">
        <v>1400</v>
      </c>
      <c r="F48" s="520">
        <v>900</v>
      </c>
      <c r="G48" s="521">
        <v>300</v>
      </c>
      <c r="H48" s="520"/>
      <c r="I48" s="533">
        <v>1200</v>
      </c>
      <c r="J48" s="520">
        <v>1300</v>
      </c>
      <c r="K48" s="521">
        <v>100</v>
      </c>
      <c r="L48" s="520"/>
      <c r="M48" s="533">
        <v>1400</v>
      </c>
      <c r="N48" s="520">
        <v>0</v>
      </c>
      <c r="O48" s="521">
        <v>100</v>
      </c>
      <c r="P48" s="520"/>
      <c r="Q48" s="533">
        <v>1500</v>
      </c>
    </row>
    <row r="49" spans="1:17" ht="12.75">
      <c r="A49" s="534">
        <v>2004</v>
      </c>
      <c r="B49" s="520">
        <v>1300</v>
      </c>
      <c r="C49" s="521">
        <v>100</v>
      </c>
      <c r="D49" s="520"/>
      <c r="E49" s="533">
        <v>1500</v>
      </c>
      <c r="F49" s="520">
        <v>1000</v>
      </c>
      <c r="G49" s="521">
        <v>400</v>
      </c>
      <c r="H49" s="520"/>
      <c r="I49" s="533">
        <v>1300</v>
      </c>
      <c r="J49" s="520">
        <v>1400</v>
      </c>
      <c r="K49" s="521">
        <v>0</v>
      </c>
      <c r="L49" s="520"/>
      <c r="M49" s="533">
        <v>1500</v>
      </c>
      <c r="N49" s="520">
        <v>0</v>
      </c>
      <c r="O49" s="521">
        <v>0</v>
      </c>
      <c r="P49" s="520"/>
      <c r="Q49" s="533">
        <v>1500</v>
      </c>
    </row>
    <row r="50" spans="1:17" ht="12.75">
      <c r="A50" s="534">
        <v>2005</v>
      </c>
      <c r="B50" s="520">
        <v>1300</v>
      </c>
      <c r="C50" s="521">
        <v>100</v>
      </c>
      <c r="D50" s="520"/>
      <c r="E50" s="533">
        <v>1400</v>
      </c>
      <c r="F50" s="520">
        <v>1000</v>
      </c>
      <c r="G50" s="521">
        <v>300</v>
      </c>
      <c r="H50" s="520"/>
      <c r="I50" s="533">
        <v>1300</v>
      </c>
      <c r="J50" s="520">
        <v>1400</v>
      </c>
      <c r="K50" s="521">
        <v>100</v>
      </c>
      <c r="L50" s="520"/>
      <c r="M50" s="533">
        <v>1400</v>
      </c>
      <c r="N50" s="520">
        <v>0</v>
      </c>
      <c r="O50" s="521">
        <v>0</v>
      </c>
      <c r="P50" s="520"/>
      <c r="Q50" s="533">
        <v>1500</v>
      </c>
    </row>
    <row r="51" spans="1:17" ht="12.75">
      <c r="A51" s="534">
        <v>2006</v>
      </c>
      <c r="B51" s="520">
        <v>1500</v>
      </c>
      <c r="C51" s="521">
        <v>100</v>
      </c>
      <c r="D51" s="520"/>
      <c r="E51" s="533">
        <v>1600</v>
      </c>
      <c r="F51" s="520">
        <v>1000</v>
      </c>
      <c r="G51" s="521">
        <v>500</v>
      </c>
      <c r="H51" s="520"/>
      <c r="I51" s="533">
        <v>1500</v>
      </c>
      <c r="J51" s="520">
        <v>1500</v>
      </c>
      <c r="K51" s="521">
        <v>0</v>
      </c>
      <c r="L51" s="520"/>
      <c r="M51" s="533">
        <v>1600</v>
      </c>
      <c r="N51" s="520">
        <v>0</v>
      </c>
      <c r="O51" s="521">
        <v>0</v>
      </c>
      <c r="P51" s="520"/>
      <c r="Q51" s="533">
        <v>1700</v>
      </c>
    </row>
    <row r="52" spans="1:17" ht="12.75">
      <c r="A52" s="534">
        <v>2007</v>
      </c>
      <c r="B52" s="520">
        <v>1500</v>
      </c>
      <c r="C52" s="521">
        <v>100</v>
      </c>
      <c r="D52" s="520"/>
      <c r="E52" s="533">
        <v>1600</v>
      </c>
      <c r="F52" s="520">
        <v>900</v>
      </c>
      <c r="G52" s="521">
        <v>500</v>
      </c>
      <c r="H52" s="520"/>
      <c r="I52" s="533">
        <v>1500</v>
      </c>
      <c r="J52" s="520">
        <v>1500</v>
      </c>
      <c r="K52" s="521">
        <v>100</v>
      </c>
      <c r="L52" s="520"/>
      <c r="M52" s="533">
        <v>1600</v>
      </c>
      <c r="N52" s="520">
        <v>0</v>
      </c>
      <c r="O52" s="521">
        <v>0</v>
      </c>
      <c r="P52" s="520"/>
      <c r="Q52" s="533">
        <v>1600</v>
      </c>
    </row>
    <row r="53" spans="1:17" ht="12.75">
      <c r="A53" s="534">
        <v>2008</v>
      </c>
      <c r="B53" s="520">
        <v>1500</v>
      </c>
      <c r="C53" s="521">
        <v>0</v>
      </c>
      <c r="D53" s="520"/>
      <c r="E53" s="533">
        <v>1600</v>
      </c>
      <c r="F53" s="520">
        <v>800</v>
      </c>
      <c r="G53" s="521">
        <v>700</v>
      </c>
      <c r="H53" s="520"/>
      <c r="I53" s="533">
        <v>1500</v>
      </c>
      <c r="J53" s="520">
        <v>1500</v>
      </c>
      <c r="K53" s="521">
        <v>0</v>
      </c>
      <c r="L53" s="520"/>
      <c r="M53" s="533">
        <v>1600</v>
      </c>
      <c r="N53" s="520">
        <v>0</v>
      </c>
      <c r="O53" s="521">
        <v>0</v>
      </c>
      <c r="P53" s="520"/>
      <c r="Q53" s="533">
        <v>1600</v>
      </c>
    </row>
    <row r="54" spans="1:17" ht="12.75">
      <c r="A54" s="534">
        <v>2009</v>
      </c>
      <c r="B54" s="520">
        <v>700</v>
      </c>
      <c r="C54" s="521">
        <v>100</v>
      </c>
      <c r="D54" s="520"/>
      <c r="E54" s="533">
        <v>800</v>
      </c>
      <c r="F54" s="520">
        <v>400</v>
      </c>
      <c r="G54" s="521">
        <v>300</v>
      </c>
      <c r="H54" s="520"/>
      <c r="I54" s="533">
        <v>700</v>
      </c>
      <c r="J54" s="520">
        <v>700</v>
      </c>
      <c r="K54" s="521">
        <v>0</v>
      </c>
      <c r="L54" s="520"/>
      <c r="M54" s="533">
        <v>800</v>
      </c>
      <c r="N54" s="520">
        <v>0</v>
      </c>
      <c r="O54" s="521">
        <v>0</v>
      </c>
      <c r="P54" s="520"/>
      <c r="Q54" s="533">
        <v>900</v>
      </c>
    </row>
    <row r="55" spans="1:17" ht="12.75">
      <c r="A55" s="535" t="s">
        <v>280</v>
      </c>
      <c r="B55" s="523"/>
      <c r="C55" s="524"/>
      <c r="D55" s="523"/>
      <c r="E55" s="525"/>
      <c r="F55" s="523"/>
      <c r="G55" s="524"/>
      <c r="H55" s="523"/>
      <c r="I55" s="525"/>
      <c r="J55" s="523"/>
      <c r="K55" s="524"/>
      <c r="L55" s="523"/>
      <c r="M55" s="525"/>
      <c r="N55" s="523"/>
      <c r="O55" s="524"/>
      <c r="P55" s="523"/>
      <c r="Q55" s="525"/>
    </row>
    <row r="56" spans="1:17" ht="25.5">
      <c r="A56" s="502" t="s">
        <v>282</v>
      </c>
      <c r="B56" s="526">
        <v>11800</v>
      </c>
      <c r="C56" s="527">
        <v>900</v>
      </c>
      <c r="D56" s="526"/>
      <c r="E56" s="528">
        <v>12600</v>
      </c>
      <c r="F56" s="526">
        <v>8400</v>
      </c>
      <c r="G56" s="527">
        <v>3400</v>
      </c>
      <c r="H56" s="526"/>
      <c r="I56" s="528">
        <v>11800</v>
      </c>
      <c r="J56" s="526">
        <v>10800</v>
      </c>
      <c r="K56" s="527">
        <v>1900</v>
      </c>
      <c r="L56" s="526"/>
      <c r="M56" s="528">
        <v>12600</v>
      </c>
      <c r="N56" s="526">
        <v>200</v>
      </c>
      <c r="O56" s="527">
        <v>600</v>
      </c>
      <c r="P56" s="526"/>
      <c r="Q56" s="528">
        <v>13500</v>
      </c>
    </row>
    <row r="57" spans="1:17" ht="12.75">
      <c r="A57" s="506" t="s">
        <v>278</v>
      </c>
      <c r="B57" s="529">
        <v>0</v>
      </c>
      <c r="C57" s="529">
        <v>0</v>
      </c>
      <c r="D57" s="507"/>
      <c r="E57" s="509">
        <v>0</v>
      </c>
      <c r="F57" s="529">
        <v>0</v>
      </c>
      <c r="G57" s="529">
        <v>0</v>
      </c>
      <c r="H57" s="507"/>
      <c r="I57" s="509">
        <v>0</v>
      </c>
      <c r="J57" s="529">
        <v>0</v>
      </c>
      <c r="K57" s="529">
        <v>0</v>
      </c>
      <c r="L57" s="507"/>
      <c r="M57" s="509">
        <v>0</v>
      </c>
      <c r="N57" s="529">
        <v>0</v>
      </c>
      <c r="O57" s="529">
        <v>0</v>
      </c>
      <c r="P57" s="507"/>
      <c r="Q57" s="509">
        <v>0</v>
      </c>
    </row>
    <row r="58" spans="1:17" ht="12.75">
      <c r="A58" s="530" t="s">
        <v>279</v>
      </c>
      <c r="B58" s="531">
        <v>11800</v>
      </c>
      <c r="C58" s="532">
        <v>900</v>
      </c>
      <c r="D58" s="531"/>
      <c r="E58" s="533">
        <v>12600</v>
      </c>
      <c r="F58" s="531">
        <v>8400</v>
      </c>
      <c r="G58" s="532">
        <v>3400</v>
      </c>
      <c r="H58" s="531"/>
      <c r="I58" s="533">
        <v>11800</v>
      </c>
      <c r="J58" s="531">
        <v>10800</v>
      </c>
      <c r="K58" s="532">
        <v>1900</v>
      </c>
      <c r="L58" s="531"/>
      <c r="M58" s="533">
        <v>12600</v>
      </c>
      <c r="N58" s="531">
        <v>200</v>
      </c>
      <c r="O58" s="532">
        <v>600</v>
      </c>
      <c r="P58" s="531"/>
      <c r="Q58" s="533">
        <v>13500</v>
      </c>
    </row>
    <row r="59" spans="1:17" ht="12.75">
      <c r="A59" s="534">
        <v>1990</v>
      </c>
      <c r="B59" s="515">
        <v>300</v>
      </c>
      <c r="C59" s="516">
        <v>100</v>
      </c>
      <c r="D59" s="515"/>
      <c r="E59" s="533">
        <v>300</v>
      </c>
      <c r="F59" s="515">
        <v>300</v>
      </c>
      <c r="G59" s="516">
        <v>0</v>
      </c>
      <c r="H59" s="515"/>
      <c r="I59" s="533">
        <v>300</v>
      </c>
      <c r="J59" s="515">
        <v>300</v>
      </c>
      <c r="K59" s="516">
        <v>0</v>
      </c>
      <c r="L59" s="515"/>
      <c r="M59" s="533">
        <v>300</v>
      </c>
      <c r="N59" s="515">
        <v>0</v>
      </c>
      <c r="O59" s="516">
        <v>100</v>
      </c>
      <c r="P59" s="515"/>
      <c r="Q59" s="533">
        <v>400</v>
      </c>
    </row>
    <row r="60" spans="1:17" ht="12.75">
      <c r="A60" s="534">
        <v>1991</v>
      </c>
      <c r="B60" s="515">
        <v>100</v>
      </c>
      <c r="C60" s="516">
        <v>0</v>
      </c>
      <c r="D60" s="515"/>
      <c r="E60" s="533">
        <v>100</v>
      </c>
      <c r="F60" s="515">
        <v>100</v>
      </c>
      <c r="G60" s="516">
        <v>0</v>
      </c>
      <c r="H60" s="515"/>
      <c r="I60" s="533">
        <v>100</v>
      </c>
      <c r="J60" s="515">
        <v>100</v>
      </c>
      <c r="K60" s="516">
        <v>0</v>
      </c>
      <c r="L60" s="515"/>
      <c r="M60" s="533">
        <v>100</v>
      </c>
      <c r="N60" s="515">
        <v>0</v>
      </c>
      <c r="O60" s="516">
        <v>0</v>
      </c>
      <c r="P60" s="515"/>
      <c r="Q60" s="533">
        <v>200</v>
      </c>
    </row>
    <row r="61" spans="1:17" ht="12.75">
      <c r="A61" s="534">
        <v>1992</v>
      </c>
      <c r="B61" s="515">
        <v>200</v>
      </c>
      <c r="C61" s="516">
        <v>100</v>
      </c>
      <c r="D61" s="515"/>
      <c r="E61" s="533">
        <v>300</v>
      </c>
      <c r="F61" s="515">
        <v>200</v>
      </c>
      <c r="G61" s="516">
        <v>0</v>
      </c>
      <c r="H61" s="515"/>
      <c r="I61" s="533">
        <v>200</v>
      </c>
      <c r="J61" s="515">
        <v>300</v>
      </c>
      <c r="K61" s="516">
        <v>100</v>
      </c>
      <c r="L61" s="515"/>
      <c r="M61" s="533">
        <v>300</v>
      </c>
      <c r="N61" s="515">
        <v>0</v>
      </c>
      <c r="O61" s="516">
        <v>100</v>
      </c>
      <c r="P61" s="515"/>
      <c r="Q61" s="533">
        <v>400</v>
      </c>
    </row>
    <row r="62" spans="1:17" ht="12.75">
      <c r="A62" s="534">
        <v>1993</v>
      </c>
      <c r="B62" s="515">
        <v>400</v>
      </c>
      <c r="C62" s="516">
        <v>0</v>
      </c>
      <c r="D62" s="515"/>
      <c r="E62" s="533">
        <v>400</v>
      </c>
      <c r="F62" s="515">
        <v>300</v>
      </c>
      <c r="G62" s="516">
        <v>0</v>
      </c>
      <c r="H62" s="515"/>
      <c r="I62" s="533">
        <v>400</v>
      </c>
      <c r="J62" s="515">
        <v>300</v>
      </c>
      <c r="K62" s="516">
        <v>0</v>
      </c>
      <c r="L62" s="515"/>
      <c r="M62" s="533">
        <v>400</v>
      </c>
      <c r="N62" s="515">
        <v>0</v>
      </c>
      <c r="O62" s="516">
        <v>0</v>
      </c>
      <c r="P62" s="515"/>
      <c r="Q62" s="533">
        <v>400</v>
      </c>
    </row>
    <row r="63" spans="1:17" ht="12.75">
      <c r="A63" s="534">
        <v>1994</v>
      </c>
      <c r="B63" s="515">
        <v>400</v>
      </c>
      <c r="C63" s="516">
        <v>100</v>
      </c>
      <c r="D63" s="515"/>
      <c r="E63" s="533">
        <v>500</v>
      </c>
      <c r="F63" s="515">
        <v>400</v>
      </c>
      <c r="G63" s="516">
        <v>0</v>
      </c>
      <c r="H63" s="515"/>
      <c r="I63" s="533">
        <v>400</v>
      </c>
      <c r="J63" s="515">
        <v>400</v>
      </c>
      <c r="K63" s="516">
        <v>100</v>
      </c>
      <c r="L63" s="515"/>
      <c r="M63" s="533">
        <v>500</v>
      </c>
      <c r="N63" s="515">
        <v>0</v>
      </c>
      <c r="O63" s="516">
        <v>0</v>
      </c>
      <c r="P63" s="515"/>
      <c r="Q63" s="533">
        <v>500</v>
      </c>
    </row>
    <row r="64" spans="1:17" ht="12.75">
      <c r="A64" s="534">
        <v>1995</v>
      </c>
      <c r="B64" s="515">
        <v>400</v>
      </c>
      <c r="C64" s="516">
        <v>100</v>
      </c>
      <c r="D64" s="515"/>
      <c r="E64" s="533">
        <v>400</v>
      </c>
      <c r="F64" s="515">
        <v>400</v>
      </c>
      <c r="G64" s="516">
        <v>0</v>
      </c>
      <c r="H64" s="515"/>
      <c r="I64" s="533">
        <v>400</v>
      </c>
      <c r="J64" s="515">
        <v>300</v>
      </c>
      <c r="K64" s="516">
        <v>100</v>
      </c>
      <c r="L64" s="515"/>
      <c r="M64" s="533">
        <v>400</v>
      </c>
      <c r="N64" s="515">
        <v>0</v>
      </c>
      <c r="O64" s="516">
        <v>0</v>
      </c>
      <c r="P64" s="515"/>
      <c r="Q64" s="533">
        <v>500</v>
      </c>
    </row>
    <row r="65" spans="1:17" ht="12.75">
      <c r="A65" s="534">
        <v>1996</v>
      </c>
      <c r="B65" s="515">
        <v>400</v>
      </c>
      <c r="C65" s="516">
        <v>0</v>
      </c>
      <c r="D65" s="515"/>
      <c r="E65" s="533">
        <v>500</v>
      </c>
      <c r="F65" s="515">
        <v>400</v>
      </c>
      <c r="G65" s="516">
        <v>0</v>
      </c>
      <c r="H65" s="515"/>
      <c r="I65" s="533">
        <v>400</v>
      </c>
      <c r="J65" s="515">
        <v>400</v>
      </c>
      <c r="K65" s="516">
        <v>100</v>
      </c>
      <c r="L65" s="515"/>
      <c r="M65" s="533">
        <v>500</v>
      </c>
      <c r="N65" s="515">
        <v>0</v>
      </c>
      <c r="O65" s="516">
        <v>0</v>
      </c>
      <c r="P65" s="515"/>
      <c r="Q65" s="533">
        <v>500</v>
      </c>
    </row>
    <row r="66" spans="1:17" ht="12.75">
      <c r="A66" s="534">
        <v>1997</v>
      </c>
      <c r="B66" s="515">
        <v>500</v>
      </c>
      <c r="C66" s="516">
        <v>100</v>
      </c>
      <c r="D66" s="515"/>
      <c r="E66" s="533">
        <v>600</v>
      </c>
      <c r="F66" s="515">
        <v>400</v>
      </c>
      <c r="G66" s="516">
        <v>100</v>
      </c>
      <c r="H66" s="515"/>
      <c r="I66" s="533">
        <v>500</v>
      </c>
      <c r="J66" s="515">
        <v>500</v>
      </c>
      <c r="K66" s="516">
        <v>100</v>
      </c>
      <c r="L66" s="515"/>
      <c r="M66" s="533">
        <v>600</v>
      </c>
      <c r="N66" s="515">
        <v>0</v>
      </c>
      <c r="O66" s="516">
        <v>0</v>
      </c>
      <c r="P66" s="515"/>
      <c r="Q66" s="533">
        <v>600</v>
      </c>
    </row>
    <row r="67" spans="1:17" ht="12.75">
      <c r="A67" s="534">
        <v>1998</v>
      </c>
      <c r="B67" s="515">
        <v>500</v>
      </c>
      <c r="C67" s="516">
        <v>100</v>
      </c>
      <c r="D67" s="515"/>
      <c r="E67" s="533">
        <v>600</v>
      </c>
      <c r="F67" s="515">
        <v>500</v>
      </c>
      <c r="G67" s="516">
        <v>100</v>
      </c>
      <c r="H67" s="515"/>
      <c r="I67" s="533">
        <v>500</v>
      </c>
      <c r="J67" s="515">
        <v>600</v>
      </c>
      <c r="K67" s="516">
        <v>100</v>
      </c>
      <c r="L67" s="515"/>
      <c r="M67" s="533">
        <v>600</v>
      </c>
      <c r="N67" s="515">
        <v>0</v>
      </c>
      <c r="O67" s="516">
        <v>0</v>
      </c>
      <c r="P67" s="515"/>
      <c r="Q67" s="533">
        <v>700</v>
      </c>
    </row>
    <row r="68" spans="1:17" ht="12.75">
      <c r="A68" s="534">
        <v>1999</v>
      </c>
      <c r="B68" s="515">
        <v>500</v>
      </c>
      <c r="C68" s="516">
        <v>100</v>
      </c>
      <c r="D68" s="515"/>
      <c r="E68" s="533">
        <v>500</v>
      </c>
      <c r="F68" s="515">
        <v>400</v>
      </c>
      <c r="G68" s="516">
        <v>100</v>
      </c>
      <c r="H68" s="515"/>
      <c r="I68" s="533">
        <v>500</v>
      </c>
      <c r="J68" s="515">
        <v>500</v>
      </c>
      <c r="K68" s="516">
        <v>100</v>
      </c>
      <c r="L68" s="515"/>
      <c r="M68" s="533">
        <v>500</v>
      </c>
      <c r="N68" s="515">
        <v>0</v>
      </c>
      <c r="O68" s="516">
        <v>0</v>
      </c>
      <c r="P68" s="515"/>
      <c r="Q68" s="533">
        <v>600</v>
      </c>
    </row>
    <row r="69" spans="1:17" ht="12.75">
      <c r="A69" s="534">
        <v>2000</v>
      </c>
      <c r="B69" s="511">
        <v>600</v>
      </c>
      <c r="C69" s="512">
        <v>0</v>
      </c>
      <c r="D69" s="511"/>
      <c r="E69" s="533">
        <v>600</v>
      </c>
      <c r="F69" s="511">
        <v>500</v>
      </c>
      <c r="G69" s="512">
        <v>100</v>
      </c>
      <c r="H69" s="511"/>
      <c r="I69" s="533">
        <v>600</v>
      </c>
      <c r="J69" s="511">
        <v>600</v>
      </c>
      <c r="K69" s="512">
        <v>100</v>
      </c>
      <c r="L69" s="511"/>
      <c r="M69" s="533">
        <v>600</v>
      </c>
      <c r="N69" s="511">
        <v>0</v>
      </c>
      <c r="O69" s="512">
        <v>0</v>
      </c>
      <c r="P69" s="511"/>
      <c r="Q69" s="533">
        <v>700</v>
      </c>
    </row>
    <row r="70" spans="1:17" ht="12.75">
      <c r="A70" s="534">
        <v>2001</v>
      </c>
      <c r="B70" s="518">
        <v>600</v>
      </c>
      <c r="C70" s="519">
        <v>0</v>
      </c>
      <c r="D70" s="518"/>
      <c r="E70" s="533">
        <v>700</v>
      </c>
      <c r="F70" s="518">
        <v>500</v>
      </c>
      <c r="G70" s="519">
        <v>200</v>
      </c>
      <c r="H70" s="518"/>
      <c r="I70" s="533">
        <v>600</v>
      </c>
      <c r="J70" s="518">
        <v>500</v>
      </c>
      <c r="K70" s="519">
        <v>100</v>
      </c>
      <c r="L70" s="518"/>
      <c r="M70" s="533">
        <v>700</v>
      </c>
      <c r="N70" s="518">
        <v>0</v>
      </c>
      <c r="O70" s="519">
        <v>0</v>
      </c>
      <c r="P70" s="518"/>
      <c r="Q70" s="533">
        <v>700</v>
      </c>
    </row>
    <row r="71" spans="1:17" ht="12.75">
      <c r="A71" s="534">
        <v>2002</v>
      </c>
      <c r="B71" s="520">
        <v>600</v>
      </c>
      <c r="C71" s="521">
        <v>0</v>
      </c>
      <c r="D71" s="520"/>
      <c r="E71" s="533">
        <v>600</v>
      </c>
      <c r="F71" s="520">
        <v>500</v>
      </c>
      <c r="G71" s="521">
        <v>200</v>
      </c>
      <c r="H71" s="520"/>
      <c r="I71" s="533">
        <v>600</v>
      </c>
      <c r="J71" s="520">
        <v>500</v>
      </c>
      <c r="K71" s="521">
        <v>100</v>
      </c>
      <c r="L71" s="520"/>
      <c r="M71" s="533">
        <v>600</v>
      </c>
      <c r="N71" s="520">
        <v>0</v>
      </c>
      <c r="O71" s="521">
        <v>0</v>
      </c>
      <c r="P71" s="520"/>
      <c r="Q71" s="533">
        <v>700</v>
      </c>
    </row>
    <row r="72" spans="1:17" ht="12.75">
      <c r="A72" s="534">
        <v>2003</v>
      </c>
      <c r="B72" s="520">
        <v>800</v>
      </c>
      <c r="C72" s="521">
        <v>0</v>
      </c>
      <c r="D72" s="520"/>
      <c r="E72" s="533">
        <v>800</v>
      </c>
      <c r="F72" s="520">
        <v>600</v>
      </c>
      <c r="G72" s="521">
        <v>200</v>
      </c>
      <c r="H72" s="520"/>
      <c r="I72" s="533">
        <v>800</v>
      </c>
      <c r="J72" s="520">
        <v>700</v>
      </c>
      <c r="K72" s="521">
        <v>200</v>
      </c>
      <c r="L72" s="520"/>
      <c r="M72" s="533">
        <v>800</v>
      </c>
      <c r="N72" s="520">
        <v>0</v>
      </c>
      <c r="O72" s="521">
        <v>0</v>
      </c>
      <c r="P72" s="520"/>
      <c r="Q72" s="533">
        <v>900</v>
      </c>
    </row>
    <row r="73" spans="1:17" ht="12.75">
      <c r="A73" s="534">
        <v>2004</v>
      </c>
      <c r="B73" s="520">
        <v>800</v>
      </c>
      <c r="C73" s="521">
        <v>0</v>
      </c>
      <c r="D73" s="520"/>
      <c r="E73" s="533">
        <v>900</v>
      </c>
      <c r="F73" s="520">
        <v>500</v>
      </c>
      <c r="G73" s="521">
        <v>300</v>
      </c>
      <c r="H73" s="520"/>
      <c r="I73" s="533">
        <v>800</v>
      </c>
      <c r="J73" s="520">
        <v>700</v>
      </c>
      <c r="K73" s="521">
        <v>100</v>
      </c>
      <c r="L73" s="520"/>
      <c r="M73" s="533">
        <v>900</v>
      </c>
      <c r="N73" s="520">
        <v>0</v>
      </c>
      <c r="O73" s="521">
        <v>0</v>
      </c>
      <c r="P73" s="520"/>
      <c r="Q73" s="533">
        <v>900</v>
      </c>
    </row>
    <row r="74" spans="1:17" ht="12.75">
      <c r="A74" s="534">
        <v>2005</v>
      </c>
      <c r="B74" s="520">
        <v>800</v>
      </c>
      <c r="C74" s="521">
        <v>0</v>
      </c>
      <c r="D74" s="520"/>
      <c r="E74" s="533">
        <v>900</v>
      </c>
      <c r="F74" s="520">
        <v>500</v>
      </c>
      <c r="G74" s="521">
        <v>300</v>
      </c>
      <c r="H74" s="520"/>
      <c r="I74" s="533">
        <v>800</v>
      </c>
      <c r="J74" s="520">
        <v>700</v>
      </c>
      <c r="K74" s="521">
        <v>100</v>
      </c>
      <c r="L74" s="520"/>
      <c r="M74" s="533">
        <v>900</v>
      </c>
      <c r="N74" s="520">
        <v>0</v>
      </c>
      <c r="O74" s="521">
        <v>0</v>
      </c>
      <c r="P74" s="520"/>
      <c r="Q74" s="533">
        <v>900</v>
      </c>
    </row>
    <row r="75" spans="1:17" ht="12.75">
      <c r="A75" s="534">
        <v>2006</v>
      </c>
      <c r="B75" s="520">
        <v>1000</v>
      </c>
      <c r="C75" s="521">
        <v>0</v>
      </c>
      <c r="D75" s="520"/>
      <c r="E75" s="533">
        <v>1000</v>
      </c>
      <c r="F75" s="520">
        <v>600</v>
      </c>
      <c r="G75" s="521">
        <v>400</v>
      </c>
      <c r="H75" s="520"/>
      <c r="I75" s="533">
        <v>1000</v>
      </c>
      <c r="J75" s="520">
        <v>900</v>
      </c>
      <c r="K75" s="521">
        <v>100</v>
      </c>
      <c r="L75" s="520"/>
      <c r="M75" s="533">
        <v>1000</v>
      </c>
      <c r="N75" s="520">
        <v>0</v>
      </c>
      <c r="O75" s="521">
        <v>0</v>
      </c>
      <c r="P75" s="520"/>
      <c r="Q75" s="533">
        <v>1100</v>
      </c>
    </row>
    <row r="76" spans="1:17" ht="12.75">
      <c r="A76" s="534">
        <v>2007</v>
      </c>
      <c r="B76" s="520">
        <v>1000</v>
      </c>
      <c r="C76" s="521">
        <v>0</v>
      </c>
      <c r="D76" s="520"/>
      <c r="E76" s="533">
        <v>1000</v>
      </c>
      <c r="F76" s="520">
        <v>500</v>
      </c>
      <c r="G76" s="521">
        <v>500</v>
      </c>
      <c r="H76" s="520"/>
      <c r="I76" s="533">
        <v>1000</v>
      </c>
      <c r="J76" s="520">
        <v>900</v>
      </c>
      <c r="K76" s="521">
        <v>100</v>
      </c>
      <c r="L76" s="520"/>
      <c r="M76" s="533">
        <v>1000</v>
      </c>
      <c r="N76" s="520">
        <v>0</v>
      </c>
      <c r="O76" s="521">
        <v>0</v>
      </c>
      <c r="P76" s="520"/>
      <c r="Q76" s="533">
        <v>1100</v>
      </c>
    </row>
    <row r="77" spans="1:17" ht="12.75">
      <c r="A77" s="534">
        <v>2008</v>
      </c>
      <c r="B77" s="520">
        <v>1200</v>
      </c>
      <c r="C77" s="521">
        <v>0</v>
      </c>
      <c r="D77" s="520"/>
      <c r="E77" s="533">
        <v>1200</v>
      </c>
      <c r="F77" s="520">
        <v>600</v>
      </c>
      <c r="G77" s="521">
        <v>600</v>
      </c>
      <c r="H77" s="520"/>
      <c r="I77" s="533">
        <v>1200</v>
      </c>
      <c r="J77" s="520">
        <v>1100</v>
      </c>
      <c r="K77" s="521">
        <v>100</v>
      </c>
      <c r="L77" s="520"/>
      <c r="M77" s="533">
        <v>1200</v>
      </c>
      <c r="N77" s="520">
        <v>0</v>
      </c>
      <c r="O77" s="521">
        <v>0</v>
      </c>
      <c r="P77" s="520"/>
      <c r="Q77" s="533">
        <v>1300</v>
      </c>
    </row>
    <row r="78" spans="1:17" ht="12.75">
      <c r="A78" s="534">
        <v>2009</v>
      </c>
      <c r="B78" s="520">
        <v>500</v>
      </c>
      <c r="C78" s="521">
        <v>0</v>
      </c>
      <c r="D78" s="520"/>
      <c r="E78" s="533">
        <v>500</v>
      </c>
      <c r="F78" s="520">
        <v>200</v>
      </c>
      <c r="G78" s="521">
        <v>300</v>
      </c>
      <c r="H78" s="520"/>
      <c r="I78" s="533">
        <v>500</v>
      </c>
      <c r="J78" s="520">
        <v>400</v>
      </c>
      <c r="K78" s="521">
        <v>100</v>
      </c>
      <c r="L78" s="520"/>
      <c r="M78" s="533">
        <v>500</v>
      </c>
      <c r="N78" s="520">
        <v>0</v>
      </c>
      <c r="O78" s="521">
        <v>0</v>
      </c>
      <c r="P78" s="520"/>
      <c r="Q78" s="533">
        <v>500</v>
      </c>
    </row>
    <row r="79" spans="1:17" ht="12.75">
      <c r="A79" s="535" t="s">
        <v>280</v>
      </c>
      <c r="B79" s="523"/>
      <c r="C79" s="524"/>
      <c r="D79" s="523"/>
      <c r="E79" s="525"/>
      <c r="F79" s="523"/>
      <c r="G79" s="524"/>
      <c r="H79" s="523"/>
      <c r="I79" s="525"/>
      <c r="J79" s="523"/>
      <c r="K79" s="524"/>
      <c r="L79" s="523"/>
      <c r="M79" s="525"/>
      <c r="N79" s="523"/>
      <c r="O79" s="524"/>
      <c r="P79" s="523"/>
      <c r="Q79" s="525"/>
    </row>
    <row r="80" spans="1:17" ht="12.75">
      <c r="A80" s="536"/>
      <c r="B80" s="479"/>
      <c r="C80" s="479"/>
      <c r="D80" s="537"/>
      <c r="E80" s="479"/>
      <c r="F80" s="479"/>
      <c r="G80" s="479"/>
      <c r="H80" s="537"/>
      <c r="I80" s="479"/>
      <c r="J80" s="479"/>
      <c r="K80" s="479"/>
      <c r="L80" s="537"/>
      <c r="M80" s="479"/>
      <c r="N80" s="479"/>
      <c r="O80" s="479"/>
      <c r="P80" s="479"/>
      <c r="Q80" s="479"/>
    </row>
    <row r="81" spans="1:17" ht="12.75">
      <c r="A81" s="476"/>
      <c r="B81" s="476"/>
      <c r="C81" s="476"/>
      <c r="D81" s="476"/>
      <c r="E81" s="476"/>
      <c r="F81" s="476"/>
      <c r="G81" s="476"/>
      <c r="H81" s="476"/>
      <c r="I81" s="476"/>
      <c r="J81" s="476"/>
      <c r="K81" s="476"/>
      <c r="L81" s="476"/>
      <c r="M81" s="476"/>
      <c r="N81" s="476"/>
      <c r="O81" s="476"/>
      <c r="P81" s="476"/>
      <c r="Q81" s="476"/>
    </row>
    <row r="82" spans="1:17" ht="12.75">
      <c r="A82" s="538" t="s">
        <v>27</v>
      </c>
      <c r="B82" s="78" t="s">
        <v>283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</row>
    <row r="83" spans="1:17" ht="12.75">
      <c r="A83" s="476"/>
      <c r="B83" s="80" t="s">
        <v>284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ht="12.75">
      <c r="A84" s="476"/>
      <c r="B84" s="80" t="s">
        <v>285</v>
      </c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ht="12.75">
      <c r="A85" s="476"/>
      <c r="B85" s="80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</sheetData>
  <conditionalFormatting sqref="Q79 I79 M79 E79">
    <cfRule type="expression" priority="1" dxfId="0" stopIfTrue="1">
      <formula>E79&lt;&gt;SUM(B79:D79)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B22" sqref="B22"/>
    </sheetView>
  </sheetViews>
  <sheetFormatPr defaultColWidth="9.140625" defaultRowHeight="12.75"/>
  <cols>
    <col min="1" max="1" width="36.140625" style="0" customWidth="1"/>
    <col min="2" max="2" width="10.8515625" style="0" customWidth="1"/>
    <col min="4" max="4" width="11.8515625" style="0" customWidth="1"/>
    <col min="6" max="6" width="12.00390625" style="0" customWidth="1"/>
    <col min="7" max="7" width="11.28125" style="0" customWidth="1"/>
    <col min="8" max="8" width="12.57421875" style="0" customWidth="1"/>
    <col min="10" max="10" width="13.57421875" style="0" customWidth="1"/>
    <col min="11" max="11" width="12.57421875" style="0" customWidth="1"/>
    <col min="12" max="12" width="11.57421875" style="0" customWidth="1"/>
    <col min="14" max="14" width="11.28125" style="0" customWidth="1"/>
    <col min="15" max="15" width="11.421875" style="0" customWidth="1"/>
    <col min="16" max="16" width="12.7109375" style="0" customWidth="1"/>
  </cols>
  <sheetData>
    <row r="1" spans="1:17" ht="15.75">
      <c r="A1" s="475" t="s">
        <v>286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ht="12.75">
      <c r="A2" s="477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spans="1:17" ht="12.75">
      <c r="A3" s="476"/>
      <c r="B3" s="478" t="s">
        <v>12</v>
      </c>
      <c r="C3" s="450">
        <v>2009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1:17" ht="12.75">
      <c r="A4" s="539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2.75">
      <c r="A5" s="540" t="s">
        <v>10</v>
      </c>
      <c r="B5" s="481" t="s">
        <v>257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 t="s">
        <v>258</v>
      </c>
      <c r="O5" s="484" t="s">
        <v>259</v>
      </c>
      <c r="P5" s="485" t="s">
        <v>260</v>
      </c>
      <c r="Q5" s="486" t="s">
        <v>20</v>
      </c>
    </row>
    <row r="6" spans="1:17" ht="12.75">
      <c r="A6" s="541"/>
      <c r="B6" s="488" t="s">
        <v>262</v>
      </c>
      <c r="C6" s="489"/>
      <c r="D6" s="489"/>
      <c r="E6" s="483"/>
      <c r="F6" s="489" t="s">
        <v>263</v>
      </c>
      <c r="G6" s="489"/>
      <c r="H6" s="489"/>
      <c r="I6" s="483"/>
      <c r="J6" s="489" t="s">
        <v>264</v>
      </c>
      <c r="K6" s="489"/>
      <c r="L6" s="489"/>
      <c r="M6" s="483"/>
      <c r="N6" s="490"/>
      <c r="O6" s="491"/>
      <c r="P6" s="492" t="s">
        <v>265</v>
      </c>
      <c r="Q6" s="493"/>
    </row>
    <row r="7" spans="1:17" ht="38.25">
      <c r="A7" s="542" t="s">
        <v>287</v>
      </c>
      <c r="B7" s="495" t="s">
        <v>267</v>
      </c>
      <c r="C7" s="496" t="s">
        <v>268</v>
      </c>
      <c r="D7" s="497" t="s">
        <v>269</v>
      </c>
      <c r="E7" s="498" t="s">
        <v>20</v>
      </c>
      <c r="F7" s="496" t="s">
        <v>270</v>
      </c>
      <c r="G7" s="496" t="s">
        <v>271</v>
      </c>
      <c r="H7" s="497" t="s">
        <v>272</v>
      </c>
      <c r="I7" s="498" t="s">
        <v>20</v>
      </c>
      <c r="J7" s="496" t="s">
        <v>273</v>
      </c>
      <c r="K7" s="496" t="s">
        <v>274</v>
      </c>
      <c r="L7" s="497" t="s">
        <v>275</v>
      </c>
      <c r="M7" s="498" t="s">
        <v>20</v>
      </c>
      <c r="N7" s="499"/>
      <c r="O7" s="499"/>
      <c r="P7" s="500" t="s">
        <v>276</v>
      </c>
      <c r="Q7" s="501"/>
    </row>
    <row r="8" spans="1:17" ht="12.75">
      <c r="A8" s="543" t="s">
        <v>288</v>
      </c>
      <c r="B8" s="544">
        <v>37200</v>
      </c>
      <c r="C8" s="545">
        <v>3800</v>
      </c>
      <c r="D8" s="546"/>
      <c r="E8" s="547">
        <v>41000</v>
      </c>
      <c r="F8" s="545">
        <v>29500</v>
      </c>
      <c r="G8" s="545">
        <v>7700</v>
      </c>
      <c r="H8" s="546"/>
      <c r="I8" s="547">
        <v>37200</v>
      </c>
      <c r="J8" s="545">
        <v>37900</v>
      </c>
      <c r="K8" s="545">
        <v>3100</v>
      </c>
      <c r="L8" s="546"/>
      <c r="M8" s="547">
        <v>41000</v>
      </c>
      <c r="N8" s="545">
        <v>600</v>
      </c>
      <c r="O8" s="545">
        <v>1500</v>
      </c>
      <c r="P8" s="548"/>
      <c r="Q8" s="547">
        <v>43100</v>
      </c>
    </row>
    <row r="9" spans="1:17" ht="25.5">
      <c r="A9" s="549" t="s">
        <v>289</v>
      </c>
      <c r="B9" s="550">
        <v>10400</v>
      </c>
      <c r="C9" s="545">
        <v>600</v>
      </c>
      <c r="D9" s="551"/>
      <c r="E9" s="552">
        <v>11000</v>
      </c>
      <c r="F9" s="550">
        <v>8100</v>
      </c>
      <c r="G9" s="545">
        <v>2300</v>
      </c>
      <c r="H9" s="551"/>
      <c r="I9" s="552">
        <v>10400</v>
      </c>
      <c r="J9" s="550">
        <v>10500</v>
      </c>
      <c r="K9" s="545">
        <v>500</v>
      </c>
      <c r="L9" s="551"/>
      <c r="M9" s="552">
        <v>11000</v>
      </c>
      <c r="N9" s="545">
        <v>200</v>
      </c>
      <c r="O9" s="545">
        <v>300</v>
      </c>
      <c r="P9" s="550"/>
      <c r="Q9" s="553">
        <v>11500</v>
      </c>
    </row>
    <row r="10" spans="1:17" ht="12.75">
      <c r="A10" s="554" t="s">
        <v>234</v>
      </c>
      <c r="B10" s="550">
        <v>7000</v>
      </c>
      <c r="C10" s="545">
        <v>600</v>
      </c>
      <c r="D10" s="551"/>
      <c r="E10" s="552">
        <v>7500</v>
      </c>
      <c r="F10" s="550">
        <v>6000</v>
      </c>
      <c r="G10" s="545">
        <v>900</v>
      </c>
      <c r="H10" s="551"/>
      <c r="I10" s="552">
        <v>7000</v>
      </c>
      <c r="J10" s="550">
        <v>7200</v>
      </c>
      <c r="K10" s="545">
        <v>300</v>
      </c>
      <c r="L10" s="551"/>
      <c r="M10" s="552">
        <v>7500</v>
      </c>
      <c r="N10" s="545">
        <v>100</v>
      </c>
      <c r="O10" s="545">
        <v>200</v>
      </c>
      <c r="P10" s="550"/>
      <c r="Q10" s="553">
        <v>7900</v>
      </c>
    </row>
    <row r="11" spans="1:17" ht="12.75">
      <c r="A11" s="554" t="s">
        <v>235</v>
      </c>
      <c r="B11" s="550">
        <v>9300</v>
      </c>
      <c r="C11" s="545">
        <v>1600</v>
      </c>
      <c r="D11" s="551"/>
      <c r="E11" s="552">
        <v>10800</v>
      </c>
      <c r="F11" s="550">
        <v>7000</v>
      </c>
      <c r="G11" s="545">
        <v>2300</v>
      </c>
      <c r="H11" s="551"/>
      <c r="I11" s="552">
        <v>9300</v>
      </c>
      <c r="J11" s="550">
        <v>10000</v>
      </c>
      <c r="K11" s="545">
        <v>800</v>
      </c>
      <c r="L11" s="551"/>
      <c r="M11" s="552">
        <v>10800</v>
      </c>
      <c r="N11" s="545">
        <v>100</v>
      </c>
      <c r="O11" s="545">
        <v>400</v>
      </c>
      <c r="P11" s="550"/>
      <c r="Q11" s="553">
        <v>11300</v>
      </c>
    </row>
    <row r="12" spans="1:17" ht="12.75">
      <c r="A12" s="554" t="s">
        <v>236</v>
      </c>
      <c r="B12" s="550">
        <v>1600</v>
      </c>
      <c r="C12" s="545">
        <v>100</v>
      </c>
      <c r="D12" s="551"/>
      <c r="E12" s="552">
        <v>1700</v>
      </c>
      <c r="F12" s="550">
        <v>1300</v>
      </c>
      <c r="G12" s="545">
        <v>300</v>
      </c>
      <c r="H12" s="551"/>
      <c r="I12" s="552">
        <v>1600</v>
      </c>
      <c r="J12" s="550">
        <v>1500</v>
      </c>
      <c r="K12" s="545">
        <v>200</v>
      </c>
      <c r="L12" s="551"/>
      <c r="M12" s="552">
        <v>1700</v>
      </c>
      <c r="N12" s="545">
        <v>0</v>
      </c>
      <c r="O12" s="545">
        <v>0</v>
      </c>
      <c r="P12" s="550"/>
      <c r="Q12" s="553">
        <v>1800</v>
      </c>
    </row>
    <row r="13" spans="1:17" ht="12.75">
      <c r="A13" s="554" t="s">
        <v>237</v>
      </c>
      <c r="B13" s="550">
        <v>6800</v>
      </c>
      <c r="C13" s="545">
        <v>700</v>
      </c>
      <c r="D13" s="551"/>
      <c r="E13" s="552">
        <v>7500</v>
      </c>
      <c r="F13" s="550">
        <v>5400</v>
      </c>
      <c r="G13" s="545">
        <v>1300</v>
      </c>
      <c r="H13" s="551"/>
      <c r="I13" s="552">
        <v>6800</v>
      </c>
      <c r="J13" s="550">
        <v>6700</v>
      </c>
      <c r="K13" s="545">
        <v>800</v>
      </c>
      <c r="L13" s="551"/>
      <c r="M13" s="552">
        <v>7500</v>
      </c>
      <c r="N13" s="545">
        <v>100</v>
      </c>
      <c r="O13" s="545">
        <v>300</v>
      </c>
      <c r="P13" s="550"/>
      <c r="Q13" s="553">
        <v>7900</v>
      </c>
    </row>
    <row r="14" spans="1:17" ht="12.75">
      <c r="A14" s="554" t="s">
        <v>238</v>
      </c>
      <c r="B14" s="550">
        <v>2200</v>
      </c>
      <c r="C14" s="545">
        <v>300</v>
      </c>
      <c r="D14" s="551"/>
      <c r="E14" s="552">
        <v>2400</v>
      </c>
      <c r="F14" s="550">
        <v>1600</v>
      </c>
      <c r="G14" s="545">
        <v>500</v>
      </c>
      <c r="H14" s="551"/>
      <c r="I14" s="552">
        <v>2200</v>
      </c>
      <c r="J14" s="550">
        <v>1900</v>
      </c>
      <c r="K14" s="545">
        <v>500</v>
      </c>
      <c r="L14" s="551"/>
      <c r="M14" s="552">
        <v>2400</v>
      </c>
      <c r="N14" s="545">
        <v>100</v>
      </c>
      <c r="O14" s="545">
        <v>200</v>
      </c>
      <c r="P14" s="550"/>
      <c r="Q14" s="553">
        <v>2700</v>
      </c>
    </row>
    <row r="15" spans="1:17" ht="12.75">
      <c r="A15" s="555" t="s">
        <v>290</v>
      </c>
      <c r="B15" s="556"/>
      <c r="C15" s="557"/>
      <c r="D15" s="556"/>
      <c r="E15" s="558"/>
      <c r="F15" s="556"/>
      <c r="G15" s="557"/>
      <c r="H15" s="556"/>
      <c r="I15" s="558"/>
      <c r="J15" s="556"/>
      <c r="K15" s="557"/>
      <c r="L15" s="556"/>
      <c r="M15" s="558"/>
      <c r="N15" s="557"/>
      <c r="O15" s="557"/>
      <c r="P15" s="556"/>
      <c r="Q15" s="558"/>
    </row>
  </sheetData>
  <conditionalFormatting sqref="I15 M15 E15">
    <cfRule type="expression" priority="1" dxfId="0" stopIfTrue="1">
      <formula>E15&lt;&gt;SUM(D15:B15)</formula>
    </cfRule>
  </conditionalFormatting>
  <conditionalFormatting sqref="Q15">
    <cfRule type="expression" priority="2" dxfId="0" stopIfTrue="1">
      <formula>Q15&lt;&gt;SUM(MAX(M15,I15,E15),P15,O15,N15)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D28" sqref="D28"/>
    </sheetView>
  </sheetViews>
  <sheetFormatPr defaultColWidth="9.140625" defaultRowHeight="12.75"/>
  <cols>
    <col min="1" max="1" width="36.7109375" style="0" customWidth="1"/>
    <col min="2" max="2" width="11.28125" style="0" customWidth="1"/>
    <col min="4" max="4" width="11.140625" style="0" customWidth="1"/>
    <col min="6" max="6" width="11.28125" style="0" customWidth="1"/>
    <col min="7" max="7" width="11.8515625" style="0" customWidth="1"/>
    <col min="8" max="8" width="12.28125" style="0" customWidth="1"/>
    <col min="10" max="10" width="12.421875" style="0" customWidth="1"/>
    <col min="11" max="11" width="14.28125" style="0" customWidth="1"/>
    <col min="12" max="12" width="12.421875" style="0" customWidth="1"/>
    <col min="14" max="14" width="12.8515625" style="0" customWidth="1"/>
    <col min="15" max="15" width="10.57421875" style="0" customWidth="1"/>
    <col min="16" max="16" width="13.421875" style="0" customWidth="1"/>
  </cols>
  <sheetData>
    <row r="1" spans="1:17" ht="15.75">
      <c r="A1" s="475" t="s">
        <v>291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ht="12.75">
      <c r="A2" s="477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spans="1:17" ht="12.75">
      <c r="A3" s="476"/>
      <c r="B3" s="478" t="s">
        <v>12</v>
      </c>
      <c r="C3" s="450">
        <v>2009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1:17" ht="12.75">
      <c r="A4" s="539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2.75">
      <c r="A5" s="540" t="s">
        <v>10</v>
      </c>
      <c r="B5" s="481" t="s">
        <v>257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 t="s">
        <v>258</v>
      </c>
      <c r="O5" s="484" t="s">
        <v>259</v>
      </c>
      <c r="P5" s="485" t="s">
        <v>260</v>
      </c>
      <c r="Q5" s="486" t="s">
        <v>20</v>
      </c>
    </row>
    <row r="6" spans="1:17" ht="12.75">
      <c r="A6" s="541"/>
      <c r="B6" s="488" t="s">
        <v>262</v>
      </c>
      <c r="C6" s="489"/>
      <c r="D6" s="489"/>
      <c r="E6" s="483"/>
      <c r="F6" s="489" t="s">
        <v>263</v>
      </c>
      <c r="G6" s="489"/>
      <c r="H6" s="489"/>
      <c r="I6" s="483"/>
      <c r="J6" s="489" t="s">
        <v>264</v>
      </c>
      <c r="K6" s="489"/>
      <c r="L6" s="489"/>
      <c r="M6" s="483"/>
      <c r="N6" s="490"/>
      <c r="O6" s="491"/>
      <c r="P6" s="492" t="s">
        <v>265</v>
      </c>
      <c r="Q6" s="493"/>
    </row>
    <row r="7" spans="1:17" ht="38.25">
      <c r="A7" s="542" t="s">
        <v>292</v>
      </c>
      <c r="B7" s="495" t="s">
        <v>267</v>
      </c>
      <c r="C7" s="496" t="s">
        <v>268</v>
      </c>
      <c r="D7" s="497" t="s">
        <v>269</v>
      </c>
      <c r="E7" s="498" t="s">
        <v>20</v>
      </c>
      <c r="F7" s="496" t="s">
        <v>270</v>
      </c>
      <c r="G7" s="496" t="s">
        <v>271</v>
      </c>
      <c r="H7" s="497" t="s">
        <v>272</v>
      </c>
      <c r="I7" s="498" t="s">
        <v>20</v>
      </c>
      <c r="J7" s="496" t="s">
        <v>273</v>
      </c>
      <c r="K7" s="496" t="s">
        <v>274</v>
      </c>
      <c r="L7" s="497" t="s">
        <v>275</v>
      </c>
      <c r="M7" s="498" t="s">
        <v>20</v>
      </c>
      <c r="N7" s="499"/>
      <c r="O7" s="499"/>
      <c r="P7" s="500" t="s">
        <v>276</v>
      </c>
      <c r="Q7" s="501"/>
    </row>
    <row r="8" spans="1:17" ht="12.75">
      <c r="A8" s="559" t="s">
        <v>293</v>
      </c>
      <c r="B8" s="526">
        <v>37200</v>
      </c>
      <c r="C8" s="560">
        <v>3800</v>
      </c>
      <c r="D8" s="561"/>
      <c r="E8" s="458">
        <v>41000</v>
      </c>
      <c r="F8" s="526">
        <v>29500</v>
      </c>
      <c r="G8" s="560">
        <v>7700</v>
      </c>
      <c r="H8" s="561"/>
      <c r="I8" s="458">
        <v>37200</v>
      </c>
      <c r="J8" s="526">
        <v>37900</v>
      </c>
      <c r="K8" s="560">
        <v>3100</v>
      </c>
      <c r="L8" s="561"/>
      <c r="M8" s="458">
        <v>41000</v>
      </c>
      <c r="N8" s="562">
        <v>600</v>
      </c>
      <c r="O8" s="563">
        <v>1500</v>
      </c>
      <c r="P8" s="564"/>
      <c r="Q8" s="553">
        <v>43100</v>
      </c>
    </row>
    <row r="9" spans="1:17" ht="25.5">
      <c r="A9" s="549" t="s">
        <v>294</v>
      </c>
      <c r="B9" s="565">
        <v>8600</v>
      </c>
      <c r="C9" s="566">
        <v>200</v>
      </c>
      <c r="D9" s="567"/>
      <c r="E9" s="568">
        <v>8700</v>
      </c>
      <c r="F9" s="565">
        <v>4700</v>
      </c>
      <c r="G9" s="566">
        <v>3800</v>
      </c>
      <c r="H9" s="567"/>
      <c r="I9" s="568">
        <v>8600</v>
      </c>
      <c r="J9" s="565">
        <v>8300</v>
      </c>
      <c r="K9" s="566">
        <v>400</v>
      </c>
      <c r="L9" s="567"/>
      <c r="M9" s="568">
        <v>8700</v>
      </c>
      <c r="N9" s="569">
        <v>100</v>
      </c>
      <c r="O9" s="570">
        <v>200</v>
      </c>
      <c r="P9" s="571"/>
      <c r="Q9" s="553">
        <v>9100</v>
      </c>
    </row>
    <row r="10" spans="1:17" ht="12.75">
      <c r="A10" s="554" t="s">
        <v>6</v>
      </c>
      <c r="B10" s="572">
        <v>15700</v>
      </c>
      <c r="C10" s="573">
        <v>1200</v>
      </c>
      <c r="D10" s="574"/>
      <c r="E10" s="568">
        <v>16900</v>
      </c>
      <c r="F10" s="572">
        <v>12800</v>
      </c>
      <c r="G10" s="573">
        <v>2800</v>
      </c>
      <c r="H10" s="574"/>
      <c r="I10" s="568">
        <v>15700</v>
      </c>
      <c r="J10" s="572">
        <v>15700</v>
      </c>
      <c r="K10" s="573">
        <v>1200</v>
      </c>
      <c r="L10" s="574"/>
      <c r="M10" s="568">
        <v>16900</v>
      </c>
      <c r="N10" s="575">
        <v>200</v>
      </c>
      <c r="O10" s="576">
        <v>300</v>
      </c>
      <c r="P10" s="577"/>
      <c r="Q10" s="553">
        <v>17500</v>
      </c>
    </row>
    <row r="11" spans="1:17" ht="12.75">
      <c r="A11" s="554" t="s">
        <v>7</v>
      </c>
      <c r="B11" s="572">
        <v>10300</v>
      </c>
      <c r="C11" s="573">
        <v>1800</v>
      </c>
      <c r="D11" s="574"/>
      <c r="E11" s="568">
        <v>12100</v>
      </c>
      <c r="F11" s="572">
        <v>9600</v>
      </c>
      <c r="G11" s="573">
        <v>800</v>
      </c>
      <c r="H11" s="574"/>
      <c r="I11" s="568">
        <v>10300</v>
      </c>
      <c r="J11" s="572">
        <v>11200</v>
      </c>
      <c r="K11" s="573">
        <v>1000</v>
      </c>
      <c r="L11" s="574"/>
      <c r="M11" s="568">
        <v>12100</v>
      </c>
      <c r="N11" s="575">
        <v>100</v>
      </c>
      <c r="O11" s="576">
        <v>200</v>
      </c>
      <c r="P11" s="577"/>
      <c r="Q11" s="553">
        <v>12500</v>
      </c>
    </row>
    <row r="12" spans="1:17" ht="12.75">
      <c r="A12" s="554" t="s">
        <v>8</v>
      </c>
      <c r="B12" s="572">
        <v>2500</v>
      </c>
      <c r="C12" s="573">
        <v>500</v>
      </c>
      <c r="D12" s="574"/>
      <c r="E12" s="568">
        <v>3100</v>
      </c>
      <c r="F12" s="572">
        <v>2300</v>
      </c>
      <c r="G12" s="573">
        <v>200</v>
      </c>
      <c r="H12" s="574"/>
      <c r="I12" s="568">
        <v>2500</v>
      </c>
      <c r="J12" s="572">
        <v>2600</v>
      </c>
      <c r="K12" s="573">
        <v>400</v>
      </c>
      <c r="L12" s="574"/>
      <c r="M12" s="568">
        <v>3100</v>
      </c>
      <c r="N12" s="575">
        <v>100</v>
      </c>
      <c r="O12" s="576">
        <v>300</v>
      </c>
      <c r="P12" s="577"/>
      <c r="Q12" s="553">
        <v>3500</v>
      </c>
    </row>
    <row r="13" spans="1:17" ht="12.75">
      <c r="A13" s="554" t="s">
        <v>205</v>
      </c>
      <c r="B13" s="572">
        <v>100</v>
      </c>
      <c r="C13" s="573">
        <v>100</v>
      </c>
      <c r="D13" s="574"/>
      <c r="E13" s="568">
        <v>200</v>
      </c>
      <c r="F13" s="572">
        <v>0</v>
      </c>
      <c r="G13" s="573">
        <v>0</v>
      </c>
      <c r="H13" s="574"/>
      <c r="I13" s="568">
        <v>100</v>
      </c>
      <c r="J13" s="572">
        <v>100</v>
      </c>
      <c r="K13" s="573">
        <v>100</v>
      </c>
      <c r="L13" s="574"/>
      <c r="M13" s="568">
        <v>200</v>
      </c>
      <c r="N13" s="575">
        <v>0</v>
      </c>
      <c r="O13" s="576">
        <v>400</v>
      </c>
      <c r="P13" s="577"/>
      <c r="Q13" s="553">
        <v>600</v>
      </c>
    </row>
    <row r="14" spans="1:17" ht="12.75">
      <c r="A14" s="555" t="s">
        <v>295</v>
      </c>
      <c r="B14" s="578"/>
      <c r="C14" s="579"/>
      <c r="D14" s="578"/>
      <c r="E14" s="580"/>
      <c r="F14" s="578"/>
      <c r="G14" s="579"/>
      <c r="H14" s="578"/>
      <c r="I14" s="580"/>
      <c r="J14" s="578"/>
      <c r="K14" s="579"/>
      <c r="L14" s="578"/>
      <c r="M14" s="580"/>
      <c r="N14" s="581"/>
      <c r="O14" s="582"/>
      <c r="P14" s="583"/>
      <c r="Q14" s="580"/>
    </row>
  </sheetData>
  <conditionalFormatting sqref="E14 M14 Q14 I14">
    <cfRule type="expression" priority="1" dxfId="0" stopIfTrue="1">
      <formula>E14&lt;&gt;SUM(B14:D14)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G24" sqref="G24"/>
    </sheetView>
  </sheetViews>
  <sheetFormatPr defaultColWidth="9.140625" defaultRowHeight="12.75"/>
  <cols>
    <col min="1" max="1" width="35.140625" style="0" customWidth="1"/>
    <col min="2" max="2" width="11.28125" style="0" customWidth="1"/>
    <col min="3" max="3" width="11.140625" style="0" customWidth="1"/>
    <col min="4" max="4" width="12.00390625" style="0" customWidth="1"/>
    <col min="6" max="6" width="11.28125" style="0" customWidth="1"/>
    <col min="7" max="7" width="10.8515625" style="0" customWidth="1"/>
    <col min="8" max="8" width="12.28125" style="0" customWidth="1"/>
    <col min="10" max="10" width="11.57421875" style="0" customWidth="1"/>
    <col min="11" max="11" width="12.140625" style="0" customWidth="1"/>
    <col min="12" max="12" width="11.8515625" style="0" customWidth="1"/>
    <col min="14" max="14" width="12.421875" style="0" customWidth="1"/>
    <col min="15" max="15" width="10.421875" style="0" customWidth="1"/>
    <col min="16" max="16" width="12.28125" style="0" customWidth="1"/>
  </cols>
  <sheetData>
    <row r="1" spans="1:17" ht="15.75">
      <c r="A1" s="475" t="s">
        <v>296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ht="12.75">
      <c r="A2" s="477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</row>
    <row r="3" spans="1:17" ht="12.75">
      <c r="A3" s="476"/>
      <c r="B3" s="478" t="s">
        <v>12</v>
      </c>
      <c r="C3" s="450">
        <v>2009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1:17" ht="12.75">
      <c r="A4" s="539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2.75">
      <c r="A5" s="540" t="s">
        <v>10</v>
      </c>
      <c r="B5" s="481" t="s">
        <v>257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 t="s">
        <v>258</v>
      </c>
      <c r="O5" s="484" t="s">
        <v>259</v>
      </c>
      <c r="P5" s="485" t="s">
        <v>260</v>
      </c>
      <c r="Q5" s="486" t="s">
        <v>20</v>
      </c>
    </row>
    <row r="6" spans="1:17" ht="12.75">
      <c r="A6" s="541"/>
      <c r="B6" s="488" t="s">
        <v>262</v>
      </c>
      <c r="C6" s="489"/>
      <c r="D6" s="489"/>
      <c r="E6" s="483"/>
      <c r="F6" s="489" t="s">
        <v>263</v>
      </c>
      <c r="G6" s="489"/>
      <c r="H6" s="489"/>
      <c r="I6" s="483"/>
      <c r="J6" s="489" t="s">
        <v>264</v>
      </c>
      <c r="K6" s="489"/>
      <c r="L6" s="489"/>
      <c r="M6" s="483"/>
      <c r="N6" s="490"/>
      <c r="O6" s="491"/>
      <c r="P6" s="492" t="s">
        <v>265</v>
      </c>
      <c r="Q6" s="493"/>
    </row>
    <row r="7" spans="1:17" ht="38.25">
      <c r="A7" s="542" t="s">
        <v>292</v>
      </c>
      <c r="B7" s="495" t="s">
        <v>267</v>
      </c>
      <c r="C7" s="496" t="s">
        <v>268</v>
      </c>
      <c r="D7" s="497" t="s">
        <v>269</v>
      </c>
      <c r="E7" s="498" t="s">
        <v>20</v>
      </c>
      <c r="F7" s="496" t="s">
        <v>270</v>
      </c>
      <c r="G7" s="496" t="s">
        <v>271</v>
      </c>
      <c r="H7" s="497" t="s">
        <v>272</v>
      </c>
      <c r="I7" s="498" t="s">
        <v>20</v>
      </c>
      <c r="J7" s="496" t="s">
        <v>273</v>
      </c>
      <c r="K7" s="496" t="s">
        <v>274</v>
      </c>
      <c r="L7" s="497" t="s">
        <v>275</v>
      </c>
      <c r="M7" s="498" t="s">
        <v>20</v>
      </c>
      <c r="N7" s="499"/>
      <c r="O7" s="499"/>
      <c r="P7" s="500" t="s">
        <v>276</v>
      </c>
      <c r="Q7" s="501"/>
    </row>
    <row r="8" spans="1:17" ht="12.75">
      <c r="A8" s="559" t="s">
        <v>297</v>
      </c>
      <c r="B8" s="526">
        <v>37200</v>
      </c>
      <c r="C8" s="560">
        <v>3800</v>
      </c>
      <c r="D8" s="561"/>
      <c r="E8" s="458">
        <v>41000</v>
      </c>
      <c r="F8" s="526">
        <v>29500</v>
      </c>
      <c r="G8" s="560">
        <v>7700</v>
      </c>
      <c r="H8" s="561"/>
      <c r="I8" s="458">
        <v>37200</v>
      </c>
      <c r="J8" s="526">
        <v>37900</v>
      </c>
      <c r="K8" s="560">
        <v>3100</v>
      </c>
      <c r="L8" s="561"/>
      <c r="M8" s="458">
        <v>41000</v>
      </c>
      <c r="N8" s="562">
        <v>600</v>
      </c>
      <c r="O8" s="563">
        <v>1500</v>
      </c>
      <c r="P8" s="564"/>
      <c r="Q8" s="266">
        <v>43100</v>
      </c>
    </row>
    <row r="9" spans="1:17" ht="25.5">
      <c r="A9" s="584" t="str">
        <f>"
   Citizens of "&amp;'[1]Cntry'!$D$8</f>
        <v>
   Citizens of Netherlands</v>
      </c>
      <c r="B9" s="565">
        <v>35000</v>
      </c>
      <c r="C9" s="566">
        <v>3700</v>
      </c>
      <c r="D9" s="567"/>
      <c r="E9" s="568">
        <v>38800</v>
      </c>
      <c r="F9" s="565">
        <v>28000</v>
      </c>
      <c r="G9" s="566">
        <v>7000</v>
      </c>
      <c r="H9" s="567"/>
      <c r="I9" s="568">
        <v>35000</v>
      </c>
      <c r="J9" s="565">
        <v>35700</v>
      </c>
      <c r="K9" s="566">
        <v>3000</v>
      </c>
      <c r="L9" s="567"/>
      <c r="M9" s="568">
        <v>38800</v>
      </c>
      <c r="N9" s="569">
        <v>500</v>
      </c>
      <c r="O9" s="570">
        <v>1400</v>
      </c>
      <c r="P9" s="571"/>
      <c r="Q9" s="585">
        <v>40700</v>
      </c>
    </row>
    <row r="10" spans="1:17" ht="12.75">
      <c r="A10" s="586" t="s">
        <v>298</v>
      </c>
      <c r="B10" s="573">
        <v>2000</v>
      </c>
      <c r="C10" s="573">
        <v>100</v>
      </c>
      <c r="D10" s="574"/>
      <c r="E10" s="568">
        <v>2100</v>
      </c>
      <c r="F10" s="573">
        <v>1400</v>
      </c>
      <c r="G10" s="573">
        <v>600</v>
      </c>
      <c r="H10" s="574"/>
      <c r="I10" s="568">
        <v>2000</v>
      </c>
      <c r="J10" s="572">
        <v>2000</v>
      </c>
      <c r="K10" s="573">
        <v>100</v>
      </c>
      <c r="L10" s="574"/>
      <c r="M10" s="568">
        <v>2100</v>
      </c>
      <c r="N10" s="575">
        <v>100</v>
      </c>
      <c r="O10" s="570">
        <v>100</v>
      </c>
      <c r="P10" s="577"/>
      <c r="Q10" s="587">
        <v>2200</v>
      </c>
    </row>
    <row r="11" spans="1:17" ht="12.75">
      <c r="A11" s="588" t="s">
        <v>21</v>
      </c>
      <c r="B11" s="572">
        <v>1700</v>
      </c>
      <c r="C11" s="573">
        <v>100</v>
      </c>
      <c r="D11" s="574"/>
      <c r="E11" s="589">
        <v>1700</v>
      </c>
      <c r="F11" s="572">
        <v>1100</v>
      </c>
      <c r="G11" s="573">
        <v>500</v>
      </c>
      <c r="H11" s="574"/>
      <c r="I11" s="568">
        <v>1700</v>
      </c>
      <c r="J11" s="572">
        <v>1700</v>
      </c>
      <c r="K11" s="573">
        <v>100</v>
      </c>
      <c r="L11" s="574"/>
      <c r="M11" s="568">
        <v>1700</v>
      </c>
      <c r="N11" s="575">
        <v>0</v>
      </c>
      <c r="O11" s="576">
        <v>100</v>
      </c>
      <c r="P11" s="577"/>
      <c r="Q11" s="587">
        <v>1900</v>
      </c>
    </row>
    <row r="12" spans="1:17" ht="12.75">
      <c r="A12" s="588" t="s">
        <v>22</v>
      </c>
      <c r="B12" s="572">
        <v>300</v>
      </c>
      <c r="C12" s="573">
        <v>0</v>
      </c>
      <c r="D12" s="574"/>
      <c r="E12" s="589">
        <v>400</v>
      </c>
      <c r="F12" s="572">
        <v>200</v>
      </c>
      <c r="G12" s="573">
        <v>100</v>
      </c>
      <c r="H12" s="574"/>
      <c r="I12" s="568">
        <v>300</v>
      </c>
      <c r="J12" s="572">
        <v>400</v>
      </c>
      <c r="K12" s="573">
        <v>0</v>
      </c>
      <c r="L12" s="574"/>
      <c r="M12" s="568">
        <v>400</v>
      </c>
      <c r="N12" s="575">
        <v>0</v>
      </c>
      <c r="O12" s="576">
        <v>0</v>
      </c>
      <c r="P12" s="577"/>
      <c r="Q12" s="587">
        <v>400</v>
      </c>
    </row>
    <row r="13" spans="1:17" ht="12.75">
      <c r="A13" s="590" t="s">
        <v>23</v>
      </c>
      <c r="B13" s="572"/>
      <c r="C13" s="573"/>
      <c r="D13" s="574"/>
      <c r="E13" s="589"/>
      <c r="F13" s="572"/>
      <c r="G13" s="573"/>
      <c r="H13" s="574"/>
      <c r="I13" s="568"/>
      <c r="J13" s="572"/>
      <c r="K13" s="573"/>
      <c r="L13" s="574"/>
      <c r="M13" s="568"/>
      <c r="N13" s="575"/>
      <c r="O13" s="576"/>
      <c r="P13" s="577"/>
      <c r="Q13" s="587"/>
    </row>
    <row r="14" spans="1:17" ht="12.75">
      <c r="A14" s="591" t="s">
        <v>299</v>
      </c>
      <c r="B14" s="579">
        <v>100</v>
      </c>
      <c r="C14" s="579">
        <v>0</v>
      </c>
      <c r="D14" s="578"/>
      <c r="E14" s="580">
        <v>100</v>
      </c>
      <c r="F14" s="579">
        <v>100</v>
      </c>
      <c r="G14" s="579">
        <v>100</v>
      </c>
      <c r="H14" s="578"/>
      <c r="I14" s="580">
        <v>100</v>
      </c>
      <c r="J14" s="579">
        <v>100</v>
      </c>
      <c r="K14" s="579">
        <v>0</v>
      </c>
      <c r="L14" s="578"/>
      <c r="M14" s="580">
        <v>100</v>
      </c>
      <c r="N14" s="579">
        <v>0</v>
      </c>
      <c r="O14" s="579">
        <v>0</v>
      </c>
      <c r="P14" s="579"/>
      <c r="Q14" s="579">
        <v>200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C22" sqref="C22"/>
    </sheetView>
  </sheetViews>
  <sheetFormatPr defaultColWidth="9.140625" defaultRowHeight="12.75"/>
  <cols>
    <col min="1" max="1" width="53.28125" style="0" customWidth="1"/>
    <col min="2" max="2" width="11.140625" style="0" customWidth="1"/>
    <col min="3" max="4" width="11.8515625" style="0" customWidth="1"/>
    <col min="6" max="6" width="11.8515625" style="0" customWidth="1"/>
    <col min="7" max="8" width="12.57421875" style="0" customWidth="1"/>
    <col min="10" max="10" width="12.28125" style="0" customWidth="1"/>
    <col min="11" max="11" width="11.28125" style="0" customWidth="1"/>
    <col min="12" max="12" width="12.00390625" style="0" customWidth="1"/>
    <col min="14" max="14" width="12.00390625" style="0" customWidth="1"/>
    <col min="16" max="16" width="12.28125" style="0" customWidth="1"/>
  </cols>
  <sheetData>
    <row r="1" spans="1:17" ht="15.75">
      <c r="A1" s="475" t="s">
        <v>300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ht="12.75">
      <c r="A2" s="592" t="s">
        <v>0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</row>
    <row r="3" spans="1:17" ht="12.75">
      <c r="A3" s="476"/>
      <c r="B3" s="478" t="s">
        <v>12</v>
      </c>
      <c r="C3" s="450">
        <v>2009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</row>
    <row r="4" spans="1:17" ht="12.75">
      <c r="A4" s="539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</row>
    <row r="5" spans="1:17" ht="12.75">
      <c r="A5" s="540" t="s">
        <v>10</v>
      </c>
      <c r="B5" s="481" t="s">
        <v>257</v>
      </c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3"/>
      <c r="N5" s="484" t="s">
        <v>258</v>
      </c>
      <c r="O5" s="484" t="s">
        <v>259</v>
      </c>
      <c r="P5" s="485" t="s">
        <v>260</v>
      </c>
      <c r="Q5" s="486" t="s">
        <v>20</v>
      </c>
    </row>
    <row r="6" spans="1:17" ht="12.75">
      <c r="A6" s="541"/>
      <c r="B6" s="488" t="s">
        <v>262</v>
      </c>
      <c r="C6" s="489"/>
      <c r="D6" s="489"/>
      <c r="E6" s="483"/>
      <c r="F6" s="489" t="s">
        <v>263</v>
      </c>
      <c r="G6" s="489"/>
      <c r="H6" s="489"/>
      <c r="I6" s="483"/>
      <c r="J6" s="489" t="s">
        <v>264</v>
      </c>
      <c r="K6" s="489"/>
      <c r="L6" s="489"/>
      <c r="M6" s="483"/>
      <c r="N6" s="490"/>
      <c r="O6" s="491"/>
      <c r="P6" s="492" t="s">
        <v>265</v>
      </c>
      <c r="Q6" s="493"/>
    </row>
    <row r="7" spans="1:17" ht="38.25">
      <c r="A7" s="542" t="s">
        <v>301</v>
      </c>
      <c r="B7" s="495" t="s">
        <v>267</v>
      </c>
      <c r="C7" s="496" t="s">
        <v>268</v>
      </c>
      <c r="D7" s="497" t="s">
        <v>269</v>
      </c>
      <c r="E7" s="498" t="s">
        <v>20</v>
      </c>
      <c r="F7" s="496" t="s">
        <v>270</v>
      </c>
      <c r="G7" s="496" t="s">
        <v>271</v>
      </c>
      <c r="H7" s="497" t="s">
        <v>272</v>
      </c>
      <c r="I7" s="498" t="s">
        <v>20</v>
      </c>
      <c r="J7" s="496" t="s">
        <v>273</v>
      </c>
      <c r="K7" s="496" t="s">
        <v>274</v>
      </c>
      <c r="L7" s="497" t="s">
        <v>275</v>
      </c>
      <c r="M7" s="498" t="s">
        <v>20</v>
      </c>
      <c r="N7" s="499"/>
      <c r="O7" s="499"/>
      <c r="P7" s="500" t="s">
        <v>276</v>
      </c>
      <c r="Q7" s="501"/>
    </row>
    <row r="8" spans="1:17" ht="12.75">
      <c r="A8" s="543" t="s">
        <v>302</v>
      </c>
      <c r="B8" s="526">
        <v>3900</v>
      </c>
      <c r="C8" s="560">
        <v>100</v>
      </c>
      <c r="D8" s="561"/>
      <c r="E8" s="458">
        <v>4100</v>
      </c>
      <c r="F8" s="526">
        <v>1900</v>
      </c>
      <c r="G8" s="560">
        <v>2000</v>
      </c>
      <c r="H8" s="561"/>
      <c r="I8" s="458">
        <v>3900</v>
      </c>
      <c r="J8" s="526">
        <v>3800</v>
      </c>
      <c r="K8" s="560">
        <v>200</v>
      </c>
      <c r="L8" s="561"/>
      <c r="M8" s="458">
        <v>4100</v>
      </c>
      <c r="N8" s="562">
        <v>100</v>
      </c>
      <c r="O8" s="563">
        <v>100</v>
      </c>
      <c r="P8" s="564"/>
      <c r="Q8" s="266">
        <v>4300</v>
      </c>
    </row>
    <row r="9" spans="1:17" ht="12.75">
      <c r="A9" s="593" t="s">
        <v>246</v>
      </c>
      <c r="B9" s="594">
        <v>1000</v>
      </c>
      <c r="C9" s="595">
        <v>0</v>
      </c>
      <c r="D9" s="596"/>
      <c r="E9" s="597">
        <v>1000</v>
      </c>
      <c r="F9" s="594">
        <v>400</v>
      </c>
      <c r="G9" s="595">
        <v>500</v>
      </c>
      <c r="H9" s="596"/>
      <c r="I9" s="597">
        <v>1000</v>
      </c>
      <c r="J9" s="594">
        <v>900</v>
      </c>
      <c r="K9" s="595">
        <v>100</v>
      </c>
      <c r="L9" s="596"/>
      <c r="M9" s="597">
        <v>1000</v>
      </c>
      <c r="N9" s="598">
        <v>0</v>
      </c>
      <c r="O9" s="599">
        <v>0</v>
      </c>
      <c r="P9" s="600"/>
      <c r="Q9" s="601">
        <v>1100</v>
      </c>
    </row>
    <row r="10" spans="1:17" ht="12.75">
      <c r="A10" s="593" t="s">
        <v>247</v>
      </c>
      <c r="B10" s="572">
        <v>100</v>
      </c>
      <c r="C10" s="573">
        <v>0</v>
      </c>
      <c r="D10" s="574"/>
      <c r="E10" s="597">
        <v>100</v>
      </c>
      <c r="F10" s="572">
        <v>0</v>
      </c>
      <c r="G10" s="573">
        <v>100</v>
      </c>
      <c r="H10" s="574"/>
      <c r="I10" s="597">
        <v>100</v>
      </c>
      <c r="J10" s="572">
        <v>100</v>
      </c>
      <c r="K10" s="573">
        <v>0</v>
      </c>
      <c r="L10" s="574"/>
      <c r="M10" s="597">
        <v>100</v>
      </c>
      <c r="N10" s="575">
        <v>0</v>
      </c>
      <c r="O10" s="576">
        <v>0</v>
      </c>
      <c r="P10" s="577"/>
      <c r="Q10" s="587">
        <v>100</v>
      </c>
    </row>
    <row r="11" spans="1:17" ht="12.75">
      <c r="A11" s="593" t="s">
        <v>248</v>
      </c>
      <c r="B11" s="572">
        <v>2200</v>
      </c>
      <c r="C11" s="573">
        <v>0</v>
      </c>
      <c r="D11" s="574"/>
      <c r="E11" s="597">
        <v>2200</v>
      </c>
      <c r="F11" s="572">
        <v>900</v>
      </c>
      <c r="G11" s="573">
        <v>1300</v>
      </c>
      <c r="H11" s="574"/>
      <c r="I11" s="597">
        <v>2200</v>
      </c>
      <c r="J11" s="572">
        <v>2100</v>
      </c>
      <c r="K11" s="573">
        <v>100</v>
      </c>
      <c r="L11" s="574"/>
      <c r="M11" s="597">
        <v>2200</v>
      </c>
      <c r="N11" s="575">
        <v>0</v>
      </c>
      <c r="O11" s="576">
        <v>100</v>
      </c>
      <c r="P11" s="577"/>
      <c r="Q11" s="587">
        <v>2300</v>
      </c>
    </row>
    <row r="12" spans="1:17" ht="12.75">
      <c r="A12" s="593" t="s">
        <v>249</v>
      </c>
      <c r="B12" s="572">
        <v>200</v>
      </c>
      <c r="C12" s="573">
        <v>0</v>
      </c>
      <c r="D12" s="574"/>
      <c r="E12" s="597">
        <v>300</v>
      </c>
      <c r="F12" s="572">
        <v>200</v>
      </c>
      <c r="G12" s="573">
        <v>0</v>
      </c>
      <c r="H12" s="574"/>
      <c r="I12" s="597">
        <v>200</v>
      </c>
      <c r="J12" s="572">
        <v>200</v>
      </c>
      <c r="K12" s="573">
        <v>0</v>
      </c>
      <c r="L12" s="574"/>
      <c r="M12" s="597">
        <v>300</v>
      </c>
      <c r="N12" s="575">
        <v>0</v>
      </c>
      <c r="O12" s="576">
        <v>0</v>
      </c>
      <c r="P12" s="577"/>
      <c r="Q12" s="587">
        <v>300</v>
      </c>
    </row>
    <row r="13" spans="1:17" ht="12.75">
      <c r="A13" s="593" t="s">
        <v>250</v>
      </c>
      <c r="B13" s="572">
        <v>100</v>
      </c>
      <c r="C13" s="573">
        <v>0</v>
      </c>
      <c r="D13" s="574"/>
      <c r="E13" s="597">
        <v>100</v>
      </c>
      <c r="F13" s="572">
        <v>100</v>
      </c>
      <c r="G13" s="573">
        <v>0</v>
      </c>
      <c r="H13" s="574"/>
      <c r="I13" s="597">
        <v>100</v>
      </c>
      <c r="J13" s="572">
        <v>100</v>
      </c>
      <c r="K13" s="573">
        <v>0</v>
      </c>
      <c r="L13" s="574"/>
      <c r="M13" s="597">
        <v>100</v>
      </c>
      <c r="N13" s="575">
        <v>0</v>
      </c>
      <c r="O13" s="576">
        <v>0</v>
      </c>
      <c r="P13" s="577"/>
      <c r="Q13" s="587">
        <v>100</v>
      </c>
    </row>
    <row r="14" spans="1:17" ht="12.75">
      <c r="A14" s="593" t="s">
        <v>251</v>
      </c>
      <c r="B14" s="572">
        <v>100</v>
      </c>
      <c r="C14" s="573">
        <v>0</v>
      </c>
      <c r="D14" s="574"/>
      <c r="E14" s="597">
        <v>100</v>
      </c>
      <c r="F14" s="572">
        <v>0</v>
      </c>
      <c r="G14" s="573">
        <v>0</v>
      </c>
      <c r="H14" s="574"/>
      <c r="I14" s="597">
        <v>100</v>
      </c>
      <c r="J14" s="572">
        <v>100</v>
      </c>
      <c r="K14" s="573">
        <v>0</v>
      </c>
      <c r="L14" s="574"/>
      <c r="M14" s="597">
        <v>100</v>
      </c>
      <c r="N14" s="575">
        <v>0</v>
      </c>
      <c r="O14" s="576">
        <v>0</v>
      </c>
      <c r="P14" s="577"/>
      <c r="Q14" s="587">
        <v>100</v>
      </c>
    </row>
    <row r="15" spans="1:17" ht="12.75">
      <c r="A15" s="593" t="s">
        <v>303</v>
      </c>
      <c r="B15" s="572">
        <v>200</v>
      </c>
      <c r="C15" s="573">
        <v>0</v>
      </c>
      <c r="D15" s="574"/>
      <c r="E15" s="597">
        <v>300</v>
      </c>
      <c r="F15" s="572">
        <v>200</v>
      </c>
      <c r="G15" s="573">
        <v>100</v>
      </c>
      <c r="H15" s="574"/>
      <c r="I15" s="597">
        <v>200</v>
      </c>
      <c r="J15" s="572">
        <v>300</v>
      </c>
      <c r="K15" s="573">
        <v>0</v>
      </c>
      <c r="L15" s="574"/>
      <c r="M15" s="597">
        <v>300</v>
      </c>
      <c r="N15" s="575">
        <v>0</v>
      </c>
      <c r="O15" s="576">
        <v>0</v>
      </c>
      <c r="P15" s="577"/>
      <c r="Q15" s="587">
        <v>300</v>
      </c>
    </row>
    <row r="16" spans="1:17" ht="12.75">
      <c r="A16" s="602" t="s">
        <v>253</v>
      </c>
      <c r="B16" s="578">
        <v>100</v>
      </c>
      <c r="C16" s="579">
        <v>0</v>
      </c>
      <c r="D16" s="578"/>
      <c r="E16" s="580">
        <v>100</v>
      </c>
      <c r="F16" s="578">
        <v>100</v>
      </c>
      <c r="G16" s="579">
        <v>0</v>
      </c>
      <c r="H16" s="578"/>
      <c r="I16" s="580">
        <v>100</v>
      </c>
      <c r="J16" s="578">
        <v>100</v>
      </c>
      <c r="K16" s="579">
        <v>0</v>
      </c>
      <c r="L16" s="578"/>
      <c r="M16" s="580">
        <v>100</v>
      </c>
      <c r="N16" s="581">
        <v>0</v>
      </c>
      <c r="O16" s="582">
        <v>0</v>
      </c>
      <c r="P16" s="583"/>
      <c r="Q16" s="603">
        <v>100</v>
      </c>
    </row>
    <row r="17" spans="1:17" ht="12.75">
      <c r="A17" s="604" t="s">
        <v>254</v>
      </c>
      <c r="B17" s="578">
        <v>1000</v>
      </c>
      <c r="C17" s="579">
        <v>0</v>
      </c>
      <c r="D17" s="578"/>
      <c r="E17" s="580">
        <v>1100</v>
      </c>
      <c r="F17" s="578">
        <v>500</v>
      </c>
      <c r="G17" s="579">
        <v>500</v>
      </c>
      <c r="H17" s="578"/>
      <c r="I17" s="580">
        <v>1000</v>
      </c>
      <c r="J17" s="578">
        <v>1000</v>
      </c>
      <c r="K17" s="579">
        <v>100</v>
      </c>
      <c r="L17" s="578"/>
      <c r="M17" s="580">
        <v>1100</v>
      </c>
      <c r="N17" s="581">
        <v>0</v>
      </c>
      <c r="O17" s="582">
        <v>0</v>
      </c>
      <c r="P17" s="583"/>
      <c r="Q17" s="603">
        <v>1100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I23" sqref="I23"/>
    </sheetView>
  </sheetViews>
  <sheetFormatPr defaultColWidth="9.140625" defaultRowHeight="12.75"/>
  <cols>
    <col min="1" max="1" width="23.7109375" style="0" customWidth="1"/>
    <col min="3" max="3" width="13.140625" style="0" customWidth="1"/>
    <col min="6" max="6" width="10.7109375" style="0" customWidth="1"/>
    <col min="7" max="7" width="12.28125" style="0" customWidth="1"/>
    <col min="10" max="10" width="12.57421875" style="0" customWidth="1"/>
    <col min="11" max="11" width="13.140625" style="0" customWidth="1"/>
  </cols>
  <sheetData>
    <row r="1" spans="1:13" ht="15.75">
      <c r="A1" s="1" t="s">
        <v>29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0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9" t="s">
        <v>12</v>
      </c>
      <c r="B4" s="20">
        <v>2009</v>
      </c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</row>
    <row r="5" spans="1:13" ht="12.75">
      <c r="A5" s="21"/>
      <c r="B5" s="21"/>
      <c r="C5" s="22"/>
      <c r="D5" s="22"/>
      <c r="E5" s="22"/>
      <c r="F5" s="22"/>
      <c r="G5" s="22"/>
      <c r="H5" s="22"/>
      <c r="I5" s="23"/>
      <c r="J5" s="22"/>
      <c r="K5" s="22"/>
      <c r="L5" s="22"/>
      <c r="M5" s="23"/>
    </row>
    <row r="6" spans="1:13" ht="12.75">
      <c r="A6" s="24"/>
      <c r="B6" s="25" t="str">
        <f>"Citizens of "&amp;'[1]Cntry'!D2</f>
        <v>Citizens of </v>
      </c>
      <c r="C6" s="25"/>
      <c r="D6" s="26"/>
      <c r="E6" s="27"/>
      <c r="F6" s="26" t="str">
        <f>"Non citizens of "&amp;'[1]Cntry'!D2</f>
        <v>Non citizens of </v>
      </c>
      <c r="G6" s="26"/>
      <c r="H6" s="26"/>
      <c r="I6" s="28"/>
      <c r="J6" s="26"/>
      <c r="K6" s="26"/>
      <c r="L6" s="26"/>
      <c r="M6" s="29"/>
    </row>
    <row r="7" spans="1:13" ht="12.75">
      <c r="A7" s="30"/>
      <c r="B7" s="31" t="s">
        <v>13</v>
      </c>
      <c r="C7" s="32"/>
      <c r="D7" s="33"/>
      <c r="E7" s="34"/>
      <c r="F7" s="31" t="s">
        <v>14</v>
      </c>
      <c r="G7" s="33"/>
      <c r="H7" s="33"/>
      <c r="I7" s="35"/>
      <c r="J7" s="31"/>
      <c r="K7" s="33"/>
      <c r="L7" s="33"/>
      <c r="M7" s="36"/>
    </row>
    <row r="8" spans="1:13" ht="12.75">
      <c r="A8" s="30"/>
      <c r="B8" s="37"/>
      <c r="C8" s="26"/>
      <c r="D8" s="38"/>
      <c r="E8" s="39"/>
      <c r="F8" s="40" t="s">
        <v>15</v>
      </c>
      <c r="G8" s="41"/>
      <c r="H8" s="7"/>
      <c r="I8" s="42"/>
      <c r="J8" s="40" t="s">
        <v>16</v>
      </c>
      <c r="K8" s="41"/>
      <c r="L8" s="7"/>
      <c r="M8" s="43"/>
    </row>
    <row r="9" spans="1:13" ht="38.25">
      <c r="A9" s="44"/>
      <c r="B9" s="45" t="s">
        <v>17</v>
      </c>
      <c r="C9" s="46" t="s">
        <v>18</v>
      </c>
      <c r="D9" s="47" t="s">
        <v>19</v>
      </c>
      <c r="E9" s="48" t="s">
        <v>20</v>
      </c>
      <c r="F9" s="49" t="s">
        <v>21</v>
      </c>
      <c r="G9" s="50" t="s">
        <v>22</v>
      </c>
      <c r="H9" s="51" t="s">
        <v>23</v>
      </c>
      <c r="I9" s="52" t="s">
        <v>20</v>
      </c>
      <c r="J9" s="50" t="s">
        <v>21</v>
      </c>
      <c r="K9" s="50" t="s">
        <v>22</v>
      </c>
      <c r="L9" s="51" t="s">
        <v>23</v>
      </c>
      <c r="M9" s="52" t="s">
        <v>20</v>
      </c>
    </row>
    <row r="10" spans="1:13" ht="12.75">
      <c r="A10" s="53" t="s">
        <v>24</v>
      </c>
      <c r="B10" s="54">
        <v>37700</v>
      </c>
      <c r="C10" s="55">
        <v>200</v>
      </c>
      <c r="D10" s="56"/>
      <c r="E10" s="57">
        <v>37800</v>
      </c>
      <c r="F10" s="54">
        <v>200</v>
      </c>
      <c r="G10" s="55">
        <v>0</v>
      </c>
      <c r="H10" s="56"/>
      <c r="I10" s="57">
        <v>200</v>
      </c>
      <c r="J10" s="54">
        <v>200</v>
      </c>
      <c r="K10" s="55">
        <v>0</v>
      </c>
      <c r="L10" s="56"/>
      <c r="M10" s="57">
        <v>200</v>
      </c>
    </row>
    <row r="11" spans="1:13" ht="12.75">
      <c r="A11" s="58" t="s">
        <v>25</v>
      </c>
      <c r="B11" s="59">
        <v>1100</v>
      </c>
      <c r="C11" s="60">
        <v>1700</v>
      </c>
      <c r="D11" s="61"/>
      <c r="E11" s="57">
        <v>2800</v>
      </c>
      <c r="F11" s="59">
        <v>1700</v>
      </c>
      <c r="G11" s="60">
        <v>400</v>
      </c>
      <c r="H11" s="61"/>
      <c r="I11" s="57">
        <v>2100</v>
      </c>
      <c r="J11" s="59">
        <v>1100</v>
      </c>
      <c r="K11" s="60">
        <v>200</v>
      </c>
      <c r="L11" s="61"/>
      <c r="M11" s="57">
        <v>1300</v>
      </c>
    </row>
    <row r="12" spans="1:13" ht="12.75">
      <c r="A12" s="62" t="s">
        <v>3</v>
      </c>
      <c r="B12" s="63"/>
      <c r="C12" s="64"/>
      <c r="D12" s="65"/>
      <c r="E12" s="66"/>
      <c r="F12" s="63"/>
      <c r="G12" s="64"/>
      <c r="H12" s="65"/>
      <c r="I12" s="66"/>
      <c r="J12" s="63"/>
      <c r="K12" s="64"/>
      <c r="L12" s="65"/>
      <c r="M12" s="66"/>
    </row>
    <row r="13" spans="1:13" ht="12.75">
      <c r="A13" s="67" t="s">
        <v>9</v>
      </c>
      <c r="B13" s="68">
        <v>38800</v>
      </c>
      <c r="C13" s="68">
        <v>1900</v>
      </c>
      <c r="D13" s="69"/>
      <c r="E13" s="70">
        <v>40700</v>
      </c>
      <c r="F13" s="68">
        <v>1900</v>
      </c>
      <c r="G13" s="68">
        <v>400</v>
      </c>
      <c r="H13" s="69"/>
      <c r="I13" s="70">
        <v>2200</v>
      </c>
      <c r="J13" s="68">
        <v>1200</v>
      </c>
      <c r="K13" s="68">
        <v>200</v>
      </c>
      <c r="L13" s="69"/>
      <c r="M13" s="70">
        <v>1500</v>
      </c>
    </row>
    <row r="14" spans="1:13" ht="12.75">
      <c r="A14" s="71"/>
      <c r="B14" s="72"/>
      <c r="C14" s="73"/>
      <c r="D14" s="73"/>
      <c r="E14" s="73"/>
      <c r="F14" s="73"/>
      <c r="G14" s="73"/>
      <c r="H14" s="73"/>
      <c r="I14" s="74"/>
      <c r="J14" s="75" t="s">
        <v>26</v>
      </c>
      <c r="K14" s="76"/>
      <c r="L14" s="76"/>
      <c r="M14" s="40"/>
    </row>
    <row r="15" spans="1:13" ht="12.75">
      <c r="A15" s="71"/>
      <c r="B15" s="72"/>
      <c r="C15" s="73"/>
      <c r="D15" s="73"/>
      <c r="E15" s="73"/>
      <c r="F15" s="73"/>
      <c r="G15" s="73"/>
      <c r="H15" s="73"/>
      <c r="I15" s="74"/>
      <c r="J15" s="75"/>
      <c r="K15" s="76"/>
      <c r="L15" s="76"/>
      <c r="M15" s="40"/>
    </row>
    <row r="16" spans="1:13" ht="12.75">
      <c r="A16" s="77"/>
      <c r="B16" s="7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77" t="s">
        <v>27</v>
      </c>
      <c r="B17" s="78" t="s">
        <v>28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</row>
    <row r="18" spans="1:13" ht="12.75">
      <c r="A18" s="2"/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13" ht="12.75">
      <c r="A19" s="2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13" ht="12.75">
      <c r="A20" s="2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49" sqref="B49"/>
    </sheetView>
  </sheetViews>
  <sheetFormatPr defaultColWidth="9.140625" defaultRowHeight="12.75"/>
  <cols>
    <col min="1" max="1" width="11.421875" style="0" customWidth="1"/>
    <col min="2" max="2" width="55.421875" style="0" customWidth="1"/>
    <col min="4" max="4" width="11.8515625" style="0" customWidth="1"/>
    <col min="6" max="6" width="12.00390625" style="0" customWidth="1"/>
    <col min="8" max="8" width="11.140625" style="0" customWidth="1"/>
    <col min="9" max="9" width="11.7109375" style="0" customWidth="1"/>
  </cols>
  <sheetData>
    <row r="1" spans="1:10" ht="15.75">
      <c r="A1" s="605" t="s">
        <v>304</v>
      </c>
      <c r="B1" s="606"/>
      <c r="C1" s="606"/>
      <c r="D1" s="606"/>
      <c r="E1" s="606"/>
      <c r="F1" s="606"/>
      <c r="G1" s="606"/>
      <c r="H1" s="606"/>
      <c r="I1" s="606"/>
      <c r="J1" s="606"/>
    </row>
    <row r="2" spans="1:10" ht="12.75">
      <c r="A2" s="607" t="s">
        <v>0</v>
      </c>
      <c r="B2" s="606"/>
      <c r="C2" s="606"/>
      <c r="D2" s="606"/>
      <c r="E2" s="606"/>
      <c r="F2" s="606"/>
      <c r="G2" s="606"/>
      <c r="H2" s="606"/>
      <c r="I2" s="606"/>
      <c r="J2" s="606"/>
    </row>
    <row r="3" spans="1:10" ht="12.75">
      <c r="A3" s="606"/>
      <c r="B3" s="608" t="s">
        <v>12</v>
      </c>
      <c r="C3" s="609">
        <v>2009</v>
      </c>
      <c r="D3" s="606"/>
      <c r="E3" s="606"/>
      <c r="F3" s="606"/>
      <c r="G3" s="606"/>
      <c r="H3" s="606"/>
      <c r="I3" s="606"/>
      <c r="J3" s="606"/>
    </row>
    <row r="4" spans="1:10" ht="6" customHeight="1">
      <c r="A4" s="610"/>
      <c r="B4" s="606"/>
      <c r="C4" s="606"/>
      <c r="D4" s="606"/>
      <c r="E4" s="606"/>
      <c r="F4" s="606"/>
      <c r="G4" s="606"/>
      <c r="H4" s="606"/>
      <c r="I4" s="606"/>
      <c r="J4" s="606"/>
    </row>
    <row r="5" spans="1:10" ht="6" customHeight="1">
      <c r="A5" s="610"/>
      <c r="B5" s="606"/>
      <c r="C5" s="606"/>
      <c r="D5" s="606"/>
      <c r="E5" s="606"/>
      <c r="F5" s="606"/>
      <c r="G5" s="606"/>
      <c r="H5" s="606"/>
      <c r="I5" s="606"/>
      <c r="J5" s="606"/>
    </row>
    <row r="6" spans="1:10" ht="12.75">
      <c r="A6" s="611" t="s">
        <v>305</v>
      </c>
      <c r="B6" s="612"/>
      <c r="C6" s="613" t="s">
        <v>306</v>
      </c>
      <c r="D6" s="613"/>
      <c r="E6" s="613"/>
      <c r="F6" s="613"/>
      <c r="G6" s="613"/>
      <c r="H6" s="613"/>
      <c r="I6" s="613"/>
      <c r="J6" s="614"/>
    </row>
    <row r="7" spans="1:10" ht="38.25">
      <c r="A7" s="615" t="s">
        <v>307</v>
      </c>
      <c r="B7" s="616" t="s">
        <v>308</v>
      </c>
      <c r="C7" s="617" t="s">
        <v>233</v>
      </c>
      <c r="D7" s="617" t="s">
        <v>234</v>
      </c>
      <c r="E7" s="617" t="s">
        <v>235</v>
      </c>
      <c r="F7" s="617" t="s">
        <v>236</v>
      </c>
      <c r="G7" s="617" t="s">
        <v>237</v>
      </c>
      <c r="H7" s="617" t="s">
        <v>238</v>
      </c>
      <c r="I7" s="618" t="s">
        <v>239</v>
      </c>
      <c r="J7" s="619" t="s">
        <v>4</v>
      </c>
    </row>
    <row r="8" spans="1:10" ht="12.75">
      <c r="A8" s="620"/>
      <c r="B8" s="621" t="s">
        <v>309</v>
      </c>
      <c r="C8" s="622">
        <v>11000</v>
      </c>
      <c r="D8" s="622">
        <v>7500</v>
      </c>
      <c r="E8" s="622">
        <v>10800</v>
      </c>
      <c r="F8" s="622">
        <v>1700</v>
      </c>
      <c r="G8" s="622">
        <v>7500</v>
      </c>
      <c r="H8" s="622">
        <v>2400</v>
      </c>
      <c r="I8" s="622"/>
      <c r="J8" s="622">
        <v>41000</v>
      </c>
    </row>
    <row r="9" spans="1:10" ht="12.75">
      <c r="A9" s="623">
        <v>1</v>
      </c>
      <c r="B9" s="624" t="s">
        <v>310</v>
      </c>
      <c r="C9" s="622">
        <v>3300</v>
      </c>
      <c r="D9" s="622">
        <v>2600</v>
      </c>
      <c r="E9" s="622">
        <v>3200</v>
      </c>
      <c r="F9" s="622">
        <v>500</v>
      </c>
      <c r="G9" s="622">
        <v>1600</v>
      </c>
      <c r="H9" s="622">
        <v>500</v>
      </c>
      <c r="I9" s="622"/>
      <c r="J9" s="622">
        <v>11700</v>
      </c>
    </row>
    <row r="10" spans="1:10" ht="12.75">
      <c r="A10" s="625">
        <v>2</v>
      </c>
      <c r="B10" s="506" t="s">
        <v>311</v>
      </c>
      <c r="C10" s="622">
        <v>7700</v>
      </c>
      <c r="D10" s="622">
        <v>4900</v>
      </c>
      <c r="E10" s="622">
        <v>7600</v>
      </c>
      <c r="F10" s="622">
        <v>1200</v>
      </c>
      <c r="G10" s="622">
        <v>5900</v>
      </c>
      <c r="H10" s="622">
        <v>1900</v>
      </c>
      <c r="I10" s="622"/>
      <c r="J10" s="622">
        <v>29300</v>
      </c>
    </row>
    <row r="11" spans="1:10" ht="12.75">
      <c r="A11" s="626">
        <v>21</v>
      </c>
      <c r="B11" s="627" t="s">
        <v>312</v>
      </c>
      <c r="C11" s="622">
        <v>4700</v>
      </c>
      <c r="D11" s="622">
        <v>3300</v>
      </c>
      <c r="E11" s="622">
        <v>2000</v>
      </c>
      <c r="F11" s="622">
        <v>800</v>
      </c>
      <c r="G11" s="622">
        <v>900</v>
      </c>
      <c r="H11" s="622">
        <v>400</v>
      </c>
      <c r="I11" s="622"/>
      <c r="J11" s="622">
        <v>12100</v>
      </c>
    </row>
    <row r="12" spans="1:10" ht="12.75">
      <c r="A12" s="628">
        <v>211</v>
      </c>
      <c r="B12" s="629" t="s">
        <v>313</v>
      </c>
      <c r="C12" s="622">
        <v>1800</v>
      </c>
      <c r="D12" s="622">
        <v>300</v>
      </c>
      <c r="E12" s="622">
        <v>100</v>
      </c>
      <c r="F12" s="622">
        <v>200</v>
      </c>
      <c r="G12" s="622">
        <v>0</v>
      </c>
      <c r="H12" s="622">
        <v>0</v>
      </c>
      <c r="I12" s="622"/>
      <c r="J12" s="622">
        <v>2400</v>
      </c>
    </row>
    <row r="13" spans="1:10" ht="12.75">
      <c r="A13" s="628">
        <v>212</v>
      </c>
      <c r="B13" s="629" t="s">
        <v>314</v>
      </c>
      <c r="C13" s="622">
        <v>400</v>
      </c>
      <c r="D13" s="622">
        <v>100</v>
      </c>
      <c r="E13" s="622">
        <v>0</v>
      </c>
      <c r="F13" s="622">
        <v>0</v>
      </c>
      <c r="G13" s="622">
        <v>100</v>
      </c>
      <c r="H13" s="622">
        <v>0</v>
      </c>
      <c r="I13" s="622"/>
      <c r="J13" s="622">
        <v>600</v>
      </c>
    </row>
    <row r="14" spans="1:10" ht="12.75">
      <c r="A14" s="628">
        <v>213</v>
      </c>
      <c r="B14" s="629" t="s">
        <v>315</v>
      </c>
      <c r="C14" s="622">
        <v>1200</v>
      </c>
      <c r="D14" s="622">
        <v>100</v>
      </c>
      <c r="E14" s="622">
        <v>1100</v>
      </c>
      <c r="F14" s="622">
        <v>300</v>
      </c>
      <c r="G14" s="622">
        <v>0</v>
      </c>
      <c r="H14" s="622">
        <v>0</v>
      </c>
      <c r="I14" s="622"/>
      <c r="J14" s="622">
        <v>2900</v>
      </c>
    </row>
    <row r="15" spans="1:10" ht="12.75">
      <c r="A15" s="628" t="s">
        <v>316</v>
      </c>
      <c r="B15" s="629" t="s">
        <v>317</v>
      </c>
      <c r="C15" s="622">
        <v>400</v>
      </c>
      <c r="D15" s="622">
        <v>1600</v>
      </c>
      <c r="E15" s="622">
        <v>0</v>
      </c>
      <c r="F15" s="622">
        <v>0</v>
      </c>
      <c r="G15" s="622">
        <v>0</v>
      </c>
      <c r="H15" s="622">
        <v>0</v>
      </c>
      <c r="I15" s="622"/>
      <c r="J15" s="622">
        <v>2000</v>
      </c>
    </row>
    <row r="16" spans="1:10" ht="12.75">
      <c r="A16" s="628">
        <v>216</v>
      </c>
      <c r="B16" s="629" t="s">
        <v>318</v>
      </c>
      <c r="C16" s="622">
        <v>0</v>
      </c>
      <c r="D16" s="622">
        <v>0</v>
      </c>
      <c r="E16" s="622">
        <v>0</v>
      </c>
      <c r="F16" s="622">
        <v>0</v>
      </c>
      <c r="G16" s="622">
        <v>0</v>
      </c>
      <c r="H16" s="622">
        <v>0</v>
      </c>
      <c r="I16" s="622"/>
      <c r="J16" s="622">
        <v>100</v>
      </c>
    </row>
    <row r="17" spans="1:10" ht="12.75">
      <c r="A17" s="628"/>
      <c r="B17" s="630" t="s">
        <v>319</v>
      </c>
      <c r="C17" s="622">
        <v>900</v>
      </c>
      <c r="D17" s="622">
        <v>1100</v>
      </c>
      <c r="E17" s="622">
        <v>700</v>
      </c>
      <c r="F17" s="622">
        <v>200</v>
      </c>
      <c r="G17" s="622">
        <v>700</v>
      </c>
      <c r="H17" s="622">
        <v>400</v>
      </c>
      <c r="I17" s="622"/>
      <c r="J17" s="622">
        <v>4000</v>
      </c>
    </row>
    <row r="18" spans="1:10" ht="12.75">
      <c r="A18" s="626">
        <v>22</v>
      </c>
      <c r="B18" s="631" t="s">
        <v>320</v>
      </c>
      <c r="C18" s="622">
        <v>100</v>
      </c>
      <c r="D18" s="622">
        <v>100</v>
      </c>
      <c r="E18" s="622">
        <v>3900</v>
      </c>
      <c r="F18" s="622">
        <v>100</v>
      </c>
      <c r="G18" s="622">
        <v>100</v>
      </c>
      <c r="H18" s="622">
        <v>0</v>
      </c>
      <c r="I18" s="622"/>
      <c r="J18" s="622">
        <v>4400</v>
      </c>
    </row>
    <row r="19" spans="1:10" ht="12.75">
      <c r="A19" s="628">
        <v>221</v>
      </c>
      <c r="B19" s="629" t="s">
        <v>321</v>
      </c>
      <c r="C19" s="622">
        <v>0</v>
      </c>
      <c r="D19" s="622">
        <v>0</v>
      </c>
      <c r="E19" s="622">
        <v>2800</v>
      </c>
      <c r="F19" s="622">
        <v>0</v>
      </c>
      <c r="G19" s="622">
        <v>0</v>
      </c>
      <c r="H19" s="622">
        <v>0</v>
      </c>
      <c r="I19" s="622"/>
      <c r="J19" s="622">
        <v>2900</v>
      </c>
    </row>
    <row r="20" spans="1:10" ht="12.75">
      <c r="A20" s="628">
        <v>222</v>
      </c>
      <c r="B20" s="629" t="s">
        <v>322</v>
      </c>
      <c r="C20" s="622">
        <v>0</v>
      </c>
      <c r="D20" s="622">
        <v>0</v>
      </c>
      <c r="E20" s="622">
        <v>0</v>
      </c>
      <c r="F20" s="622">
        <v>0</v>
      </c>
      <c r="G20" s="622">
        <v>0</v>
      </c>
      <c r="H20" s="622">
        <v>0</v>
      </c>
      <c r="I20" s="622"/>
      <c r="J20" s="622">
        <v>0</v>
      </c>
    </row>
    <row r="21" spans="1:10" ht="12.75">
      <c r="A21" s="628" t="s">
        <v>323</v>
      </c>
      <c r="B21" s="629" t="s">
        <v>324</v>
      </c>
      <c r="C21" s="622">
        <v>100</v>
      </c>
      <c r="D21" s="622">
        <v>100</v>
      </c>
      <c r="E21" s="622">
        <v>1000</v>
      </c>
      <c r="F21" s="622">
        <v>100</v>
      </c>
      <c r="G21" s="622">
        <v>100</v>
      </c>
      <c r="H21" s="622">
        <v>0</v>
      </c>
      <c r="I21" s="622"/>
      <c r="J21" s="622">
        <v>1400</v>
      </c>
    </row>
    <row r="22" spans="1:10" ht="12.75">
      <c r="A22" s="628"/>
      <c r="B22" s="630" t="s">
        <v>325</v>
      </c>
      <c r="C22" s="622">
        <v>0</v>
      </c>
      <c r="D22" s="622">
        <v>0</v>
      </c>
      <c r="E22" s="622">
        <v>100</v>
      </c>
      <c r="F22" s="622">
        <v>0</v>
      </c>
      <c r="G22" s="622">
        <v>0</v>
      </c>
      <c r="H22" s="622">
        <v>0</v>
      </c>
      <c r="I22" s="622"/>
      <c r="J22" s="622">
        <v>100</v>
      </c>
    </row>
    <row r="23" spans="1:10" ht="12.75">
      <c r="A23" s="626">
        <v>23</v>
      </c>
      <c r="B23" s="631" t="s">
        <v>326</v>
      </c>
      <c r="C23" s="622">
        <v>900</v>
      </c>
      <c r="D23" s="622">
        <v>600</v>
      </c>
      <c r="E23" s="622">
        <v>500</v>
      </c>
      <c r="F23" s="622">
        <v>100</v>
      </c>
      <c r="G23" s="622">
        <v>1900</v>
      </c>
      <c r="H23" s="622">
        <v>800</v>
      </c>
      <c r="I23" s="622"/>
      <c r="J23" s="622">
        <v>4800</v>
      </c>
    </row>
    <row r="24" spans="1:10" ht="12.75">
      <c r="A24" s="628">
        <v>231</v>
      </c>
      <c r="B24" s="629" t="s">
        <v>327</v>
      </c>
      <c r="C24" s="622">
        <v>700</v>
      </c>
      <c r="D24" s="622">
        <v>500</v>
      </c>
      <c r="E24" s="622">
        <v>400</v>
      </c>
      <c r="F24" s="622">
        <v>100</v>
      </c>
      <c r="G24" s="622">
        <v>1800</v>
      </c>
      <c r="H24" s="622">
        <v>600</v>
      </c>
      <c r="I24" s="622"/>
      <c r="J24" s="622">
        <v>4100</v>
      </c>
    </row>
    <row r="25" spans="1:10" ht="12.75">
      <c r="A25" s="628">
        <v>232</v>
      </c>
      <c r="B25" s="629" t="s">
        <v>328</v>
      </c>
      <c r="C25" s="622">
        <v>0</v>
      </c>
      <c r="D25" s="622">
        <v>0</v>
      </c>
      <c r="E25" s="622">
        <v>0</v>
      </c>
      <c r="F25" s="622">
        <v>0</v>
      </c>
      <c r="G25" s="622">
        <v>0</v>
      </c>
      <c r="H25" s="622">
        <v>0</v>
      </c>
      <c r="I25" s="622"/>
      <c r="J25" s="622">
        <v>100</v>
      </c>
    </row>
    <row r="26" spans="1:10" ht="12.75">
      <c r="A26" s="628">
        <v>233</v>
      </c>
      <c r="B26" s="629" t="s">
        <v>329</v>
      </c>
      <c r="C26" s="622">
        <v>200</v>
      </c>
      <c r="D26" s="622">
        <v>0</v>
      </c>
      <c r="E26" s="622">
        <v>100</v>
      </c>
      <c r="F26" s="622">
        <v>0</v>
      </c>
      <c r="G26" s="622">
        <v>0</v>
      </c>
      <c r="H26" s="622">
        <v>100</v>
      </c>
      <c r="I26" s="622"/>
      <c r="J26" s="622">
        <v>500</v>
      </c>
    </row>
    <row r="27" spans="1:10" ht="12.75">
      <c r="A27" s="628" t="s">
        <v>330</v>
      </c>
      <c r="B27" s="629" t="s">
        <v>331</v>
      </c>
      <c r="C27" s="622">
        <v>0</v>
      </c>
      <c r="D27" s="622">
        <v>0</v>
      </c>
      <c r="E27" s="622">
        <v>0</v>
      </c>
      <c r="F27" s="622">
        <v>0</v>
      </c>
      <c r="G27" s="622">
        <v>0</v>
      </c>
      <c r="H27" s="622">
        <v>0</v>
      </c>
      <c r="I27" s="622"/>
      <c r="J27" s="622">
        <v>100</v>
      </c>
    </row>
    <row r="28" spans="1:10" ht="12.75">
      <c r="A28" s="628"/>
      <c r="B28" s="630" t="s">
        <v>332</v>
      </c>
      <c r="C28" s="622">
        <v>0</v>
      </c>
      <c r="D28" s="622">
        <v>0</v>
      </c>
      <c r="E28" s="622">
        <v>0</v>
      </c>
      <c r="F28" s="622">
        <v>0</v>
      </c>
      <c r="G28" s="622">
        <v>0</v>
      </c>
      <c r="H28" s="622">
        <v>0</v>
      </c>
      <c r="I28" s="622"/>
      <c r="J28" s="622">
        <v>100</v>
      </c>
    </row>
    <row r="29" spans="1:10" ht="12.75">
      <c r="A29" s="626">
        <v>24</v>
      </c>
      <c r="B29" s="631" t="s">
        <v>333</v>
      </c>
      <c r="C29" s="622">
        <v>200</v>
      </c>
      <c r="D29" s="622">
        <v>100</v>
      </c>
      <c r="E29" s="622">
        <v>100</v>
      </c>
      <c r="F29" s="622">
        <v>0</v>
      </c>
      <c r="G29" s="622">
        <v>300</v>
      </c>
      <c r="H29" s="622">
        <v>0</v>
      </c>
      <c r="I29" s="622"/>
      <c r="J29" s="622">
        <v>800</v>
      </c>
    </row>
    <row r="30" spans="1:10" ht="12.75">
      <c r="A30" s="628">
        <v>241</v>
      </c>
      <c r="B30" s="629" t="s">
        <v>334</v>
      </c>
      <c r="C30" s="622">
        <v>100</v>
      </c>
      <c r="D30" s="622">
        <v>0</v>
      </c>
      <c r="E30" s="622">
        <v>0</v>
      </c>
      <c r="F30" s="622">
        <v>0</v>
      </c>
      <c r="G30" s="622">
        <v>100</v>
      </c>
      <c r="H30" s="622">
        <v>0</v>
      </c>
      <c r="I30" s="622"/>
      <c r="J30" s="622">
        <v>200</v>
      </c>
    </row>
    <row r="31" spans="1:10" ht="12.75">
      <c r="A31" s="628">
        <v>242</v>
      </c>
      <c r="B31" s="629" t="s">
        <v>335</v>
      </c>
      <c r="C31" s="622">
        <v>100</v>
      </c>
      <c r="D31" s="622">
        <v>100</v>
      </c>
      <c r="E31" s="622">
        <v>0</v>
      </c>
      <c r="F31" s="622">
        <v>0</v>
      </c>
      <c r="G31" s="622">
        <v>200</v>
      </c>
      <c r="H31" s="622">
        <v>0</v>
      </c>
      <c r="I31" s="622"/>
      <c r="J31" s="622">
        <v>400</v>
      </c>
    </row>
    <row r="32" spans="1:10" ht="12.75">
      <c r="A32" s="628">
        <v>243</v>
      </c>
      <c r="B32" s="629" t="s">
        <v>336</v>
      </c>
      <c r="C32" s="622">
        <v>0</v>
      </c>
      <c r="D32" s="622">
        <v>0</v>
      </c>
      <c r="E32" s="622">
        <v>0</v>
      </c>
      <c r="F32" s="622">
        <v>0</v>
      </c>
      <c r="G32" s="622">
        <v>0</v>
      </c>
      <c r="H32" s="622">
        <v>0</v>
      </c>
      <c r="I32" s="622"/>
      <c r="J32" s="622">
        <v>100</v>
      </c>
    </row>
    <row r="33" spans="1:10" ht="12.75">
      <c r="A33" s="628"/>
      <c r="B33" s="632" t="s">
        <v>337</v>
      </c>
      <c r="C33" s="622">
        <v>0</v>
      </c>
      <c r="D33" s="622">
        <v>0</v>
      </c>
      <c r="E33" s="622">
        <v>0</v>
      </c>
      <c r="F33" s="622">
        <v>0</v>
      </c>
      <c r="G33" s="622">
        <v>0</v>
      </c>
      <c r="H33" s="622">
        <v>0</v>
      </c>
      <c r="I33" s="622"/>
      <c r="J33" s="622">
        <v>100</v>
      </c>
    </row>
    <row r="34" spans="1:10" ht="12.75">
      <c r="A34" s="626">
        <v>25</v>
      </c>
      <c r="B34" s="631" t="s">
        <v>338</v>
      </c>
      <c r="C34" s="622">
        <v>700</v>
      </c>
      <c r="D34" s="622">
        <v>500</v>
      </c>
      <c r="E34" s="622">
        <v>100</v>
      </c>
      <c r="F34" s="622">
        <v>0</v>
      </c>
      <c r="G34" s="622">
        <v>100</v>
      </c>
      <c r="H34" s="622">
        <v>100</v>
      </c>
      <c r="I34" s="622"/>
      <c r="J34" s="622">
        <v>1500</v>
      </c>
    </row>
    <row r="35" spans="1:10" ht="12.75">
      <c r="A35" s="628">
        <v>251</v>
      </c>
      <c r="B35" s="629" t="s">
        <v>339</v>
      </c>
      <c r="C35" s="622">
        <v>500</v>
      </c>
      <c r="D35" s="622">
        <v>300</v>
      </c>
      <c r="E35" s="622">
        <v>0</v>
      </c>
      <c r="F35" s="622">
        <v>0</v>
      </c>
      <c r="G35" s="622">
        <v>0</v>
      </c>
      <c r="H35" s="622">
        <v>0</v>
      </c>
      <c r="I35" s="622"/>
      <c r="J35" s="622">
        <v>800</v>
      </c>
    </row>
    <row r="36" spans="1:10" ht="12.75">
      <c r="A36" s="628">
        <v>252</v>
      </c>
      <c r="B36" s="629" t="s">
        <v>340</v>
      </c>
      <c r="C36" s="622">
        <v>0</v>
      </c>
      <c r="D36" s="622">
        <v>0</v>
      </c>
      <c r="E36" s="622">
        <v>0</v>
      </c>
      <c r="F36" s="622">
        <v>0</v>
      </c>
      <c r="G36" s="622">
        <v>0</v>
      </c>
      <c r="H36" s="622">
        <v>0</v>
      </c>
      <c r="I36" s="622"/>
      <c r="J36" s="622">
        <v>0</v>
      </c>
    </row>
    <row r="37" spans="1:10" ht="12.75">
      <c r="A37" s="628"/>
      <c r="B37" s="632" t="s">
        <v>341</v>
      </c>
      <c r="C37" s="622">
        <v>200</v>
      </c>
      <c r="D37" s="622">
        <v>200</v>
      </c>
      <c r="E37" s="622">
        <v>0</v>
      </c>
      <c r="F37" s="622">
        <v>0</v>
      </c>
      <c r="G37" s="622">
        <v>100</v>
      </c>
      <c r="H37" s="622">
        <v>100</v>
      </c>
      <c r="I37" s="622"/>
      <c r="J37" s="622">
        <v>700</v>
      </c>
    </row>
    <row r="38" spans="1:10" ht="12.75">
      <c r="A38" s="626">
        <v>26</v>
      </c>
      <c r="B38" s="631" t="s">
        <v>342</v>
      </c>
      <c r="C38" s="622">
        <v>100</v>
      </c>
      <c r="D38" s="622">
        <v>100</v>
      </c>
      <c r="E38" s="622">
        <v>200</v>
      </c>
      <c r="F38" s="622">
        <v>0</v>
      </c>
      <c r="G38" s="622">
        <v>1700</v>
      </c>
      <c r="H38" s="622">
        <v>100</v>
      </c>
      <c r="I38" s="622"/>
      <c r="J38" s="622">
        <v>2200</v>
      </c>
    </row>
    <row r="39" spans="1:10" ht="12.75">
      <c r="A39" s="628">
        <v>261</v>
      </c>
      <c r="B39" s="629" t="s">
        <v>343</v>
      </c>
      <c r="C39" s="622">
        <v>0</v>
      </c>
      <c r="D39" s="622">
        <v>0</v>
      </c>
      <c r="E39" s="622">
        <v>0</v>
      </c>
      <c r="F39" s="622">
        <v>0</v>
      </c>
      <c r="G39" s="622">
        <v>400</v>
      </c>
      <c r="H39" s="622">
        <v>0</v>
      </c>
      <c r="I39" s="622"/>
      <c r="J39" s="622">
        <v>500</v>
      </c>
    </row>
    <row r="40" spans="1:10" ht="12.75">
      <c r="A40" s="628">
        <v>262</v>
      </c>
      <c r="B40" s="629" t="s">
        <v>344</v>
      </c>
      <c r="C40" s="622">
        <v>0</v>
      </c>
      <c r="D40" s="622">
        <v>0</v>
      </c>
      <c r="E40" s="622">
        <v>0</v>
      </c>
      <c r="F40" s="622">
        <v>0</v>
      </c>
      <c r="G40" s="622">
        <v>0</v>
      </c>
      <c r="H40" s="622">
        <v>0</v>
      </c>
      <c r="I40" s="622"/>
      <c r="J40" s="622">
        <v>0</v>
      </c>
    </row>
    <row r="41" spans="1:10" ht="12.75">
      <c r="A41" s="628">
        <v>263</v>
      </c>
      <c r="B41" s="629" t="s">
        <v>345</v>
      </c>
      <c r="C41" s="622">
        <v>0</v>
      </c>
      <c r="D41" s="622">
        <v>0</v>
      </c>
      <c r="E41" s="622">
        <v>200</v>
      </c>
      <c r="F41" s="622">
        <v>0</v>
      </c>
      <c r="G41" s="622">
        <v>900</v>
      </c>
      <c r="H41" s="622">
        <v>100</v>
      </c>
      <c r="I41" s="622"/>
      <c r="J41" s="622">
        <v>1200</v>
      </c>
    </row>
    <row r="42" spans="1:10" ht="12.75">
      <c r="A42" s="628">
        <v>264</v>
      </c>
      <c r="B42" s="629" t="s">
        <v>346</v>
      </c>
      <c r="C42" s="622">
        <v>0</v>
      </c>
      <c r="D42" s="622">
        <v>0</v>
      </c>
      <c r="E42" s="622">
        <v>0</v>
      </c>
      <c r="F42" s="622">
        <v>0</v>
      </c>
      <c r="G42" s="622">
        <v>0</v>
      </c>
      <c r="H42" s="622">
        <v>0</v>
      </c>
      <c r="I42" s="622"/>
      <c r="J42" s="622">
        <v>100</v>
      </c>
    </row>
    <row r="43" spans="1:10" ht="12.75">
      <c r="A43" s="628"/>
      <c r="B43" s="630" t="s">
        <v>347</v>
      </c>
      <c r="C43" s="622">
        <v>0</v>
      </c>
      <c r="D43" s="622">
        <v>0</v>
      </c>
      <c r="E43" s="622">
        <v>0</v>
      </c>
      <c r="F43" s="622">
        <v>0</v>
      </c>
      <c r="G43" s="622">
        <v>300</v>
      </c>
      <c r="H43" s="622">
        <v>0</v>
      </c>
      <c r="I43" s="622"/>
      <c r="J43" s="622">
        <v>300</v>
      </c>
    </row>
    <row r="44" spans="1:10" ht="12.75">
      <c r="A44" s="633"/>
      <c r="B44" s="634" t="s">
        <v>348</v>
      </c>
      <c r="C44" s="622"/>
      <c r="D44" s="622"/>
      <c r="E44" s="622"/>
      <c r="F44" s="622"/>
      <c r="G44" s="622"/>
      <c r="H44" s="622"/>
      <c r="I44" s="622"/>
      <c r="J44" s="622"/>
    </row>
    <row r="45" spans="1:10" ht="12.75">
      <c r="A45" s="635" t="s">
        <v>349</v>
      </c>
      <c r="B45" s="636" t="s">
        <v>350</v>
      </c>
      <c r="C45" s="622">
        <v>1000</v>
      </c>
      <c r="D45" s="622">
        <v>400</v>
      </c>
      <c r="E45" s="622">
        <v>900</v>
      </c>
      <c r="F45" s="622">
        <v>100</v>
      </c>
      <c r="G45" s="622">
        <v>800</v>
      </c>
      <c r="H45" s="622">
        <v>500</v>
      </c>
      <c r="I45" s="622"/>
      <c r="J45" s="622">
        <v>3600</v>
      </c>
    </row>
    <row r="46" spans="1:10" ht="12.75">
      <c r="A46" s="637"/>
      <c r="B46" s="638" t="s">
        <v>351</v>
      </c>
      <c r="C46" s="622"/>
      <c r="D46" s="622"/>
      <c r="E46" s="622"/>
      <c r="F46" s="622"/>
      <c r="G46" s="622"/>
      <c r="H46" s="622"/>
      <c r="I46" s="622"/>
      <c r="J46" s="62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A1">
      <selection activeCell="O26" sqref="O26"/>
    </sheetView>
  </sheetViews>
  <sheetFormatPr defaultColWidth="9.140625" defaultRowHeight="12.75"/>
  <cols>
    <col min="1" max="1" width="33.57421875" style="0" customWidth="1"/>
    <col min="3" max="3" width="11.8515625" style="0" customWidth="1"/>
    <col min="8" max="8" width="11.8515625" style="0" customWidth="1"/>
    <col min="14" max="14" width="11.140625" style="0" customWidth="1"/>
  </cols>
  <sheetData>
    <row r="1" spans="1:24" ht="15.75">
      <c r="A1" s="475" t="s">
        <v>352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</row>
    <row r="2" spans="1:24" ht="12.75">
      <c r="A2" s="477" t="s">
        <v>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</row>
    <row r="3" spans="1:24" ht="12.75">
      <c r="A3" s="476"/>
      <c r="B3" s="478" t="s">
        <v>12</v>
      </c>
      <c r="C3" s="450">
        <v>2009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</row>
    <row r="4" spans="1:24" ht="12.75">
      <c r="A4" s="639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</row>
    <row r="5" spans="1:18" ht="12.75">
      <c r="A5" s="640"/>
      <c r="B5" s="481" t="s">
        <v>353</v>
      </c>
      <c r="C5" s="482"/>
      <c r="D5" s="482"/>
      <c r="E5" s="482"/>
      <c r="F5" s="482"/>
      <c r="G5" s="481" t="s">
        <v>354</v>
      </c>
      <c r="H5" s="482"/>
      <c r="I5" s="482"/>
      <c r="J5" s="482"/>
      <c r="K5" s="482"/>
      <c r="L5" s="483"/>
      <c r="M5" s="481" t="s">
        <v>355</v>
      </c>
      <c r="N5" s="482"/>
      <c r="O5" s="482"/>
      <c r="P5" s="482"/>
      <c r="Q5" s="482"/>
      <c r="R5" s="483"/>
    </row>
    <row r="6" spans="1:18" ht="12.75">
      <c r="A6" s="641"/>
      <c r="B6" s="488" t="s">
        <v>356</v>
      </c>
      <c r="C6" s="489"/>
      <c r="D6" s="489"/>
      <c r="E6" s="489"/>
      <c r="F6" s="483"/>
      <c r="G6" s="488" t="s">
        <v>356</v>
      </c>
      <c r="H6" s="489"/>
      <c r="I6" s="489"/>
      <c r="J6" s="489"/>
      <c r="K6" s="489"/>
      <c r="L6" s="483"/>
      <c r="M6" s="488" t="s">
        <v>356</v>
      </c>
      <c r="N6" s="489"/>
      <c r="O6" s="489"/>
      <c r="P6" s="489"/>
      <c r="Q6" s="489"/>
      <c r="R6" s="483"/>
    </row>
    <row r="7" spans="1:18" ht="38.25">
      <c r="A7" s="542" t="s">
        <v>287</v>
      </c>
      <c r="B7" s="642" t="s">
        <v>357</v>
      </c>
      <c r="C7" s="643" t="s">
        <v>358</v>
      </c>
      <c r="D7" s="643" t="s">
        <v>359</v>
      </c>
      <c r="E7" s="644" t="s">
        <v>360</v>
      </c>
      <c r="F7" s="645" t="s">
        <v>20</v>
      </c>
      <c r="G7" s="642" t="s">
        <v>357</v>
      </c>
      <c r="H7" s="643" t="s">
        <v>358</v>
      </c>
      <c r="I7" s="643" t="s">
        <v>359</v>
      </c>
      <c r="J7" s="643" t="s">
        <v>361</v>
      </c>
      <c r="K7" s="644" t="s">
        <v>360</v>
      </c>
      <c r="L7" s="645" t="s">
        <v>20</v>
      </c>
      <c r="M7" s="642" t="s">
        <v>357</v>
      </c>
      <c r="N7" s="643" t="s">
        <v>358</v>
      </c>
      <c r="O7" s="643" t="s">
        <v>359</v>
      </c>
      <c r="P7" s="643" t="s">
        <v>361</v>
      </c>
      <c r="Q7" s="644" t="s">
        <v>360</v>
      </c>
      <c r="R7" s="645" t="s">
        <v>20</v>
      </c>
    </row>
    <row r="8" spans="1:18" ht="12.75">
      <c r="A8" s="646" t="s">
        <v>288</v>
      </c>
      <c r="B8" s="562">
        <v>7700</v>
      </c>
      <c r="C8" s="647">
        <v>3500</v>
      </c>
      <c r="D8" s="648">
        <v>10000</v>
      </c>
      <c r="E8" s="648">
        <v>4800</v>
      </c>
      <c r="F8" s="649">
        <v>26000</v>
      </c>
      <c r="G8" s="562">
        <v>6300</v>
      </c>
      <c r="H8" s="647">
        <v>2800</v>
      </c>
      <c r="I8" s="647">
        <v>1700</v>
      </c>
      <c r="J8" s="647">
        <v>700</v>
      </c>
      <c r="K8" s="648">
        <v>3400</v>
      </c>
      <c r="L8" s="649">
        <v>15000</v>
      </c>
      <c r="M8" s="562">
        <v>14100</v>
      </c>
      <c r="N8" s="647">
        <v>6300</v>
      </c>
      <c r="O8" s="647">
        <v>11500</v>
      </c>
      <c r="P8" s="647">
        <v>1000</v>
      </c>
      <c r="Q8" s="648">
        <v>8200</v>
      </c>
      <c r="R8" s="649">
        <v>41000</v>
      </c>
    </row>
    <row r="9" spans="1:18" ht="12.75">
      <c r="A9" s="650" t="s">
        <v>233</v>
      </c>
      <c r="B9" s="575">
        <v>2600</v>
      </c>
      <c r="C9" s="651">
        <v>900</v>
      </c>
      <c r="D9" s="651">
        <v>2600</v>
      </c>
      <c r="E9" s="652">
        <v>1200</v>
      </c>
      <c r="F9" s="653">
        <v>7300</v>
      </c>
      <c r="G9" s="575">
        <v>2200</v>
      </c>
      <c r="H9" s="651">
        <v>600</v>
      </c>
      <c r="I9" s="651">
        <v>400</v>
      </c>
      <c r="J9" s="651">
        <v>200</v>
      </c>
      <c r="K9" s="652">
        <v>300</v>
      </c>
      <c r="L9" s="653">
        <v>3700</v>
      </c>
      <c r="M9" s="575">
        <v>4800</v>
      </c>
      <c r="N9" s="651">
        <v>1600</v>
      </c>
      <c r="O9" s="651">
        <v>2900</v>
      </c>
      <c r="P9" s="651">
        <v>300</v>
      </c>
      <c r="Q9" s="652">
        <v>1500</v>
      </c>
      <c r="R9" s="653">
        <v>11000</v>
      </c>
    </row>
    <row r="10" spans="1:18" ht="12.75">
      <c r="A10" s="650" t="s">
        <v>234</v>
      </c>
      <c r="B10" s="575">
        <v>2900</v>
      </c>
      <c r="C10" s="651">
        <v>200</v>
      </c>
      <c r="D10" s="651">
        <v>1500</v>
      </c>
      <c r="E10" s="652">
        <v>700</v>
      </c>
      <c r="F10" s="653">
        <v>5300</v>
      </c>
      <c r="G10" s="575">
        <v>1600</v>
      </c>
      <c r="H10" s="651">
        <v>300</v>
      </c>
      <c r="I10" s="651">
        <v>200</v>
      </c>
      <c r="J10" s="651">
        <v>0</v>
      </c>
      <c r="K10" s="652">
        <v>200</v>
      </c>
      <c r="L10" s="653">
        <v>2300</v>
      </c>
      <c r="M10" s="575">
        <v>4500</v>
      </c>
      <c r="N10" s="651">
        <v>500</v>
      </c>
      <c r="O10" s="651">
        <v>1600</v>
      </c>
      <c r="P10" s="651">
        <v>100</v>
      </c>
      <c r="Q10" s="652">
        <v>800</v>
      </c>
      <c r="R10" s="653">
        <v>7500</v>
      </c>
    </row>
    <row r="11" spans="1:18" ht="12.75">
      <c r="A11" s="650" t="s">
        <v>235</v>
      </c>
      <c r="B11" s="575">
        <v>1000</v>
      </c>
      <c r="C11" s="651">
        <v>1400</v>
      </c>
      <c r="D11" s="651">
        <v>1600</v>
      </c>
      <c r="E11" s="652">
        <v>1900</v>
      </c>
      <c r="F11" s="653">
        <v>5800</v>
      </c>
      <c r="G11" s="575">
        <v>1100</v>
      </c>
      <c r="H11" s="651">
        <v>1100</v>
      </c>
      <c r="I11" s="651">
        <v>400</v>
      </c>
      <c r="J11" s="651">
        <v>100</v>
      </c>
      <c r="K11" s="652">
        <v>2300</v>
      </c>
      <c r="L11" s="653">
        <v>5000</v>
      </c>
      <c r="M11" s="575">
        <v>2100</v>
      </c>
      <c r="N11" s="651">
        <v>2500</v>
      </c>
      <c r="O11" s="651">
        <v>1900</v>
      </c>
      <c r="P11" s="651">
        <v>200</v>
      </c>
      <c r="Q11" s="652">
        <v>4200</v>
      </c>
      <c r="R11" s="653">
        <v>10800</v>
      </c>
    </row>
    <row r="12" spans="1:18" ht="12.75">
      <c r="A12" s="650" t="s">
        <v>236</v>
      </c>
      <c r="B12" s="575">
        <v>500</v>
      </c>
      <c r="C12" s="651">
        <v>100</v>
      </c>
      <c r="D12" s="651">
        <v>400</v>
      </c>
      <c r="E12" s="652">
        <v>300</v>
      </c>
      <c r="F12" s="653">
        <v>1200</v>
      </c>
      <c r="G12" s="575">
        <v>200</v>
      </c>
      <c r="H12" s="651">
        <v>100</v>
      </c>
      <c r="I12" s="651">
        <v>100</v>
      </c>
      <c r="J12" s="651">
        <v>0</v>
      </c>
      <c r="K12" s="652">
        <v>100</v>
      </c>
      <c r="L12" s="653">
        <v>500</v>
      </c>
      <c r="M12" s="575">
        <v>700</v>
      </c>
      <c r="N12" s="651">
        <v>200</v>
      </c>
      <c r="O12" s="651">
        <v>400</v>
      </c>
      <c r="P12" s="651">
        <v>0</v>
      </c>
      <c r="Q12" s="652">
        <v>300</v>
      </c>
      <c r="R12" s="653">
        <v>1700</v>
      </c>
    </row>
    <row r="13" spans="1:18" ht="12.75">
      <c r="A13" s="650" t="s">
        <v>237</v>
      </c>
      <c r="B13" s="575">
        <v>700</v>
      </c>
      <c r="C13" s="651">
        <v>800</v>
      </c>
      <c r="D13" s="651">
        <v>3100</v>
      </c>
      <c r="E13" s="652">
        <v>600</v>
      </c>
      <c r="F13" s="653">
        <v>5100</v>
      </c>
      <c r="G13" s="575">
        <v>1000</v>
      </c>
      <c r="H13" s="651">
        <v>500</v>
      </c>
      <c r="I13" s="651">
        <v>500</v>
      </c>
      <c r="J13" s="651">
        <v>100</v>
      </c>
      <c r="K13" s="652">
        <v>300</v>
      </c>
      <c r="L13" s="653">
        <v>2400</v>
      </c>
      <c r="M13" s="575">
        <v>1600</v>
      </c>
      <c r="N13" s="651">
        <v>1300</v>
      </c>
      <c r="O13" s="651">
        <v>3500</v>
      </c>
      <c r="P13" s="651">
        <v>200</v>
      </c>
      <c r="Q13" s="652">
        <v>900</v>
      </c>
      <c r="R13" s="653">
        <v>7500</v>
      </c>
    </row>
    <row r="14" spans="1:18" ht="12.75">
      <c r="A14" s="650" t="s">
        <v>238</v>
      </c>
      <c r="B14" s="575">
        <v>100</v>
      </c>
      <c r="C14" s="651">
        <v>100</v>
      </c>
      <c r="D14" s="651">
        <v>1000</v>
      </c>
      <c r="E14" s="652">
        <v>200</v>
      </c>
      <c r="F14" s="653">
        <v>1400</v>
      </c>
      <c r="G14" s="575">
        <v>200</v>
      </c>
      <c r="H14" s="651">
        <v>100</v>
      </c>
      <c r="I14" s="651">
        <v>300</v>
      </c>
      <c r="J14" s="651">
        <v>200</v>
      </c>
      <c r="K14" s="652">
        <v>300</v>
      </c>
      <c r="L14" s="653">
        <v>1100</v>
      </c>
      <c r="M14" s="575">
        <v>300</v>
      </c>
      <c r="N14" s="651">
        <v>200</v>
      </c>
      <c r="O14" s="651">
        <v>1200</v>
      </c>
      <c r="P14" s="651">
        <v>200</v>
      </c>
      <c r="Q14" s="652">
        <v>500</v>
      </c>
      <c r="R14" s="653">
        <v>2400</v>
      </c>
    </row>
    <row r="15" spans="1:18" ht="12.75">
      <c r="A15" s="654" t="s">
        <v>239</v>
      </c>
      <c r="B15" s="655"/>
      <c r="C15" s="469"/>
      <c r="D15" s="469"/>
      <c r="E15" s="656"/>
      <c r="F15" s="657"/>
      <c r="G15" s="575"/>
      <c r="H15" s="651"/>
      <c r="I15" s="651"/>
      <c r="J15" s="651"/>
      <c r="K15" s="652"/>
      <c r="L15" s="653"/>
      <c r="M15" s="575"/>
      <c r="N15" s="651"/>
      <c r="O15" s="651"/>
      <c r="P15" s="651"/>
      <c r="Q15" s="652"/>
      <c r="R15" s="653"/>
    </row>
    <row r="16" spans="1:18" ht="25.5">
      <c r="A16" s="658" t="s">
        <v>362</v>
      </c>
      <c r="B16" s="659">
        <v>6300</v>
      </c>
      <c r="C16" s="660">
        <v>2200</v>
      </c>
      <c r="D16" s="660">
        <v>7000</v>
      </c>
      <c r="E16" s="660">
        <v>3300</v>
      </c>
      <c r="F16" s="661">
        <v>18800</v>
      </c>
      <c r="G16" s="659">
        <v>4800</v>
      </c>
      <c r="H16" s="660">
        <v>1400</v>
      </c>
      <c r="I16" s="660">
        <v>900</v>
      </c>
      <c r="J16" s="660">
        <v>400</v>
      </c>
      <c r="K16" s="662">
        <v>2000</v>
      </c>
      <c r="L16" s="661">
        <v>9600</v>
      </c>
      <c r="M16" s="659">
        <v>11100</v>
      </c>
      <c r="N16" s="660">
        <v>3700</v>
      </c>
      <c r="O16" s="660">
        <v>7700</v>
      </c>
      <c r="P16" s="660">
        <v>600</v>
      </c>
      <c r="Q16" s="662">
        <v>5200</v>
      </c>
      <c r="R16" s="661">
        <v>28400</v>
      </c>
    </row>
    <row r="17" spans="1:18" ht="12.75">
      <c r="A17" s="663" t="s">
        <v>233</v>
      </c>
      <c r="B17" s="575">
        <v>2200</v>
      </c>
      <c r="C17" s="651">
        <v>700</v>
      </c>
      <c r="D17" s="651">
        <v>2100</v>
      </c>
      <c r="E17" s="651">
        <v>900</v>
      </c>
      <c r="F17" s="653">
        <v>5900</v>
      </c>
      <c r="G17" s="575">
        <v>1700</v>
      </c>
      <c r="H17" s="651">
        <v>400</v>
      </c>
      <c r="I17" s="651">
        <v>200</v>
      </c>
      <c r="J17" s="651">
        <v>200</v>
      </c>
      <c r="K17" s="652">
        <v>200</v>
      </c>
      <c r="L17" s="653">
        <v>2700</v>
      </c>
      <c r="M17" s="575">
        <v>4000</v>
      </c>
      <c r="N17" s="651">
        <v>1100</v>
      </c>
      <c r="O17" s="651">
        <v>2300</v>
      </c>
      <c r="P17" s="651">
        <v>200</v>
      </c>
      <c r="Q17" s="652">
        <v>1100</v>
      </c>
      <c r="R17" s="653">
        <v>8600</v>
      </c>
    </row>
    <row r="18" spans="1:18" ht="12.75">
      <c r="A18" s="663" t="s">
        <v>234</v>
      </c>
      <c r="B18" s="664">
        <v>2600</v>
      </c>
      <c r="C18" s="15">
        <v>200</v>
      </c>
      <c r="D18" s="651">
        <v>1200</v>
      </c>
      <c r="E18" s="651">
        <v>500</v>
      </c>
      <c r="F18" s="665">
        <v>4500</v>
      </c>
      <c r="G18" s="664">
        <v>1400</v>
      </c>
      <c r="H18" s="15">
        <v>200</v>
      </c>
      <c r="I18" s="15">
        <v>100</v>
      </c>
      <c r="J18" s="15">
        <v>0</v>
      </c>
      <c r="K18" s="666">
        <v>100</v>
      </c>
      <c r="L18" s="665">
        <v>1800</v>
      </c>
      <c r="M18" s="664">
        <v>4000</v>
      </c>
      <c r="N18" s="15">
        <v>400</v>
      </c>
      <c r="O18" s="15">
        <v>1300</v>
      </c>
      <c r="P18" s="15">
        <v>100</v>
      </c>
      <c r="Q18" s="666">
        <v>600</v>
      </c>
      <c r="R18" s="653">
        <v>6300</v>
      </c>
    </row>
    <row r="19" spans="1:18" ht="12.75">
      <c r="A19" s="663" t="s">
        <v>235</v>
      </c>
      <c r="B19" s="664">
        <v>600</v>
      </c>
      <c r="C19" s="15">
        <v>800</v>
      </c>
      <c r="D19" s="651">
        <v>900</v>
      </c>
      <c r="E19" s="651">
        <v>1100</v>
      </c>
      <c r="F19" s="665">
        <v>3400</v>
      </c>
      <c r="G19" s="664">
        <v>700</v>
      </c>
      <c r="H19" s="15">
        <v>400</v>
      </c>
      <c r="I19" s="15">
        <v>100</v>
      </c>
      <c r="J19" s="15">
        <v>100</v>
      </c>
      <c r="K19" s="666">
        <v>1400</v>
      </c>
      <c r="L19" s="665">
        <v>2800</v>
      </c>
      <c r="M19" s="664">
        <v>1400</v>
      </c>
      <c r="N19" s="15">
        <v>1200</v>
      </c>
      <c r="O19" s="15">
        <v>1000</v>
      </c>
      <c r="P19" s="15">
        <v>100</v>
      </c>
      <c r="Q19" s="666">
        <v>2500</v>
      </c>
      <c r="R19" s="665">
        <v>6200</v>
      </c>
    </row>
    <row r="20" spans="1:18" ht="12.75">
      <c r="A20" s="663" t="s">
        <v>236</v>
      </c>
      <c r="B20" s="664">
        <v>300</v>
      </c>
      <c r="C20" s="15">
        <v>100</v>
      </c>
      <c r="D20" s="651">
        <v>300</v>
      </c>
      <c r="E20" s="651">
        <v>300</v>
      </c>
      <c r="F20" s="665">
        <v>900</v>
      </c>
      <c r="G20" s="664">
        <v>200</v>
      </c>
      <c r="H20" s="15">
        <v>100</v>
      </c>
      <c r="I20" s="15">
        <v>100</v>
      </c>
      <c r="J20" s="15">
        <v>0</v>
      </c>
      <c r="K20" s="666">
        <v>0</v>
      </c>
      <c r="L20" s="665">
        <v>300</v>
      </c>
      <c r="M20" s="664">
        <v>500</v>
      </c>
      <c r="N20" s="15">
        <v>100</v>
      </c>
      <c r="O20" s="15">
        <v>300</v>
      </c>
      <c r="P20" s="15">
        <v>0</v>
      </c>
      <c r="Q20" s="666">
        <v>300</v>
      </c>
      <c r="R20" s="665">
        <v>1300</v>
      </c>
    </row>
    <row r="21" spans="1:18" ht="12.75">
      <c r="A21" s="663" t="s">
        <v>237</v>
      </c>
      <c r="B21" s="664">
        <v>500</v>
      </c>
      <c r="C21" s="15">
        <v>400</v>
      </c>
      <c r="D21" s="651">
        <v>1900</v>
      </c>
      <c r="E21" s="651">
        <v>300</v>
      </c>
      <c r="F21" s="665">
        <v>3100</v>
      </c>
      <c r="G21" s="664">
        <v>700</v>
      </c>
      <c r="H21" s="15">
        <v>300</v>
      </c>
      <c r="I21" s="15">
        <v>200</v>
      </c>
      <c r="J21" s="15">
        <v>0</v>
      </c>
      <c r="K21" s="666">
        <v>100</v>
      </c>
      <c r="L21" s="665">
        <v>1300</v>
      </c>
      <c r="M21" s="664">
        <v>1100</v>
      </c>
      <c r="N21" s="15">
        <v>700</v>
      </c>
      <c r="O21" s="15">
        <v>2100</v>
      </c>
      <c r="P21" s="15">
        <v>100</v>
      </c>
      <c r="Q21" s="666">
        <v>400</v>
      </c>
      <c r="R21" s="665">
        <v>4400</v>
      </c>
    </row>
    <row r="22" spans="1:18" ht="12.75">
      <c r="A22" s="663" t="s">
        <v>238</v>
      </c>
      <c r="B22" s="664">
        <v>0</v>
      </c>
      <c r="C22" s="15">
        <v>100</v>
      </c>
      <c r="D22" s="651">
        <v>700</v>
      </c>
      <c r="E22" s="651">
        <v>200</v>
      </c>
      <c r="F22" s="665">
        <v>1000</v>
      </c>
      <c r="G22" s="664">
        <v>200</v>
      </c>
      <c r="H22" s="15">
        <v>100</v>
      </c>
      <c r="I22" s="15">
        <v>100</v>
      </c>
      <c r="J22" s="15">
        <v>100</v>
      </c>
      <c r="K22" s="666">
        <v>200</v>
      </c>
      <c r="L22" s="665">
        <v>600</v>
      </c>
      <c r="M22" s="664">
        <v>200</v>
      </c>
      <c r="N22" s="15">
        <v>100</v>
      </c>
      <c r="O22" s="15">
        <v>800</v>
      </c>
      <c r="P22" s="15">
        <v>200</v>
      </c>
      <c r="Q22" s="666">
        <v>300</v>
      </c>
      <c r="R22" s="665">
        <v>1600</v>
      </c>
    </row>
    <row r="23" spans="1:18" ht="12.75">
      <c r="A23" s="667" t="s">
        <v>239</v>
      </c>
      <c r="B23" s="655"/>
      <c r="C23" s="469"/>
      <c r="D23" s="469"/>
      <c r="E23" s="656"/>
      <c r="F23" s="657"/>
      <c r="G23" s="655"/>
      <c r="H23" s="469"/>
      <c r="I23" s="469"/>
      <c r="J23" s="469"/>
      <c r="K23" s="656"/>
      <c r="L23" s="657"/>
      <c r="M23" s="655"/>
      <c r="N23" s="469"/>
      <c r="O23" s="469"/>
      <c r="P23" s="469"/>
      <c r="Q23" s="656"/>
      <c r="R23" s="657"/>
    </row>
    <row r="24" spans="1:18" ht="25.5">
      <c r="A24" s="658" t="s">
        <v>363</v>
      </c>
      <c r="B24" s="659">
        <v>1400</v>
      </c>
      <c r="C24" s="660">
        <v>1300</v>
      </c>
      <c r="D24" s="660">
        <v>3000</v>
      </c>
      <c r="E24" s="660">
        <v>1500</v>
      </c>
      <c r="F24" s="668">
        <v>7300</v>
      </c>
      <c r="G24" s="659">
        <v>1500</v>
      </c>
      <c r="H24" s="660">
        <v>1300</v>
      </c>
      <c r="I24" s="660">
        <v>900</v>
      </c>
      <c r="J24" s="660">
        <v>300</v>
      </c>
      <c r="K24" s="662">
        <v>1400</v>
      </c>
      <c r="L24" s="661">
        <v>5400</v>
      </c>
      <c r="M24" s="659">
        <v>2900</v>
      </c>
      <c r="N24" s="660">
        <v>2600</v>
      </c>
      <c r="O24" s="660">
        <v>3800</v>
      </c>
      <c r="P24" s="660">
        <v>400</v>
      </c>
      <c r="Q24" s="662">
        <v>2900</v>
      </c>
      <c r="R24" s="661">
        <v>12600</v>
      </c>
    </row>
    <row r="25" spans="1:18" ht="12.75">
      <c r="A25" s="663" t="s">
        <v>233</v>
      </c>
      <c r="B25" s="575">
        <v>400</v>
      </c>
      <c r="C25" s="651">
        <v>200</v>
      </c>
      <c r="D25" s="651">
        <v>500</v>
      </c>
      <c r="E25" s="666">
        <v>300</v>
      </c>
      <c r="F25" s="653">
        <v>1400</v>
      </c>
      <c r="G25" s="575">
        <v>400</v>
      </c>
      <c r="H25" s="651">
        <v>300</v>
      </c>
      <c r="I25" s="651">
        <v>200</v>
      </c>
      <c r="J25" s="651">
        <v>100</v>
      </c>
      <c r="K25" s="652">
        <v>100</v>
      </c>
      <c r="L25" s="653">
        <v>1000</v>
      </c>
      <c r="M25" s="575">
        <v>800</v>
      </c>
      <c r="N25" s="651">
        <v>500</v>
      </c>
      <c r="O25" s="651">
        <v>600</v>
      </c>
      <c r="P25" s="651">
        <v>100</v>
      </c>
      <c r="Q25" s="652">
        <v>400</v>
      </c>
      <c r="R25" s="653">
        <v>2400</v>
      </c>
    </row>
    <row r="26" spans="1:18" ht="12.75">
      <c r="A26" s="663" t="s">
        <v>234</v>
      </c>
      <c r="B26" s="664">
        <v>300</v>
      </c>
      <c r="C26" s="651">
        <v>0</v>
      </c>
      <c r="D26" s="651">
        <v>300</v>
      </c>
      <c r="E26" s="666">
        <v>100</v>
      </c>
      <c r="F26" s="665">
        <v>800</v>
      </c>
      <c r="G26" s="664">
        <v>200</v>
      </c>
      <c r="H26" s="15">
        <v>100</v>
      </c>
      <c r="I26" s="15">
        <v>0</v>
      </c>
      <c r="J26" s="15">
        <v>0</v>
      </c>
      <c r="K26" s="666">
        <v>100</v>
      </c>
      <c r="L26" s="665">
        <v>400</v>
      </c>
      <c r="M26" s="664">
        <v>600</v>
      </c>
      <c r="N26" s="15">
        <v>100</v>
      </c>
      <c r="O26" s="15">
        <v>300</v>
      </c>
      <c r="P26" s="15">
        <v>0</v>
      </c>
      <c r="Q26" s="666">
        <v>200</v>
      </c>
      <c r="R26" s="665">
        <v>1200</v>
      </c>
    </row>
    <row r="27" spans="1:18" ht="12.75">
      <c r="A27" s="663" t="s">
        <v>235</v>
      </c>
      <c r="B27" s="664">
        <v>300</v>
      </c>
      <c r="C27" s="651">
        <v>600</v>
      </c>
      <c r="D27" s="651">
        <v>700</v>
      </c>
      <c r="E27" s="666">
        <v>700</v>
      </c>
      <c r="F27" s="665">
        <v>2400</v>
      </c>
      <c r="G27" s="664">
        <v>400</v>
      </c>
      <c r="H27" s="15">
        <v>600</v>
      </c>
      <c r="I27" s="15">
        <v>300</v>
      </c>
      <c r="J27" s="15">
        <v>100</v>
      </c>
      <c r="K27" s="666">
        <v>900</v>
      </c>
      <c r="L27" s="665">
        <v>2300</v>
      </c>
      <c r="M27" s="664">
        <v>700</v>
      </c>
      <c r="N27" s="15">
        <v>1300</v>
      </c>
      <c r="O27" s="15">
        <v>900</v>
      </c>
      <c r="P27" s="15">
        <v>100</v>
      </c>
      <c r="Q27" s="666">
        <v>1700</v>
      </c>
      <c r="R27" s="665">
        <v>4700</v>
      </c>
    </row>
    <row r="28" spans="1:18" ht="12.75">
      <c r="A28" s="663" t="s">
        <v>236</v>
      </c>
      <c r="B28" s="664">
        <v>100</v>
      </c>
      <c r="C28" s="651">
        <v>0</v>
      </c>
      <c r="D28" s="651">
        <v>100</v>
      </c>
      <c r="E28" s="666">
        <v>0</v>
      </c>
      <c r="F28" s="665">
        <v>300</v>
      </c>
      <c r="G28" s="664">
        <v>100</v>
      </c>
      <c r="H28" s="15">
        <v>0</v>
      </c>
      <c r="I28" s="15">
        <v>0</v>
      </c>
      <c r="J28" s="15">
        <v>0</v>
      </c>
      <c r="K28" s="666">
        <v>0</v>
      </c>
      <c r="L28" s="665">
        <v>100</v>
      </c>
      <c r="M28" s="664">
        <v>200</v>
      </c>
      <c r="N28" s="15">
        <v>100</v>
      </c>
      <c r="O28" s="15">
        <v>100</v>
      </c>
      <c r="P28" s="15">
        <v>0</v>
      </c>
      <c r="Q28" s="666">
        <v>100</v>
      </c>
      <c r="R28" s="665">
        <v>400</v>
      </c>
    </row>
    <row r="29" spans="1:18" ht="12.75">
      <c r="A29" s="663" t="s">
        <v>237</v>
      </c>
      <c r="B29" s="664">
        <v>200</v>
      </c>
      <c r="C29" s="651">
        <v>300</v>
      </c>
      <c r="D29" s="651">
        <v>1200</v>
      </c>
      <c r="E29" s="666">
        <v>300</v>
      </c>
      <c r="F29" s="665">
        <v>2000</v>
      </c>
      <c r="G29" s="664">
        <v>300</v>
      </c>
      <c r="H29" s="15">
        <v>200</v>
      </c>
      <c r="I29" s="15">
        <v>200</v>
      </c>
      <c r="J29" s="15">
        <v>100</v>
      </c>
      <c r="K29" s="666">
        <v>200</v>
      </c>
      <c r="L29" s="665">
        <v>1000</v>
      </c>
      <c r="M29" s="664">
        <v>500</v>
      </c>
      <c r="N29" s="15">
        <v>600</v>
      </c>
      <c r="O29" s="15">
        <v>1400</v>
      </c>
      <c r="P29" s="15">
        <v>100</v>
      </c>
      <c r="Q29" s="666">
        <v>500</v>
      </c>
      <c r="R29" s="665">
        <v>3100</v>
      </c>
    </row>
    <row r="30" spans="1:18" ht="12.75">
      <c r="A30" s="663" t="s">
        <v>238</v>
      </c>
      <c r="B30" s="664">
        <v>0</v>
      </c>
      <c r="C30" s="651">
        <v>0</v>
      </c>
      <c r="D30" s="651">
        <v>300</v>
      </c>
      <c r="E30" s="666">
        <v>0</v>
      </c>
      <c r="F30" s="665">
        <v>400</v>
      </c>
      <c r="G30" s="664">
        <v>100</v>
      </c>
      <c r="H30" s="15">
        <v>100</v>
      </c>
      <c r="I30" s="15">
        <v>100</v>
      </c>
      <c r="J30" s="15">
        <v>0</v>
      </c>
      <c r="K30" s="666">
        <v>100</v>
      </c>
      <c r="L30" s="665">
        <v>400</v>
      </c>
      <c r="M30" s="664">
        <v>100</v>
      </c>
      <c r="N30" s="15">
        <v>100</v>
      </c>
      <c r="O30" s="15">
        <v>400</v>
      </c>
      <c r="P30" s="15">
        <v>100</v>
      </c>
      <c r="Q30" s="666">
        <v>100</v>
      </c>
      <c r="R30" s="665">
        <v>800</v>
      </c>
    </row>
    <row r="31" spans="1:18" ht="12.75">
      <c r="A31" s="667" t="s">
        <v>239</v>
      </c>
      <c r="B31" s="655"/>
      <c r="C31" s="469"/>
      <c r="D31" s="469"/>
      <c r="E31" s="656"/>
      <c r="F31" s="657"/>
      <c r="G31" s="655"/>
      <c r="H31" s="469"/>
      <c r="I31" s="469"/>
      <c r="J31" s="469"/>
      <c r="K31" s="656"/>
      <c r="L31" s="657"/>
      <c r="M31" s="655"/>
      <c r="N31" s="469"/>
      <c r="O31" s="469"/>
      <c r="P31" s="469"/>
      <c r="Q31" s="656"/>
      <c r="R31" s="657"/>
    </row>
    <row r="32" spans="1:24" ht="12.75">
      <c r="A32" s="538"/>
      <c r="B32" s="476"/>
      <c r="C32" s="476"/>
      <c r="D32" s="476"/>
      <c r="E32" s="476"/>
      <c r="F32" s="476"/>
      <c r="G32" s="476"/>
      <c r="H32" s="476"/>
      <c r="I32" s="476"/>
      <c r="J32" s="476"/>
      <c r="K32" s="476"/>
      <c r="L32" s="476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6"/>
      <c r="X32" s="476"/>
    </row>
    <row r="33" spans="1:24" ht="12.75">
      <c r="A33" s="476"/>
      <c r="B33" s="476"/>
      <c r="C33" s="476"/>
      <c r="D33" s="476"/>
      <c r="E33" s="476"/>
      <c r="F33" s="476"/>
      <c r="G33" s="476"/>
      <c r="H33" s="476"/>
      <c r="I33" s="476"/>
      <c r="J33" s="476"/>
      <c r="K33" s="476"/>
      <c r="L33" s="476"/>
      <c r="M33" s="476"/>
      <c r="N33" s="476"/>
      <c r="O33" s="476"/>
      <c r="P33" s="476"/>
      <c r="Q33" s="476"/>
      <c r="R33" s="476"/>
      <c r="S33" s="476"/>
      <c r="T33" s="476"/>
      <c r="U33" s="476"/>
      <c r="V33" s="476"/>
      <c r="W33" s="476"/>
      <c r="X33" s="476"/>
    </row>
    <row r="34" spans="1:24" ht="12.75">
      <c r="A34" s="538" t="s">
        <v>27</v>
      </c>
      <c r="B34" s="78" t="s">
        <v>364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ht="12.75">
      <c r="A35" s="476"/>
      <c r="B35" s="80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2.75">
      <c r="A36" s="476"/>
      <c r="B36" s="80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12.75">
      <c r="A37" s="476"/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</sheetData>
  <conditionalFormatting sqref="F31">
    <cfRule type="expression" priority="1" dxfId="0" stopIfTrue="1">
      <formula>F31&lt;&gt;SUM(B31:E31)</formula>
    </cfRule>
  </conditionalFormatting>
  <conditionalFormatting sqref="R31 L31">
    <cfRule type="expression" priority="2" dxfId="0" stopIfTrue="1">
      <formula>L31&lt;&gt;SUM(G31:K31)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I3" sqref="I3"/>
    </sheetView>
  </sheetViews>
  <sheetFormatPr defaultColWidth="9.140625" defaultRowHeight="12.75"/>
  <cols>
    <col min="1" max="1" width="31.57421875" style="0" customWidth="1"/>
  </cols>
  <sheetData>
    <row r="1" spans="1:21" ht="15.75">
      <c r="A1" s="605" t="s">
        <v>365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1:21" ht="12.75">
      <c r="A2" s="607" t="s">
        <v>366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</row>
    <row r="3" spans="1:21" ht="12.75">
      <c r="A3" s="606"/>
      <c r="B3" s="608" t="s">
        <v>12</v>
      </c>
      <c r="C3" s="669">
        <v>2008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</row>
    <row r="4" spans="1:21" ht="12.75">
      <c r="A4" s="610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</row>
    <row r="5" spans="1:21" ht="12.75">
      <c r="A5" s="670"/>
      <c r="B5" s="671" t="s">
        <v>353</v>
      </c>
      <c r="C5" s="613"/>
      <c r="D5" s="613"/>
      <c r="E5" s="613"/>
      <c r="F5" s="613"/>
      <c r="G5" s="613"/>
      <c r="H5" s="671" t="s">
        <v>354</v>
      </c>
      <c r="I5" s="613"/>
      <c r="J5" s="613"/>
      <c r="K5" s="613"/>
      <c r="L5" s="613"/>
      <c r="M5" s="613"/>
      <c r="N5" s="614"/>
      <c r="O5" s="671" t="s">
        <v>355</v>
      </c>
      <c r="P5" s="613"/>
      <c r="Q5" s="613"/>
      <c r="R5" s="613"/>
      <c r="S5" s="613"/>
      <c r="T5" s="613"/>
      <c r="U5" s="614"/>
    </row>
    <row r="6" spans="1:21" ht="12.75">
      <c r="A6" s="672"/>
      <c r="B6" s="673" t="s">
        <v>356</v>
      </c>
      <c r="C6" s="674"/>
      <c r="D6" s="674"/>
      <c r="E6" s="674"/>
      <c r="F6" s="674"/>
      <c r="G6" s="614"/>
      <c r="H6" s="673" t="s">
        <v>356</v>
      </c>
      <c r="I6" s="674"/>
      <c r="J6" s="674"/>
      <c r="K6" s="674"/>
      <c r="L6" s="674"/>
      <c r="M6" s="674"/>
      <c r="N6" s="614"/>
      <c r="O6" s="673" t="s">
        <v>356</v>
      </c>
      <c r="P6" s="674"/>
      <c r="Q6" s="674"/>
      <c r="R6" s="674"/>
      <c r="S6" s="674"/>
      <c r="T6" s="674"/>
      <c r="U6" s="614"/>
    </row>
    <row r="7" spans="1:21" ht="51">
      <c r="A7" s="675" t="s">
        <v>367</v>
      </c>
      <c r="B7" s="676" t="s">
        <v>357</v>
      </c>
      <c r="C7" s="677" t="s">
        <v>358</v>
      </c>
      <c r="D7" s="677" t="s">
        <v>359</v>
      </c>
      <c r="E7" s="617" t="s">
        <v>360</v>
      </c>
      <c r="F7" s="678" t="s">
        <v>368</v>
      </c>
      <c r="G7" s="679" t="s">
        <v>20</v>
      </c>
      <c r="H7" s="676" t="s">
        <v>357</v>
      </c>
      <c r="I7" s="677" t="s">
        <v>358</v>
      </c>
      <c r="J7" s="677" t="s">
        <v>359</v>
      </c>
      <c r="K7" s="677" t="s">
        <v>361</v>
      </c>
      <c r="L7" s="617" t="s">
        <v>360</v>
      </c>
      <c r="M7" s="678" t="s">
        <v>368</v>
      </c>
      <c r="N7" s="679" t="s">
        <v>20</v>
      </c>
      <c r="O7" s="676" t="s">
        <v>357</v>
      </c>
      <c r="P7" s="677" t="s">
        <v>358</v>
      </c>
      <c r="Q7" s="677" t="s">
        <v>359</v>
      </c>
      <c r="R7" s="677" t="s">
        <v>361</v>
      </c>
      <c r="S7" s="617" t="s">
        <v>360</v>
      </c>
      <c r="T7" s="678" t="s">
        <v>368</v>
      </c>
      <c r="U7" s="679" t="s">
        <v>20</v>
      </c>
    </row>
    <row r="8" spans="1:21" ht="12.75">
      <c r="A8" s="680" t="s">
        <v>288</v>
      </c>
      <c r="B8" s="681">
        <v>76.779</v>
      </c>
      <c r="C8" s="682">
        <v>66.75628367770702</v>
      </c>
      <c r="D8" s="682">
        <v>68.32</v>
      </c>
      <c r="E8" s="682">
        <v>72.16150701646811</v>
      </c>
      <c r="F8" s="683">
        <v>59.96655936765489</v>
      </c>
      <c r="G8" s="684">
        <v>70.874</v>
      </c>
      <c r="H8" s="681">
        <v>79.78211999999999</v>
      </c>
      <c r="I8" s="682">
        <v>68.665</v>
      </c>
      <c r="J8" s="682">
        <v>59.588</v>
      </c>
      <c r="K8" s="685">
        <v>51.298</v>
      </c>
      <c r="L8" s="682">
        <v>75.21244834765331</v>
      </c>
      <c r="M8" s="683"/>
      <c r="N8" s="684">
        <v>70.86</v>
      </c>
      <c r="O8" s="681">
        <v>77.995</v>
      </c>
      <c r="P8" s="682">
        <v>67.332</v>
      </c>
      <c r="Q8" s="682">
        <v>66.3853972854337</v>
      </c>
      <c r="R8" s="685">
        <v>53.238</v>
      </c>
      <c r="S8" s="682">
        <v>72.755</v>
      </c>
      <c r="T8" s="683"/>
      <c r="U8" s="684">
        <v>70.87283200996995</v>
      </c>
    </row>
    <row r="9" spans="1:21" ht="12.75">
      <c r="A9" s="628" t="s">
        <v>233</v>
      </c>
      <c r="B9" s="686">
        <v>72.41766687243495</v>
      </c>
      <c r="C9" s="687">
        <v>65.202</v>
      </c>
      <c r="D9" s="687">
        <v>65.432</v>
      </c>
      <c r="E9" s="687">
        <v>65.886</v>
      </c>
      <c r="F9" s="688">
        <v>58.15</v>
      </c>
      <c r="G9" s="689">
        <v>67.164</v>
      </c>
      <c r="H9" s="686">
        <v>76.756</v>
      </c>
      <c r="I9" s="687">
        <v>66.702</v>
      </c>
      <c r="J9" s="687">
        <v>59.588</v>
      </c>
      <c r="K9" s="690">
        <v>45.414</v>
      </c>
      <c r="L9" s="687">
        <v>60.147652330468034</v>
      </c>
      <c r="M9" s="688"/>
      <c r="N9" s="689">
        <v>67.02</v>
      </c>
      <c r="O9" s="686">
        <v>74.862</v>
      </c>
      <c r="P9" s="687">
        <v>65.327</v>
      </c>
      <c r="Q9" s="687">
        <v>64.442</v>
      </c>
      <c r="R9" s="690">
        <v>46.13</v>
      </c>
      <c r="S9" s="687">
        <v>64.298</v>
      </c>
      <c r="T9" s="688"/>
      <c r="U9" s="689">
        <v>67.141</v>
      </c>
    </row>
    <row r="10" spans="1:21" ht="12.75">
      <c r="A10" s="628" t="s">
        <v>234</v>
      </c>
      <c r="B10" s="686">
        <v>79.14384575064935</v>
      </c>
      <c r="C10" s="687">
        <v>66.755</v>
      </c>
      <c r="D10" s="687">
        <v>72.636</v>
      </c>
      <c r="E10" s="687">
        <v>72.789</v>
      </c>
      <c r="F10" s="688">
        <v>77.149</v>
      </c>
      <c r="G10" s="689">
        <v>75.325</v>
      </c>
      <c r="H10" s="686">
        <v>89.868</v>
      </c>
      <c r="I10" s="687">
        <v>81.489</v>
      </c>
      <c r="J10" s="687">
        <v>63.17</v>
      </c>
      <c r="K10" s="690">
        <v>48.251</v>
      </c>
      <c r="L10" s="687">
        <v>62.199</v>
      </c>
      <c r="M10" s="688"/>
      <c r="N10" s="689">
        <v>82.17</v>
      </c>
      <c r="O10" s="686">
        <v>82.13</v>
      </c>
      <c r="P10" s="687">
        <v>76.04598626561798</v>
      </c>
      <c r="Q10" s="687">
        <v>71.44156882073939</v>
      </c>
      <c r="R10" s="690">
        <v>55.542</v>
      </c>
      <c r="S10" s="687">
        <v>70.50862161383839</v>
      </c>
      <c r="T10" s="688"/>
      <c r="U10" s="689">
        <v>76.852</v>
      </c>
    </row>
    <row r="11" spans="1:21" ht="12.75">
      <c r="A11" s="628" t="s">
        <v>235</v>
      </c>
      <c r="B11" s="686">
        <v>84.87</v>
      </c>
      <c r="C11" s="687">
        <v>69.776</v>
      </c>
      <c r="D11" s="687">
        <v>70.903</v>
      </c>
      <c r="E11" s="687">
        <v>85.479</v>
      </c>
      <c r="F11" s="688">
        <v>56.500219011346005</v>
      </c>
      <c r="G11" s="689">
        <v>75.679</v>
      </c>
      <c r="H11" s="686">
        <v>78.24512</v>
      </c>
      <c r="I11" s="687">
        <v>65.852</v>
      </c>
      <c r="J11" s="687">
        <v>57.749</v>
      </c>
      <c r="K11" s="690">
        <v>57.936071360392546</v>
      </c>
      <c r="L11" s="687">
        <v>113.397</v>
      </c>
      <c r="M11" s="688"/>
      <c r="N11" s="689">
        <v>75.698</v>
      </c>
      <c r="O11" s="686">
        <v>82.33144</v>
      </c>
      <c r="P11" s="687">
        <v>67.282</v>
      </c>
      <c r="Q11" s="687">
        <v>66.765</v>
      </c>
      <c r="R11" s="690">
        <v>56.55137233052205</v>
      </c>
      <c r="S11" s="687">
        <v>97.833</v>
      </c>
      <c r="T11" s="688"/>
      <c r="U11" s="689">
        <v>75.69599016100197</v>
      </c>
    </row>
    <row r="12" spans="1:21" ht="12.75">
      <c r="A12" s="628" t="s">
        <v>236</v>
      </c>
      <c r="B12" s="686">
        <v>69.874</v>
      </c>
      <c r="C12" s="687">
        <v>65.333</v>
      </c>
      <c r="D12" s="687">
        <v>76.385</v>
      </c>
      <c r="E12" s="687">
        <v>81.92741226742149</v>
      </c>
      <c r="F12" s="688">
        <v>78.92</v>
      </c>
      <c r="G12" s="689">
        <v>73.835</v>
      </c>
      <c r="H12" s="686">
        <v>76.081</v>
      </c>
      <c r="I12" s="687">
        <v>60.033125396719</v>
      </c>
      <c r="J12" s="687">
        <v>82.012</v>
      </c>
      <c r="K12" s="690">
        <v>32.918</v>
      </c>
      <c r="L12" s="687">
        <v>74.963</v>
      </c>
      <c r="M12" s="688"/>
      <c r="N12" s="689">
        <v>74.963</v>
      </c>
      <c r="O12" s="686">
        <v>69.948</v>
      </c>
      <c r="P12" s="687">
        <v>63.902</v>
      </c>
      <c r="Q12" s="687">
        <v>78.761</v>
      </c>
      <c r="R12" s="690">
        <v>78.92</v>
      </c>
      <c r="S12" s="687">
        <v>81.52</v>
      </c>
      <c r="T12" s="688"/>
      <c r="U12" s="689">
        <v>74.963</v>
      </c>
    </row>
    <row r="13" spans="1:21" ht="12.75">
      <c r="A13" s="628" t="s">
        <v>237</v>
      </c>
      <c r="B13" s="686">
        <v>85.50312144909736</v>
      </c>
      <c r="C13" s="687">
        <v>67.287802504128</v>
      </c>
      <c r="D13" s="687">
        <v>69.19607045982804</v>
      </c>
      <c r="E13" s="687">
        <v>64.017</v>
      </c>
      <c r="F13" s="688">
        <v>61.843</v>
      </c>
      <c r="G13" s="689">
        <v>69.37744484880511</v>
      </c>
      <c r="H13" s="686">
        <v>95.32192804269692</v>
      </c>
      <c r="I13" s="687">
        <v>84.385</v>
      </c>
      <c r="J13" s="687">
        <v>59.422</v>
      </c>
      <c r="K13" s="690">
        <v>46.101</v>
      </c>
      <c r="L13" s="687">
        <v>65.723</v>
      </c>
      <c r="M13" s="688"/>
      <c r="N13" s="689">
        <v>74.953</v>
      </c>
      <c r="O13" s="686">
        <v>88.351</v>
      </c>
      <c r="P13" s="687">
        <v>73.998</v>
      </c>
      <c r="Q13" s="687">
        <v>67.958</v>
      </c>
      <c r="R13" s="690">
        <v>53.238</v>
      </c>
      <c r="S13" s="687">
        <v>65.012</v>
      </c>
      <c r="T13" s="688"/>
      <c r="U13" s="689">
        <v>71.044</v>
      </c>
    </row>
    <row r="14" spans="1:21" ht="12.75">
      <c r="A14" s="628" t="s">
        <v>238</v>
      </c>
      <c r="B14" s="686">
        <v>47.196</v>
      </c>
      <c r="C14" s="687">
        <v>68.75927957465501</v>
      </c>
      <c r="D14" s="687">
        <v>60.573973456279</v>
      </c>
      <c r="E14" s="687">
        <v>58.66</v>
      </c>
      <c r="F14" s="688">
        <v>37.953</v>
      </c>
      <c r="G14" s="689">
        <v>59.001</v>
      </c>
      <c r="H14" s="686">
        <v>44.392097392101014</v>
      </c>
      <c r="I14" s="687">
        <v>50.954</v>
      </c>
      <c r="J14" s="687">
        <v>47.014</v>
      </c>
      <c r="K14" s="690">
        <v>62.019</v>
      </c>
      <c r="L14" s="687">
        <v>56.693</v>
      </c>
      <c r="M14" s="688"/>
      <c r="N14" s="689">
        <v>53.57</v>
      </c>
      <c r="O14" s="686">
        <v>47.196</v>
      </c>
      <c r="P14" s="687">
        <v>57.727</v>
      </c>
      <c r="Q14" s="687">
        <v>59.552</v>
      </c>
      <c r="R14" s="690">
        <v>61.935</v>
      </c>
      <c r="S14" s="687">
        <v>56.9</v>
      </c>
      <c r="T14" s="688"/>
      <c r="U14" s="689">
        <v>57.31976241228753</v>
      </c>
    </row>
    <row r="15" spans="1:21" ht="12.75">
      <c r="A15" s="691" t="s">
        <v>239</v>
      </c>
      <c r="B15" s="686"/>
      <c r="C15" s="687"/>
      <c r="D15" s="687"/>
      <c r="E15" s="687"/>
      <c r="F15" s="688"/>
      <c r="G15" s="689"/>
      <c r="H15" s="686"/>
      <c r="I15" s="687"/>
      <c r="J15" s="687"/>
      <c r="K15" s="690"/>
      <c r="L15" s="687"/>
      <c r="M15" s="688"/>
      <c r="N15" s="689"/>
      <c r="O15" s="686"/>
      <c r="P15" s="687"/>
      <c r="Q15" s="687"/>
      <c r="R15" s="690"/>
      <c r="S15" s="687"/>
      <c r="T15" s="688"/>
      <c r="U15" s="689"/>
    </row>
    <row r="16" spans="1:21" ht="25.5">
      <c r="A16" s="692" t="s">
        <v>362</v>
      </c>
      <c r="B16" s="693">
        <v>82.035</v>
      </c>
      <c r="C16" s="694">
        <v>74.799</v>
      </c>
      <c r="D16" s="694">
        <v>74.125</v>
      </c>
      <c r="E16" s="694">
        <v>79.423</v>
      </c>
      <c r="F16" s="695">
        <v>60.327</v>
      </c>
      <c r="G16" s="696">
        <v>76.99951520227317</v>
      </c>
      <c r="H16" s="693">
        <v>89.868</v>
      </c>
      <c r="I16" s="694">
        <v>80.995</v>
      </c>
      <c r="J16" s="694">
        <v>66.8768975976375</v>
      </c>
      <c r="K16" s="697">
        <v>56.364</v>
      </c>
      <c r="L16" s="694">
        <v>114.63323791517513</v>
      </c>
      <c r="M16" s="695"/>
      <c r="N16" s="696">
        <v>85.031</v>
      </c>
      <c r="O16" s="693">
        <v>85.02436688671222</v>
      </c>
      <c r="P16" s="694">
        <v>77.27612059573477</v>
      </c>
      <c r="Q16" s="694">
        <v>72.942</v>
      </c>
      <c r="R16" s="697">
        <v>58.15</v>
      </c>
      <c r="S16" s="694">
        <v>84.77463865792397</v>
      </c>
      <c r="T16" s="695"/>
      <c r="U16" s="696">
        <v>78.761</v>
      </c>
    </row>
    <row r="17" spans="1:21" ht="12.75">
      <c r="A17" s="698" t="s">
        <v>233</v>
      </c>
      <c r="B17" s="686">
        <v>77.28</v>
      </c>
      <c r="C17" s="687">
        <v>69.29627434505605</v>
      </c>
      <c r="D17" s="687">
        <v>68.70552820542805</v>
      </c>
      <c r="E17" s="687">
        <v>68.002</v>
      </c>
      <c r="F17" s="688">
        <v>47.62864310821608</v>
      </c>
      <c r="G17" s="689">
        <v>71.304</v>
      </c>
      <c r="H17" s="686">
        <v>81.746</v>
      </c>
      <c r="I17" s="687">
        <v>70.6325326841345</v>
      </c>
      <c r="J17" s="687">
        <v>65.460567194626</v>
      </c>
      <c r="K17" s="690">
        <v>48.197</v>
      </c>
      <c r="L17" s="687">
        <v>70.509</v>
      </c>
      <c r="M17" s="688"/>
      <c r="N17" s="689">
        <v>74.63627729965198</v>
      </c>
      <c r="O17" s="686">
        <v>79.693</v>
      </c>
      <c r="P17" s="687">
        <v>69.971</v>
      </c>
      <c r="Q17" s="687">
        <v>68.474</v>
      </c>
      <c r="R17" s="690">
        <v>48.197</v>
      </c>
      <c r="S17" s="687">
        <v>68.423</v>
      </c>
      <c r="T17" s="688"/>
      <c r="U17" s="689">
        <v>72.231</v>
      </c>
    </row>
    <row r="18" spans="1:21" ht="12.75">
      <c r="A18" s="698" t="s">
        <v>234</v>
      </c>
      <c r="B18" s="699">
        <v>82.3594</v>
      </c>
      <c r="C18" s="700">
        <v>73.213</v>
      </c>
      <c r="D18" s="700">
        <v>75.287</v>
      </c>
      <c r="E18" s="700">
        <v>76.919</v>
      </c>
      <c r="F18" s="161">
        <v>77.149</v>
      </c>
      <c r="G18" s="701">
        <v>79.656</v>
      </c>
      <c r="H18" s="699">
        <v>94.38396</v>
      </c>
      <c r="I18" s="700">
        <v>81.489</v>
      </c>
      <c r="J18" s="700">
        <v>63.47657459475</v>
      </c>
      <c r="K18" s="702">
        <v>46.13</v>
      </c>
      <c r="L18" s="700">
        <v>67.937</v>
      </c>
      <c r="M18" s="161"/>
      <c r="N18" s="701">
        <v>89.235</v>
      </c>
      <c r="O18" s="699">
        <v>87.118</v>
      </c>
      <c r="P18" s="700">
        <v>78.074</v>
      </c>
      <c r="Q18" s="700">
        <v>74.86326779011003</v>
      </c>
      <c r="R18" s="702">
        <v>53.358</v>
      </c>
      <c r="S18" s="700">
        <v>76.852</v>
      </c>
      <c r="T18" s="161"/>
      <c r="U18" s="701">
        <v>81.305</v>
      </c>
    </row>
    <row r="19" spans="1:21" ht="12.75">
      <c r="A19" s="698" t="s">
        <v>235</v>
      </c>
      <c r="B19" s="699">
        <v>96.41014285714286</v>
      </c>
      <c r="C19" s="700">
        <v>86.91110464463553</v>
      </c>
      <c r="D19" s="700">
        <v>79.69306143459903</v>
      </c>
      <c r="E19" s="700">
        <v>120.97</v>
      </c>
      <c r="F19" s="161">
        <v>63.77</v>
      </c>
      <c r="G19" s="701">
        <v>90.791</v>
      </c>
      <c r="H19" s="699">
        <v>101.19690014388033</v>
      </c>
      <c r="I19" s="700">
        <v>89.062</v>
      </c>
      <c r="J19" s="700">
        <v>64.395</v>
      </c>
      <c r="K19" s="702">
        <v>68.383</v>
      </c>
      <c r="L19" s="700">
        <v>154.551</v>
      </c>
      <c r="M19" s="161"/>
      <c r="N19" s="701">
        <v>122.976</v>
      </c>
      <c r="O19" s="699">
        <v>98.33955999999999</v>
      </c>
      <c r="P19" s="700">
        <v>86.963</v>
      </c>
      <c r="Q19" s="700">
        <v>79.032</v>
      </c>
      <c r="R19" s="702">
        <v>65.296</v>
      </c>
      <c r="S19" s="700">
        <v>137.4107304</v>
      </c>
      <c r="T19" s="161"/>
      <c r="U19" s="701">
        <v>101.2548</v>
      </c>
    </row>
    <row r="20" spans="1:21" ht="12.75">
      <c r="A20" s="698" t="s">
        <v>236</v>
      </c>
      <c r="B20" s="699">
        <v>77.64696571460618</v>
      </c>
      <c r="C20" s="700">
        <v>66.268</v>
      </c>
      <c r="D20" s="700">
        <v>78.50465328541998</v>
      </c>
      <c r="E20" s="700">
        <v>83.27338829105246</v>
      </c>
      <c r="F20" s="161">
        <v>123.869</v>
      </c>
      <c r="G20" s="701">
        <v>79.853</v>
      </c>
      <c r="H20" s="699">
        <v>93.47472</v>
      </c>
      <c r="I20" s="700">
        <v>80.245</v>
      </c>
      <c r="J20" s="700">
        <v>86.6</v>
      </c>
      <c r="K20" s="702">
        <v>32.918</v>
      </c>
      <c r="L20" s="700">
        <v>75.378</v>
      </c>
      <c r="M20" s="161"/>
      <c r="N20" s="701">
        <v>85.187</v>
      </c>
      <c r="O20" s="699">
        <v>79.68576367438513</v>
      </c>
      <c r="P20" s="700">
        <v>66.268</v>
      </c>
      <c r="Q20" s="700">
        <v>78.761</v>
      </c>
      <c r="R20" s="702">
        <v>53.342</v>
      </c>
      <c r="S20" s="700">
        <v>83.209</v>
      </c>
      <c r="T20" s="161"/>
      <c r="U20" s="701">
        <v>80.396</v>
      </c>
    </row>
    <row r="21" spans="1:21" ht="12.75">
      <c r="A21" s="698" t="s">
        <v>237</v>
      </c>
      <c r="B21" s="699">
        <v>93.69036</v>
      </c>
      <c r="C21" s="700">
        <v>80.367</v>
      </c>
      <c r="D21" s="700">
        <v>77.505</v>
      </c>
      <c r="E21" s="700">
        <v>85.4636050606665</v>
      </c>
      <c r="F21" s="161">
        <v>71.142</v>
      </c>
      <c r="G21" s="701">
        <v>79.676</v>
      </c>
      <c r="H21" s="699">
        <v>111.41376</v>
      </c>
      <c r="I21" s="700">
        <v>97.065</v>
      </c>
      <c r="J21" s="700">
        <v>80.222</v>
      </c>
      <c r="K21" s="702">
        <v>53.197555308976</v>
      </c>
      <c r="L21" s="700">
        <v>85.237</v>
      </c>
      <c r="M21" s="161"/>
      <c r="N21" s="701">
        <v>92.077</v>
      </c>
      <c r="O21" s="699">
        <v>102.356</v>
      </c>
      <c r="P21" s="700">
        <v>85.432</v>
      </c>
      <c r="Q21" s="700">
        <v>77.794</v>
      </c>
      <c r="R21" s="702">
        <v>53.238</v>
      </c>
      <c r="S21" s="700">
        <v>85.452</v>
      </c>
      <c r="T21" s="161"/>
      <c r="U21" s="701">
        <v>82.826</v>
      </c>
    </row>
    <row r="22" spans="1:21" ht="12.75">
      <c r="A22" s="698" t="s">
        <v>238</v>
      </c>
      <c r="B22" s="699">
        <v>46.78212552904598</v>
      </c>
      <c r="C22" s="700">
        <v>68.686</v>
      </c>
      <c r="D22" s="700">
        <v>63.52</v>
      </c>
      <c r="E22" s="700">
        <v>58.92041325306396</v>
      </c>
      <c r="F22" s="161">
        <v>83.938</v>
      </c>
      <c r="G22" s="701">
        <v>62.45927701488916</v>
      </c>
      <c r="H22" s="699">
        <v>53.874</v>
      </c>
      <c r="I22" s="700">
        <v>66.68530498002251</v>
      </c>
      <c r="J22" s="700">
        <v>43.983</v>
      </c>
      <c r="K22" s="702">
        <v>62.019</v>
      </c>
      <c r="L22" s="700">
        <v>54.143</v>
      </c>
      <c r="M22" s="161"/>
      <c r="N22" s="701">
        <v>56.693</v>
      </c>
      <c r="O22" s="699">
        <v>47.196</v>
      </c>
      <c r="P22" s="700">
        <v>67.507</v>
      </c>
      <c r="Q22" s="700">
        <v>61.993</v>
      </c>
      <c r="R22" s="702">
        <v>62.019</v>
      </c>
      <c r="S22" s="700">
        <v>56.809</v>
      </c>
      <c r="T22" s="161"/>
      <c r="U22" s="701">
        <v>59.877</v>
      </c>
    </row>
    <row r="23" spans="1:21" ht="12.75">
      <c r="A23" s="703" t="s">
        <v>239</v>
      </c>
      <c r="B23" s="704"/>
      <c r="C23" s="705"/>
      <c r="D23" s="705"/>
      <c r="E23" s="705"/>
      <c r="F23" s="188"/>
      <c r="G23" s="706"/>
      <c r="H23" s="704"/>
      <c r="I23" s="705"/>
      <c r="J23" s="705"/>
      <c r="K23" s="707"/>
      <c r="L23" s="705"/>
      <c r="M23" s="188"/>
      <c r="N23" s="706"/>
      <c r="O23" s="704"/>
      <c r="P23" s="705"/>
      <c r="Q23" s="705"/>
      <c r="R23" s="707"/>
      <c r="S23" s="705"/>
      <c r="T23" s="188"/>
      <c r="U23" s="706"/>
    </row>
    <row r="24" spans="1:21" ht="25.5">
      <c r="A24" s="692" t="s">
        <v>363</v>
      </c>
      <c r="B24" s="693">
        <v>59.435</v>
      </c>
      <c r="C24" s="694">
        <v>59.273</v>
      </c>
      <c r="D24" s="694">
        <v>59.843</v>
      </c>
      <c r="E24" s="694">
        <v>59.637</v>
      </c>
      <c r="F24" s="695">
        <v>57.25633233716398</v>
      </c>
      <c r="G24" s="696">
        <v>59.552</v>
      </c>
      <c r="H24" s="693">
        <v>56.355</v>
      </c>
      <c r="I24" s="694">
        <v>63.02545354478</v>
      </c>
      <c r="J24" s="694">
        <v>51.51</v>
      </c>
      <c r="K24" s="697">
        <v>39.77</v>
      </c>
      <c r="L24" s="694">
        <v>63.258</v>
      </c>
      <c r="M24" s="695"/>
      <c r="N24" s="696">
        <v>59.175360961329</v>
      </c>
      <c r="O24" s="693">
        <v>58.125111185407995</v>
      </c>
      <c r="P24" s="694">
        <v>61.272</v>
      </c>
      <c r="Q24" s="694">
        <v>58.257</v>
      </c>
      <c r="R24" s="697">
        <v>47.808</v>
      </c>
      <c r="S24" s="694">
        <v>61.117</v>
      </c>
      <c r="T24" s="695"/>
      <c r="U24" s="696">
        <v>59.422</v>
      </c>
    </row>
    <row r="25" spans="1:21" ht="12.75">
      <c r="A25" s="698" t="s">
        <v>233</v>
      </c>
      <c r="B25" s="686">
        <v>58.05</v>
      </c>
      <c r="C25" s="687">
        <v>56.818181445887014</v>
      </c>
      <c r="D25" s="687">
        <v>54.296</v>
      </c>
      <c r="E25" s="687">
        <v>60.781</v>
      </c>
      <c r="F25" s="688">
        <v>60.026</v>
      </c>
      <c r="G25" s="689">
        <v>56.759297925145496</v>
      </c>
      <c r="H25" s="686">
        <v>56.042</v>
      </c>
      <c r="I25" s="687">
        <v>64.225</v>
      </c>
      <c r="J25" s="687">
        <v>48.099</v>
      </c>
      <c r="K25" s="690">
        <v>38.372</v>
      </c>
      <c r="L25" s="687">
        <v>56.876</v>
      </c>
      <c r="M25" s="688"/>
      <c r="N25" s="689">
        <v>54.44</v>
      </c>
      <c r="O25" s="686">
        <v>56.729</v>
      </c>
      <c r="P25" s="687">
        <v>61.85483679550899</v>
      </c>
      <c r="Q25" s="687">
        <v>51.836</v>
      </c>
      <c r="R25" s="690">
        <v>38.372</v>
      </c>
      <c r="S25" s="687">
        <v>60.452</v>
      </c>
      <c r="T25" s="688"/>
      <c r="U25" s="689">
        <v>56.26</v>
      </c>
    </row>
    <row r="26" spans="1:21" ht="12.75">
      <c r="A26" s="698" t="s">
        <v>234</v>
      </c>
      <c r="B26" s="699">
        <v>58.49000017780497</v>
      </c>
      <c r="C26" s="700">
        <v>54.336</v>
      </c>
      <c r="D26" s="700">
        <v>60.413</v>
      </c>
      <c r="E26" s="700">
        <v>59.55469123686001</v>
      </c>
      <c r="F26" s="161">
        <v>67.068</v>
      </c>
      <c r="G26" s="701">
        <v>59.716</v>
      </c>
      <c r="H26" s="699">
        <v>61.464</v>
      </c>
      <c r="I26" s="700">
        <v>79.50192414171305</v>
      </c>
      <c r="J26" s="700">
        <v>53.627</v>
      </c>
      <c r="K26" s="702">
        <v>55.542</v>
      </c>
      <c r="L26" s="700">
        <v>46.298</v>
      </c>
      <c r="M26" s="161"/>
      <c r="N26" s="701">
        <v>60.851</v>
      </c>
      <c r="O26" s="699">
        <v>59.74095492419295</v>
      </c>
      <c r="P26" s="700">
        <v>62.119</v>
      </c>
      <c r="Q26" s="700">
        <v>59.728</v>
      </c>
      <c r="R26" s="702">
        <v>55.542</v>
      </c>
      <c r="S26" s="700">
        <v>58.55374468838401</v>
      </c>
      <c r="T26" s="161"/>
      <c r="U26" s="701">
        <v>59.728</v>
      </c>
    </row>
    <row r="27" spans="1:21" ht="12.75">
      <c r="A27" s="698" t="s">
        <v>235</v>
      </c>
      <c r="B27" s="699">
        <v>67.172</v>
      </c>
      <c r="C27" s="700">
        <v>59.68527921721345</v>
      </c>
      <c r="D27" s="700">
        <v>62.29100030829697</v>
      </c>
      <c r="E27" s="700">
        <v>61.505</v>
      </c>
      <c r="F27" s="161">
        <v>49.37594442756803</v>
      </c>
      <c r="G27" s="701">
        <v>62.12</v>
      </c>
      <c r="H27" s="699">
        <v>63.208</v>
      </c>
      <c r="I27" s="700">
        <v>62.318</v>
      </c>
      <c r="J27" s="700">
        <v>51.79116151437497</v>
      </c>
      <c r="K27" s="702">
        <v>39.77</v>
      </c>
      <c r="L27" s="700">
        <v>65.344</v>
      </c>
      <c r="M27" s="161"/>
      <c r="N27" s="701">
        <v>62.318</v>
      </c>
      <c r="O27" s="699">
        <v>65.86428571428571</v>
      </c>
      <c r="P27" s="700">
        <v>61.259</v>
      </c>
      <c r="Q27" s="700">
        <v>59.614</v>
      </c>
      <c r="R27" s="702">
        <v>45.044</v>
      </c>
      <c r="S27" s="700">
        <v>63.596</v>
      </c>
      <c r="T27" s="161"/>
      <c r="U27" s="701">
        <v>62.223</v>
      </c>
    </row>
    <row r="28" spans="1:21" ht="12.75">
      <c r="A28" s="698" t="s">
        <v>236</v>
      </c>
      <c r="B28" s="699">
        <v>47.605</v>
      </c>
      <c r="C28" s="700">
        <v>48.468823723239964</v>
      </c>
      <c r="D28" s="700">
        <v>71.013</v>
      </c>
      <c r="E28" s="700">
        <v>29.795</v>
      </c>
      <c r="F28" s="161">
        <v>78.92</v>
      </c>
      <c r="G28" s="701">
        <v>55.522</v>
      </c>
      <c r="H28" s="699">
        <v>34.008</v>
      </c>
      <c r="I28" s="700">
        <v>59.365</v>
      </c>
      <c r="J28" s="700">
        <v>82.012</v>
      </c>
      <c r="K28" s="702" t="s">
        <v>10</v>
      </c>
      <c r="L28" s="700">
        <v>74.963</v>
      </c>
      <c r="M28" s="161"/>
      <c r="N28" s="701">
        <v>46.37</v>
      </c>
      <c r="O28" s="699">
        <v>41.454</v>
      </c>
      <c r="P28" s="700">
        <v>59.365</v>
      </c>
      <c r="Q28" s="700">
        <v>77.5143328</v>
      </c>
      <c r="R28" s="702">
        <v>78.92</v>
      </c>
      <c r="S28" s="700">
        <v>36.979</v>
      </c>
      <c r="T28" s="161"/>
      <c r="U28" s="701">
        <v>55.283</v>
      </c>
    </row>
    <row r="29" spans="1:21" ht="12.75">
      <c r="A29" s="698" t="s">
        <v>237</v>
      </c>
      <c r="B29" s="699">
        <v>55.96288791925</v>
      </c>
      <c r="C29" s="700">
        <v>58.539</v>
      </c>
      <c r="D29" s="700">
        <v>60.179</v>
      </c>
      <c r="E29" s="700">
        <v>54.865</v>
      </c>
      <c r="F29" s="161">
        <v>61.662435196648005</v>
      </c>
      <c r="G29" s="701">
        <v>59.273</v>
      </c>
      <c r="H29" s="699">
        <v>54.0675072</v>
      </c>
      <c r="I29" s="700">
        <v>72.132</v>
      </c>
      <c r="J29" s="700">
        <v>50.941</v>
      </c>
      <c r="K29" s="702">
        <v>20.57244677202604</v>
      </c>
      <c r="L29" s="700">
        <v>55.06035799716</v>
      </c>
      <c r="M29" s="161"/>
      <c r="N29" s="701">
        <v>57.878</v>
      </c>
      <c r="O29" s="699">
        <v>54.139</v>
      </c>
      <c r="P29" s="700">
        <v>61.919</v>
      </c>
      <c r="Q29" s="700">
        <v>59.135</v>
      </c>
      <c r="R29" s="702">
        <v>54.245</v>
      </c>
      <c r="S29" s="700">
        <v>54.935</v>
      </c>
      <c r="T29" s="161"/>
      <c r="U29" s="701">
        <v>58.883</v>
      </c>
    </row>
    <row r="30" spans="1:21" ht="12.75">
      <c r="A30" s="698" t="s">
        <v>238</v>
      </c>
      <c r="B30" s="699">
        <v>55.38</v>
      </c>
      <c r="C30" s="700">
        <v>68.805</v>
      </c>
      <c r="D30" s="700">
        <v>55.933</v>
      </c>
      <c r="E30" s="700">
        <v>51.757</v>
      </c>
      <c r="F30" s="161">
        <v>37.953</v>
      </c>
      <c r="G30" s="701">
        <v>55.215</v>
      </c>
      <c r="H30" s="699">
        <v>36.420694594682324</v>
      </c>
      <c r="I30" s="700">
        <v>50.462331801357514</v>
      </c>
      <c r="J30" s="700">
        <v>48.163</v>
      </c>
      <c r="K30" s="702">
        <v>43.785</v>
      </c>
      <c r="L30" s="700">
        <v>62.986</v>
      </c>
      <c r="M30" s="161"/>
      <c r="N30" s="701">
        <v>47.05495309496948</v>
      </c>
      <c r="O30" s="699">
        <v>43.794</v>
      </c>
      <c r="P30" s="700">
        <v>52.48279505177151</v>
      </c>
      <c r="Q30" s="700">
        <v>55.130267321398556</v>
      </c>
      <c r="R30" s="702">
        <v>38.04784867076403</v>
      </c>
      <c r="S30" s="700">
        <v>56.9</v>
      </c>
      <c r="T30" s="161"/>
      <c r="U30" s="701">
        <v>51.577</v>
      </c>
    </row>
    <row r="31" spans="1:21" ht="12.75">
      <c r="A31" s="703" t="s">
        <v>239</v>
      </c>
      <c r="B31" s="704"/>
      <c r="C31" s="705"/>
      <c r="D31" s="705"/>
      <c r="E31" s="705"/>
      <c r="F31" s="188"/>
      <c r="G31" s="706"/>
      <c r="H31" s="704"/>
      <c r="I31" s="705"/>
      <c r="J31" s="705"/>
      <c r="K31" s="707"/>
      <c r="L31" s="705"/>
      <c r="M31" s="188"/>
      <c r="N31" s="706"/>
      <c r="O31" s="704"/>
      <c r="P31" s="705"/>
      <c r="Q31" s="705"/>
      <c r="R31" s="707"/>
      <c r="S31" s="705"/>
      <c r="T31" s="188"/>
      <c r="U31" s="706"/>
    </row>
    <row r="32" spans="1:21" ht="12.75">
      <c r="A32" s="708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</row>
    <row r="33" spans="1:21" ht="12.75">
      <c r="A33" s="606"/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</row>
    <row r="34" spans="1:21" ht="12.75">
      <c r="A34" s="708" t="s">
        <v>27</v>
      </c>
      <c r="B34" s="78" t="s">
        <v>369</v>
      </c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I41" sqref="I41"/>
    </sheetView>
  </sheetViews>
  <sheetFormatPr defaultColWidth="9.140625" defaultRowHeight="12.75"/>
  <cols>
    <col min="1" max="1" width="31.421875" style="0" customWidth="1"/>
    <col min="3" max="3" width="11.28125" style="0" customWidth="1"/>
    <col min="9" max="9" width="11.8515625" style="0" customWidth="1"/>
    <col min="16" max="16" width="11.421875" style="0" customWidth="1"/>
  </cols>
  <sheetData>
    <row r="1" spans="1:21" ht="15.75">
      <c r="A1" s="605" t="s">
        <v>370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1:21" ht="12.75">
      <c r="A2" s="607" t="s">
        <v>366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</row>
    <row r="3" spans="1:21" ht="12.75">
      <c r="A3" s="606"/>
      <c r="B3" s="608" t="s">
        <v>12</v>
      </c>
      <c r="C3" s="669">
        <v>2008</v>
      </c>
      <c r="D3" s="606"/>
      <c r="E3" s="606"/>
      <c r="F3" s="606"/>
      <c r="G3" s="606"/>
      <c r="H3" s="606"/>
      <c r="I3" s="606"/>
      <c r="J3" s="606"/>
      <c r="K3" s="606"/>
      <c r="L3" s="606"/>
      <c r="M3" s="606"/>
      <c r="N3" s="606"/>
      <c r="O3" s="606"/>
      <c r="P3" s="606"/>
      <c r="Q3" s="606"/>
      <c r="R3" s="606"/>
      <c r="S3" s="606"/>
      <c r="T3" s="606"/>
      <c r="U3" s="606"/>
    </row>
    <row r="4" spans="1:21" ht="12.75">
      <c r="A4" s="610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</row>
    <row r="5" spans="1:21" ht="12.75">
      <c r="A5" s="670"/>
      <c r="B5" s="671" t="s">
        <v>353</v>
      </c>
      <c r="C5" s="613"/>
      <c r="D5" s="613"/>
      <c r="E5" s="613"/>
      <c r="F5" s="613"/>
      <c r="G5" s="613"/>
      <c r="H5" s="671" t="s">
        <v>354</v>
      </c>
      <c r="I5" s="613"/>
      <c r="J5" s="613"/>
      <c r="K5" s="613"/>
      <c r="L5" s="613"/>
      <c r="M5" s="613"/>
      <c r="N5" s="614"/>
      <c r="O5" s="671" t="s">
        <v>355</v>
      </c>
      <c r="P5" s="613"/>
      <c r="Q5" s="613"/>
      <c r="R5" s="613"/>
      <c r="S5" s="613"/>
      <c r="T5" s="613"/>
      <c r="U5" s="614"/>
    </row>
    <row r="6" spans="1:21" ht="12.75">
      <c r="A6" s="672"/>
      <c r="B6" s="673" t="s">
        <v>356</v>
      </c>
      <c r="C6" s="674"/>
      <c r="D6" s="674"/>
      <c r="E6" s="674"/>
      <c r="F6" s="674"/>
      <c r="G6" s="614"/>
      <c r="H6" s="673" t="s">
        <v>356</v>
      </c>
      <c r="I6" s="674"/>
      <c r="J6" s="674"/>
      <c r="K6" s="674"/>
      <c r="L6" s="674"/>
      <c r="M6" s="674"/>
      <c r="N6" s="614"/>
      <c r="O6" s="673" t="s">
        <v>356</v>
      </c>
      <c r="P6" s="674"/>
      <c r="Q6" s="674"/>
      <c r="R6" s="674"/>
      <c r="S6" s="674"/>
      <c r="T6" s="674"/>
      <c r="U6" s="614"/>
    </row>
    <row r="7" spans="1:21" ht="51">
      <c r="A7" s="675" t="s">
        <v>367</v>
      </c>
      <c r="B7" s="676" t="s">
        <v>357</v>
      </c>
      <c r="C7" s="677" t="s">
        <v>358</v>
      </c>
      <c r="D7" s="677" t="s">
        <v>359</v>
      </c>
      <c r="E7" s="617" t="s">
        <v>360</v>
      </c>
      <c r="F7" s="678" t="s">
        <v>368</v>
      </c>
      <c r="G7" s="679" t="s">
        <v>20</v>
      </c>
      <c r="H7" s="676" t="s">
        <v>357</v>
      </c>
      <c r="I7" s="677" t="s">
        <v>358</v>
      </c>
      <c r="J7" s="677" t="s">
        <v>359</v>
      </c>
      <c r="K7" s="677" t="s">
        <v>361</v>
      </c>
      <c r="L7" s="617" t="s">
        <v>360</v>
      </c>
      <c r="M7" s="678" t="s">
        <v>368</v>
      </c>
      <c r="N7" s="679" t="s">
        <v>20</v>
      </c>
      <c r="O7" s="676" t="s">
        <v>357</v>
      </c>
      <c r="P7" s="677" t="s">
        <v>358</v>
      </c>
      <c r="Q7" s="677" t="s">
        <v>359</v>
      </c>
      <c r="R7" s="677" t="s">
        <v>361</v>
      </c>
      <c r="S7" s="617" t="s">
        <v>360</v>
      </c>
      <c r="T7" s="678" t="s">
        <v>368</v>
      </c>
      <c r="U7" s="679" t="s">
        <v>20</v>
      </c>
    </row>
    <row r="8" spans="1:21" ht="12.75">
      <c r="A8" s="710" t="s">
        <v>9</v>
      </c>
      <c r="B8" s="681">
        <v>88.09368703744039</v>
      </c>
      <c r="C8" s="682">
        <v>77.09378329673267</v>
      </c>
      <c r="D8" s="682">
        <v>73.76935382681965</v>
      </c>
      <c r="E8" s="682">
        <v>88.38261815570743</v>
      </c>
      <c r="F8" s="683">
        <v>58.56598116151561</v>
      </c>
      <c r="G8" s="684">
        <v>81.05570894276346</v>
      </c>
      <c r="H8" s="681">
        <v>97.95565010205524</v>
      </c>
      <c r="I8" s="682">
        <v>81.02116370067223</v>
      </c>
      <c r="J8" s="682">
        <v>61.488358429308754</v>
      </c>
      <c r="K8" s="685">
        <v>55.75000018619496</v>
      </c>
      <c r="L8" s="682">
        <v>113.72926232656391</v>
      </c>
      <c r="M8" s="683"/>
      <c r="N8" s="684">
        <v>92.1656605413376</v>
      </c>
      <c r="O8" s="681">
        <v>92.52136688164548</v>
      </c>
      <c r="P8" s="682">
        <v>78.81282476372616</v>
      </c>
      <c r="Q8" s="682">
        <v>71.87934230719415</v>
      </c>
      <c r="R8" s="685">
        <v>56.52505833528138</v>
      </c>
      <c r="S8" s="682">
        <v>98.96248839072707</v>
      </c>
      <c r="T8" s="683"/>
      <c r="U8" s="684">
        <v>85.12256969217056</v>
      </c>
    </row>
    <row r="9" spans="1:21" ht="12.75">
      <c r="A9" s="628" t="s">
        <v>233</v>
      </c>
      <c r="B9" s="686">
        <v>81.32938548999512</v>
      </c>
      <c r="C9" s="687">
        <v>63.887976607996364</v>
      </c>
      <c r="D9" s="687">
        <v>67.51312702111022</v>
      </c>
      <c r="E9" s="687">
        <v>68.35804320410799</v>
      </c>
      <c r="F9" s="688">
        <v>49.338751083953305</v>
      </c>
      <c r="G9" s="689">
        <v>72.17617102934773</v>
      </c>
      <c r="H9" s="686">
        <v>87.55538289247067</v>
      </c>
      <c r="I9" s="687">
        <v>68.74528181804435</v>
      </c>
      <c r="J9" s="687">
        <v>59.76982572892248</v>
      </c>
      <c r="K9" s="690">
        <v>46.32349274938431</v>
      </c>
      <c r="L9" s="687">
        <v>73.61812620142624</v>
      </c>
      <c r="M9" s="688"/>
      <c r="N9" s="689">
        <v>77.89803823059414</v>
      </c>
      <c r="O9" s="686">
        <v>84.16179412482113</v>
      </c>
      <c r="P9" s="687">
        <v>65.79548114167982</v>
      </c>
      <c r="Q9" s="687">
        <v>66.35599603157014</v>
      </c>
      <c r="R9" s="690">
        <v>46.958352574760596</v>
      </c>
      <c r="S9" s="687">
        <v>69.48711793242805</v>
      </c>
      <c r="T9" s="688"/>
      <c r="U9" s="689">
        <v>74.15172476361928</v>
      </c>
    </row>
    <row r="10" spans="1:21" ht="12.75">
      <c r="A10" s="628" t="s">
        <v>234</v>
      </c>
      <c r="B10" s="686">
        <v>89.4985271762829</v>
      </c>
      <c r="C10" s="687">
        <v>70.22274363116183</v>
      </c>
      <c r="D10" s="687">
        <v>73.24773010357906</v>
      </c>
      <c r="E10" s="687">
        <v>73.74183414945153</v>
      </c>
      <c r="F10" s="688">
        <v>77.63364736731769</v>
      </c>
      <c r="G10" s="689">
        <v>82.30640440847594</v>
      </c>
      <c r="H10" s="686">
        <v>105.65531648368417</v>
      </c>
      <c r="I10" s="687">
        <v>84.53646291700497</v>
      </c>
      <c r="J10" s="687">
        <v>61.238189845520786</v>
      </c>
      <c r="K10" s="690">
        <v>44.95475810701565</v>
      </c>
      <c r="L10" s="687">
        <v>64.83678032279747</v>
      </c>
      <c r="M10" s="688"/>
      <c r="N10" s="689">
        <v>96.47268553981499</v>
      </c>
      <c r="O10" s="686">
        <v>95.24945368262274</v>
      </c>
      <c r="P10" s="687">
        <v>77.71372422422085</v>
      </c>
      <c r="Q10" s="687">
        <v>72.07293498040842</v>
      </c>
      <c r="R10" s="690">
        <v>56.82253957185627</v>
      </c>
      <c r="S10" s="687">
        <v>72.23568274705403</v>
      </c>
      <c r="T10" s="688"/>
      <c r="U10" s="689">
        <v>86.49786303787334</v>
      </c>
    </row>
    <row r="11" spans="1:21" ht="12.75">
      <c r="A11" s="628" t="s">
        <v>235</v>
      </c>
      <c r="B11" s="686">
        <v>100.63838402989893</v>
      </c>
      <c r="C11" s="687">
        <v>90.79936921955532</v>
      </c>
      <c r="D11" s="687">
        <v>86.71266166376786</v>
      </c>
      <c r="E11" s="687">
        <v>113.49258956641944</v>
      </c>
      <c r="F11" s="688">
        <v>55.05672148880003</v>
      </c>
      <c r="G11" s="689">
        <v>98.42011809447949</v>
      </c>
      <c r="H11" s="686">
        <v>114.75207390180113</v>
      </c>
      <c r="I11" s="687">
        <v>89.63075529584847</v>
      </c>
      <c r="J11" s="687">
        <v>60.16732034460335</v>
      </c>
      <c r="K11" s="690">
        <v>62.53641790947007</v>
      </c>
      <c r="L11" s="687">
        <v>135.11612323455643</v>
      </c>
      <c r="M11" s="688"/>
      <c r="N11" s="689">
        <v>113.02704801290226</v>
      </c>
      <c r="O11" s="686">
        <v>108.18805296117132</v>
      </c>
      <c r="P11" s="687">
        <v>90.28098894531736</v>
      </c>
      <c r="Q11" s="687">
        <v>81.19103167303659</v>
      </c>
      <c r="R11" s="690">
        <v>60.280308948982544</v>
      </c>
      <c r="S11" s="687">
        <v>125.47716843636256</v>
      </c>
      <c r="T11" s="688"/>
      <c r="U11" s="689">
        <v>105.26607075343482</v>
      </c>
    </row>
    <row r="12" spans="1:21" ht="12.75">
      <c r="A12" s="628" t="s">
        <v>236</v>
      </c>
      <c r="B12" s="686">
        <v>76.69803878353119</v>
      </c>
      <c r="C12" s="687">
        <v>63.8772964122411</v>
      </c>
      <c r="D12" s="687">
        <v>73.78395999029853</v>
      </c>
      <c r="E12" s="687">
        <v>73.71449976434145</v>
      </c>
      <c r="F12" s="688">
        <v>89.5764916241118</v>
      </c>
      <c r="G12" s="689">
        <v>74.49027008131765</v>
      </c>
      <c r="H12" s="686">
        <v>79.03380177556427</v>
      </c>
      <c r="I12" s="687">
        <v>75.13923409305964</v>
      </c>
      <c r="J12" s="687">
        <v>80.48118480441158</v>
      </c>
      <c r="K12" s="690">
        <v>32.918</v>
      </c>
      <c r="L12" s="687">
        <v>68.52100282968794</v>
      </c>
      <c r="M12" s="688"/>
      <c r="N12" s="689">
        <v>76.38070713951544</v>
      </c>
      <c r="O12" s="686">
        <v>77.44860396016608</v>
      </c>
      <c r="P12" s="687">
        <v>69.35691137789571</v>
      </c>
      <c r="Q12" s="687">
        <v>75.0691527629628</v>
      </c>
      <c r="R12" s="690">
        <v>74.80187897063571</v>
      </c>
      <c r="S12" s="687">
        <v>72.89409823138556</v>
      </c>
      <c r="T12" s="688"/>
      <c r="U12" s="689">
        <v>75.00608820471312</v>
      </c>
    </row>
    <row r="13" spans="1:21" ht="12.75">
      <c r="A13" s="628" t="s">
        <v>237</v>
      </c>
      <c r="B13" s="686">
        <v>103.15204513287541</v>
      </c>
      <c r="C13" s="687">
        <v>73.22313064033281</v>
      </c>
      <c r="D13" s="687">
        <v>75.82127025195258</v>
      </c>
      <c r="E13" s="687">
        <v>81.09550130588417</v>
      </c>
      <c r="F13" s="688">
        <v>57.707710398138175</v>
      </c>
      <c r="G13" s="689">
        <v>79.31802281731176</v>
      </c>
      <c r="H13" s="686">
        <v>105.3771707449116</v>
      </c>
      <c r="I13" s="687">
        <v>84.84402980105399</v>
      </c>
      <c r="J13" s="687">
        <v>66.88406784427164</v>
      </c>
      <c r="K13" s="690">
        <v>51.311270604765596</v>
      </c>
      <c r="L13" s="687">
        <v>67.79858274728448</v>
      </c>
      <c r="M13" s="688"/>
      <c r="N13" s="689">
        <v>86.06671042805128</v>
      </c>
      <c r="O13" s="686">
        <v>104.44900988081558</v>
      </c>
      <c r="P13" s="687">
        <v>77.96022570647061</v>
      </c>
      <c r="Q13" s="687">
        <v>74.68272733928796</v>
      </c>
      <c r="R13" s="690">
        <v>54.04569452921256</v>
      </c>
      <c r="S13" s="687">
        <v>76.56198847132609</v>
      </c>
      <c r="T13" s="688"/>
      <c r="U13" s="689">
        <v>81.41600504983073</v>
      </c>
    </row>
    <row r="14" spans="1:21" ht="12.75">
      <c r="A14" s="628" t="s">
        <v>238</v>
      </c>
      <c r="B14" s="686">
        <v>48.439844338608324</v>
      </c>
      <c r="C14" s="687">
        <v>65.46148298734116</v>
      </c>
      <c r="D14" s="687">
        <v>62.929666352093605</v>
      </c>
      <c r="E14" s="687">
        <v>56.46737549654387</v>
      </c>
      <c r="F14" s="688">
        <v>36.58346396026195</v>
      </c>
      <c r="G14" s="689">
        <v>60.8062158305555</v>
      </c>
      <c r="H14" s="686">
        <v>51.17161066668185</v>
      </c>
      <c r="I14" s="687">
        <v>49.4752796830318</v>
      </c>
      <c r="J14" s="687">
        <v>51.10190871139782</v>
      </c>
      <c r="K14" s="690">
        <v>67.65615089447667</v>
      </c>
      <c r="L14" s="687">
        <v>55.914361524214925</v>
      </c>
      <c r="M14" s="688"/>
      <c r="N14" s="689">
        <v>54.956137996799335</v>
      </c>
      <c r="O14" s="686">
        <v>50.50245127968922</v>
      </c>
      <c r="P14" s="687">
        <v>55.72378736565786</v>
      </c>
      <c r="Q14" s="687">
        <v>60.33076273053413</v>
      </c>
      <c r="R14" s="690">
        <v>64.43114368169059</v>
      </c>
      <c r="S14" s="687">
        <v>56.16119895663608</v>
      </c>
      <c r="T14" s="688"/>
      <c r="U14" s="689">
        <v>58.1522569819617</v>
      </c>
    </row>
    <row r="15" spans="1:21" ht="12.75">
      <c r="A15" s="691" t="s">
        <v>239</v>
      </c>
      <c r="B15" s="686"/>
      <c r="C15" s="687"/>
      <c r="D15" s="687"/>
      <c r="E15" s="687"/>
      <c r="F15" s="688"/>
      <c r="G15" s="689"/>
      <c r="H15" s="686"/>
      <c r="I15" s="687"/>
      <c r="J15" s="687"/>
      <c r="K15" s="690"/>
      <c r="L15" s="687"/>
      <c r="M15" s="688"/>
      <c r="N15" s="689"/>
      <c r="O15" s="686"/>
      <c r="P15" s="687"/>
      <c r="Q15" s="687"/>
      <c r="R15" s="690"/>
      <c r="S15" s="687"/>
      <c r="T15" s="688"/>
      <c r="U15" s="689"/>
    </row>
    <row r="16" spans="1:21" ht="25.5">
      <c r="A16" s="692" t="s">
        <v>362</v>
      </c>
      <c r="B16" s="693">
        <v>93.92522035702459</v>
      </c>
      <c r="C16" s="694">
        <v>84.91037658527293</v>
      </c>
      <c r="D16" s="694">
        <v>78.24116063898677</v>
      </c>
      <c r="E16" s="694">
        <v>97.26967630612182</v>
      </c>
      <c r="F16" s="695">
        <v>65.77851616794588</v>
      </c>
      <c r="G16" s="696">
        <v>87.58388881115563</v>
      </c>
      <c r="H16" s="693">
        <v>108.73258341585984</v>
      </c>
      <c r="I16" s="694">
        <v>93.76677058590249</v>
      </c>
      <c r="J16" s="694">
        <v>71.79219210852965</v>
      </c>
      <c r="K16" s="697">
        <v>61.249890939741</v>
      </c>
      <c r="L16" s="694">
        <v>138.5633838873252</v>
      </c>
      <c r="M16" s="695"/>
      <c r="N16" s="696">
        <v>107.04206274795466</v>
      </c>
      <c r="O16" s="693">
        <v>100.37459432845773</v>
      </c>
      <c r="P16" s="694">
        <v>88.37685853740778</v>
      </c>
      <c r="Q16" s="694">
        <v>77.49013814700015</v>
      </c>
      <c r="R16" s="697">
        <v>62.27869214265926</v>
      </c>
      <c r="S16" s="694">
        <v>113.02811611026404</v>
      </c>
      <c r="T16" s="695"/>
      <c r="U16" s="696">
        <v>94.22584277153771</v>
      </c>
    </row>
    <row r="17" spans="1:21" ht="12.75">
      <c r="A17" s="698" t="s">
        <v>233</v>
      </c>
      <c r="B17" s="686">
        <v>85.68767111532742</v>
      </c>
      <c r="C17" s="687">
        <v>66.96473055968298</v>
      </c>
      <c r="D17" s="687">
        <v>69.66471295232263</v>
      </c>
      <c r="E17" s="687">
        <v>70.339206284666</v>
      </c>
      <c r="F17" s="688">
        <v>46.57629195824642</v>
      </c>
      <c r="G17" s="689">
        <v>75.55077804337294</v>
      </c>
      <c r="H17" s="686">
        <v>94.91585028803695</v>
      </c>
      <c r="I17" s="687">
        <v>74.0635726078645</v>
      </c>
      <c r="J17" s="687">
        <v>68.32436369050062</v>
      </c>
      <c r="K17" s="690">
        <v>49.920932350741865</v>
      </c>
      <c r="L17" s="687">
        <v>81.36567991394047</v>
      </c>
      <c r="M17" s="688"/>
      <c r="N17" s="689">
        <v>86.2069364361695</v>
      </c>
      <c r="O17" s="686">
        <v>89.7652245049263</v>
      </c>
      <c r="P17" s="687">
        <v>69.45237876295171</v>
      </c>
      <c r="Q17" s="687">
        <v>69.51053604546875</v>
      </c>
      <c r="R17" s="690">
        <v>49.2164677828841</v>
      </c>
      <c r="S17" s="687">
        <v>72.47754432268898</v>
      </c>
      <c r="T17" s="688"/>
      <c r="U17" s="689">
        <v>79.0004698166045</v>
      </c>
    </row>
    <row r="18" spans="1:21" ht="12.75">
      <c r="A18" s="698" t="s">
        <v>234</v>
      </c>
      <c r="B18" s="699">
        <v>93.4095790409486</v>
      </c>
      <c r="C18" s="700">
        <v>72.26576648830527</v>
      </c>
      <c r="D18" s="700">
        <v>76.29634853437153</v>
      </c>
      <c r="E18" s="700">
        <v>77.19121586535198</v>
      </c>
      <c r="F18" s="161">
        <v>78.51995246985015</v>
      </c>
      <c r="G18" s="701">
        <v>86.20519137830665</v>
      </c>
      <c r="H18" s="699">
        <v>111.50279937022788</v>
      </c>
      <c r="I18" s="700">
        <v>88.32038586407027</v>
      </c>
      <c r="J18" s="700">
        <v>65.79869972122377</v>
      </c>
      <c r="K18" s="702">
        <v>47.36267098138823</v>
      </c>
      <c r="L18" s="700">
        <v>79.16364861714591</v>
      </c>
      <c r="M18" s="161"/>
      <c r="N18" s="701">
        <v>104.00337014879234</v>
      </c>
      <c r="O18" s="699">
        <v>99.71672491181944</v>
      </c>
      <c r="P18" s="700">
        <v>79.9712475693306</v>
      </c>
      <c r="Q18" s="700">
        <v>75.37942079830452</v>
      </c>
      <c r="R18" s="702">
        <v>61.68184850109533</v>
      </c>
      <c r="S18" s="700">
        <v>77.43157616419563</v>
      </c>
      <c r="T18" s="161"/>
      <c r="U18" s="701">
        <v>91.28915612663337</v>
      </c>
    </row>
    <row r="19" spans="1:21" ht="12.75">
      <c r="A19" s="698" t="s">
        <v>235</v>
      </c>
      <c r="B19" s="699">
        <v>112.1132939678275</v>
      </c>
      <c r="C19" s="700">
        <v>107.87040066332592</v>
      </c>
      <c r="D19" s="700">
        <v>99.58703705758901</v>
      </c>
      <c r="E19" s="700">
        <v>135.16887084353942</v>
      </c>
      <c r="F19" s="161">
        <v>61.57849961122924</v>
      </c>
      <c r="G19" s="701">
        <v>115.3158755407261</v>
      </c>
      <c r="H19" s="699">
        <v>137.29712605554775</v>
      </c>
      <c r="I19" s="700">
        <v>115.7267175040408</v>
      </c>
      <c r="J19" s="700">
        <v>75.91862400711668</v>
      </c>
      <c r="K19" s="702">
        <v>76.09390060495078</v>
      </c>
      <c r="L19" s="700">
        <v>164.8331631517176</v>
      </c>
      <c r="M19" s="161"/>
      <c r="N19" s="701">
        <v>143.26195013382736</v>
      </c>
      <c r="O19" s="699">
        <v>125.56211777703635</v>
      </c>
      <c r="P19" s="700">
        <v>110.81846736177745</v>
      </c>
      <c r="Q19" s="700">
        <v>96.5697441901314</v>
      </c>
      <c r="R19" s="702">
        <v>71.94063942322573</v>
      </c>
      <c r="S19" s="700">
        <v>151.56406738493632</v>
      </c>
      <c r="T19" s="161"/>
      <c r="U19" s="701">
        <v>127.89810072077775</v>
      </c>
    </row>
    <row r="20" spans="1:21" ht="12.75">
      <c r="A20" s="698" t="s">
        <v>236</v>
      </c>
      <c r="B20" s="699">
        <v>88.8880786691959</v>
      </c>
      <c r="C20" s="700">
        <v>73.49898762871383</v>
      </c>
      <c r="D20" s="700">
        <v>74.50764232487012</v>
      </c>
      <c r="E20" s="700">
        <v>76.50113326041941</v>
      </c>
      <c r="F20" s="161">
        <v>99.6073145935383</v>
      </c>
      <c r="G20" s="701">
        <v>80.64658743409798</v>
      </c>
      <c r="H20" s="699">
        <v>96.38392370397145</v>
      </c>
      <c r="I20" s="700">
        <v>83.25419519707671</v>
      </c>
      <c r="J20" s="700">
        <v>83.43534784035006</v>
      </c>
      <c r="K20" s="702">
        <v>32.918</v>
      </c>
      <c r="L20" s="700">
        <v>81.66288252614456</v>
      </c>
      <c r="M20" s="161"/>
      <c r="N20" s="701">
        <v>88.53905949335757</v>
      </c>
      <c r="O20" s="699">
        <v>91.32163172660901</v>
      </c>
      <c r="P20" s="700">
        <v>78.31803865686605</v>
      </c>
      <c r="Q20" s="700">
        <v>76.24153729012133</v>
      </c>
      <c r="R20" s="702">
        <v>72.50109962776837</v>
      </c>
      <c r="S20" s="700">
        <v>76.94358172461342</v>
      </c>
      <c r="T20" s="161"/>
      <c r="U20" s="701">
        <v>82.6562350301084</v>
      </c>
    </row>
    <row r="21" spans="1:21" ht="12.75">
      <c r="A21" s="698" t="s">
        <v>237</v>
      </c>
      <c r="B21" s="699">
        <v>120.6278236276308</v>
      </c>
      <c r="C21" s="700">
        <v>82.20035559850835</v>
      </c>
      <c r="D21" s="700">
        <v>83.43348532455067</v>
      </c>
      <c r="E21" s="700">
        <v>104.33293081137455</v>
      </c>
      <c r="F21" s="161">
        <v>70.54407392313372</v>
      </c>
      <c r="G21" s="701">
        <v>90.70070538202862</v>
      </c>
      <c r="H21" s="699">
        <v>123.91408595909488</v>
      </c>
      <c r="I21" s="700">
        <v>97.6064282277223</v>
      </c>
      <c r="J21" s="700">
        <v>82.56484804935013</v>
      </c>
      <c r="K21" s="702">
        <v>72.44477663307991</v>
      </c>
      <c r="L21" s="700">
        <v>88.34133332665657</v>
      </c>
      <c r="M21" s="161"/>
      <c r="N21" s="701">
        <v>106.80437909149524</v>
      </c>
      <c r="O21" s="699">
        <v>122.57863614260202</v>
      </c>
      <c r="P21" s="700">
        <v>88.22785694561723</v>
      </c>
      <c r="Q21" s="700">
        <v>83.33949836422116</v>
      </c>
      <c r="R21" s="702">
        <v>71.75990134092882</v>
      </c>
      <c r="S21" s="700">
        <v>99.90540930766583</v>
      </c>
      <c r="T21" s="161"/>
      <c r="U21" s="701">
        <v>95.57188024647543</v>
      </c>
    </row>
    <row r="22" spans="1:21" ht="12.75">
      <c r="A22" s="698" t="s">
        <v>238</v>
      </c>
      <c r="B22" s="699">
        <v>37.99539911312786</v>
      </c>
      <c r="C22" s="700">
        <v>68.28557158817773</v>
      </c>
      <c r="D22" s="700">
        <v>65.83553044573632</v>
      </c>
      <c r="E22" s="700">
        <v>57.885805134163746</v>
      </c>
      <c r="F22" s="161">
        <v>83.93799999999999</v>
      </c>
      <c r="G22" s="701">
        <v>63.28034021884388</v>
      </c>
      <c r="H22" s="699">
        <v>53.981984016192115</v>
      </c>
      <c r="I22" s="700">
        <v>56.33675405821206</v>
      </c>
      <c r="J22" s="700">
        <v>52.21096977280265</v>
      </c>
      <c r="K22" s="702">
        <v>66.82452366683563</v>
      </c>
      <c r="L22" s="700">
        <v>55.73165955474129</v>
      </c>
      <c r="M22" s="161"/>
      <c r="N22" s="701">
        <v>57.33330588648746</v>
      </c>
      <c r="O22" s="699">
        <v>50.463887495616895</v>
      </c>
      <c r="P22" s="700">
        <v>62.274501687433194</v>
      </c>
      <c r="Q22" s="700">
        <v>63.85961614977833</v>
      </c>
      <c r="R22" s="702">
        <v>67.04367336736509</v>
      </c>
      <c r="S22" s="700">
        <v>56.81158913185489</v>
      </c>
      <c r="T22" s="161"/>
      <c r="U22" s="701">
        <v>60.83701100296776</v>
      </c>
    </row>
    <row r="23" spans="1:21" ht="12.75">
      <c r="A23" s="703" t="s">
        <v>239</v>
      </c>
      <c r="B23" s="704"/>
      <c r="C23" s="705"/>
      <c r="D23" s="705"/>
      <c r="E23" s="705"/>
      <c r="F23" s="188"/>
      <c r="G23" s="706"/>
      <c r="H23" s="704"/>
      <c r="I23" s="705"/>
      <c r="J23" s="705"/>
      <c r="K23" s="707"/>
      <c r="L23" s="705"/>
      <c r="M23" s="188"/>
      <c r="N23" s="706"/>
      <c r="O23" s="704"/>
      <c r="P23" s="705"/>
      <c r="Q23" s="705"/>
      <c r="R23" s="707"/>
      <c r="S23" s="705"/>
      <c r="T23" s="188"/>
      <c r="U23" s="706"/>
    </row>
    <row r="24" spans="1:21" ht="25.5">
      <c r="A24" s="692" t="s">
        <v>363</v>
      </c>
      <c r="B24" s="693">
        <v>62.79521973285627</v>
      </c>
      <c r="C24" s="694">
        <v>63.891332700638905</v>
      </c>
      <c r="D24" s="694">
        <v>63.25970164413339</v>
      </c>
      <c r="E24" s="694">
        <v>69.47582697443937</v>
      </c>
      <c r="F24" s="695">
        <v>51.591173936274394</v>
      </c>
      <c r="G24" s="696">
        <v>64.34965906640292</v>
      </c>
      <c r="H24" s="693">
        <v>61.946240846424764</v>
      </c>
      <c r="I24" s="694">
        <v>67.27120257500985</v>
      </c>
      <c r="J24" s="694">
        <v>50.834619794496106</v>
      </c>
      <c r="K24" s="697">
        <v>46.176873028912865</v>
      </c>
      <c r="L24" s="694">
        <v>78.58743462683239</v>
      </c>
      <c r="M24" s="695"/>
      <c r="N24" s="696">
        <v>65.09709262946713</v>
      </c>
      <c r="O24" s="693">
        <v>62.37033618856013</v>
      </c>
      <c r="P24" s="694">
        <v>65.58711095993122</v>
      </c>
      <c r="Q24" s="694">
        <v>60.39534262581038</v>
      </c>
      <c r="R24" s="697">
        <v>48.05034074225359</v>
      </c>
      <c r="S24" s="694">
        <v>73.86102087374259</v>
      </c>
      <c r="T24" s="695"/>
      <c r="U24" s="696">
        <v>64.66476777494658</v>
      </c>
    </row>
    <row r="25" spans="1:21" ht="12.75">
      <c r="A25" s="698" t="s">
        <v>233</v>
      </c>
      <c r="B25" s="686">
        <v>57.13057026236925</v>
      </c>
      <c r="C25" s="687">
        <v>55.53910968970044</v>
      </c>
      <c r="D25" s="687">
        <v>57.57657393622831</v>
      </c>
      <c r="E25" s="687">
        <v>62.39337242201481</v>
      </c>
      <c r="F25" s="688">
        <v>55.38384350555678</v>
      </c>
      <c r="G25" s="689">
        <v>58.04796338211083</v>
      </c>
      <c r="H25" s="686">
        <v>57.40958894917087</v>
      </c>
      <c r="I25" s="687">
        <v>60.440634718629745</v>
      </c>
      <c r="J25" s="687">
        <v>46.494179307566434</v>
      </c>
      <c r="K25" s="690">
        <v>38.46264804892336</v>
      </c>
      <c r="L25" s="687">
        <v>58.52746992710488</v>
      </c>
      <c r="M25" s="688"/>
      <c r="N25" s="689">
        <v>55.11725970536333</v>
      </c>
      <c r="O25" s="686">
        <v>57.27500794384502</v>
      </c>
      <c r="P25" s="687">
        <v>57.910787097014726</v>
      </c>
      <c r="Q25" s="687">
        <v>54.485506987756246</v>
      </c>
      <c r="R25" s="690">
        <v>42.02258490668555</v>
      </c>
      <c r="S25" s="687">
        <v>61.34545493279276</v>
      </c>
      <c r="T25" s="688"/>
      <c r="U25" s="689">
        <v>56.81036353568007</v>
      </c>
    </row>
    <row r="26" spans="1:21" ht="12.75">
      <c r="A26" s="698" t="s">
        <v>234</v>
      </c>
      <c r="B26" s="699">
        <v>58.89458923800913</v>
      </c>
      <c r="C26" s="700">
        <v>54.8390550226949</v>
      </c>
      <c r="D26" s="700">
        <v>60.66451842901688</v>
      </c>
      <c r="E26" s="700">
        <v>61.20557424383684</v>
      </c>
      <c r="F26" s="161">
        <v>67.068</v>
      </c>
      <c r="G26" s="701">
        <v>59.815580337170424</v>
      </c>
      <c r="H26" s="699">
        <v>70.15863436922365</v>
      </c>
      <c r="I26" s="700">
        <v>73.65214263871238</v>
      </c>
      <c r="J26" s="700">
        <v>50.0446574492786</v>
      </c>
      <c r="K26" s="702">
        <v>41.04799444678744</v>
      </c>
      <c r="L26" s="700">
        <v>48.37930902341917</v>
      </c>
      <c r="M26" s="161"/>
      <c r="N26" s="701">
        <v>64.15669447620536</v>
      </c>
      <c r="O26" s="699">
        <v>63.49276413062235</v>
      </c>
      <c r="P26" s="700">
        <v>68.1447034205314</v>
      </c>
      <c r="Q26" s="700">
        <v>59.19227511973696</v>
      </c>
      <c r="R26" s="702">
        <v>43.7471770524969</v>
      </c>
      <c r="S26" s="700">
        <v>57.29233283804213</v>
      </c>
      <c r="T26" s="161"/>
      <c r="U26" s="701">
        <v>61.33326785092291</v>
      </c>
    </row>
    <row r="27" spans="1:21" ht="12.75">
      <c r="A27" s="698" t="s">
        <v>235</v>
      </c>
      <c r="B27" s="699">
        <v>79.08923387843906</v>
      </c>
      <c r="C27" s="700">
        <v>70.08826056483318</v>
      </c>
      <c r="D27" s="700">
        <v>69.44699197394247</v>
      </c>
      <c r="E27" s="700">
        <v>80.26177753588529</v>
      </c>
      <c r="F27" s="161">
        <v>48.75128556145169</v>
      </c>
      <c r="G27" s="701">
        <v>74.10649512825474</v>
      </c>
      <c r="H27" s="699">
        <v>72.84705630231083</v>
      </c>
      <c r="I27" s="700">
        <v>71.27034326023738</v>
      </c>
      <c r="J27" s="700">
        <v>52.79980344691442</v>
      </c>
      <c r="K27" s="702">
        <v>47.26627865576394</v>
      </c>
      <c r="L27" s="700">
        <v>90.27145542783629</v>
      </c>
      <c r="M27" s="161"/>
      <c r="N27" s="701">
        <v>76.4054741409216</v>
      </c>
      <c r="O27" s="699">
        <v>75.73978023699176</v>
      </c>
      <c r="P27" s="700">
        <v>70.68967454658194</v>
      </c>
      <c r="Q27" s="700">
        <v>64.53213564634873</v>
      </c>
      <c r="R27" s="702">
        <v>47.738964731975514</v>
      </c>
      <c r="S27" s="700">
        <v>85.83304307926173</v>
      </c>
      <c r="T27" s="161"/>
      <c r="U27" s="701">
        <v>75.24023847887113</v>
      </c>
    </row>
    <row r="28" spans="1:21" ht="12.75">
      <c r="A28" s="698" t="s">
        <v>236</v>
      </c>
      <c r="B28" s="699">
        <v>47.13885754140349</v>
      </c>
      <c r="C28" s="700">
        <v>45.85651609213291</v>
      </c>
      <c r="D28" s="700">
        <v>71.52250853784851</v>
      </c>
      <c r="E28" s="700">
        <v>46.97212836828386</v>
      </c>
      <c r="F28" s="161">
        <v>78.92</v>
      </c>
      <c r="G28" s="701">
        <v>54.972513175354884</v>
      </c>
      <c r="H28" s="699">
        <v>34.67468348668706</v>
      </c>
      <c r="I28" s="700">
        <v>58.54232448491468</v>
      </c>
      <c r="J28" s="700">
        <v>70.65136842814972</v>
      </c>
      <c r="K28" s="702" t="s">
        <v>10</v>
      </c>
      <c r="L28" s="700">
        <v>57.65579211381298</v>
      </c>
      <c r="M28" s="161"/>
      <c r="N28" s="701">
        <v>49.053928749442306</v>
      </c>
      <c r="O28" s="699">
        <v>43.23563961194971</v>
      </c>
      <c r="P28" s="700">
        <v>51.844551906343234</v>
      </c>
      <c r="Q28" s="700">
        <v>71.361716859936</v>
      </c>
      <c r="R28" s="702">
        <v>78.92</v>
      </c>
      <c r="S28" s="700">
        <v>52.539681405424126</v>
      </c>
      <c r="T28" s="161"/>
      <c r="U28" s="701">
        <v>53.04792783029943</v>
      </c>
    </row>
    <row r="29" spans="1:21" ht="12.75">
      <c r="A29" s="698" t="s">
        <v>237</v>
      </c>
      <c r="B29" s="699">
        <v>64.59979969215826</v>
      </c>
      <c r="C29" s="700">
        <v>61.34893551849969</v>
      </c>
      <c r="D29" s="700">
        <v>63.680021425152745</v>
      </c>
      <c r="E29" s="700">
        <v>57.22556592726838</v>
      </c>
      <c r="F29" s="161">
        <v>52.34835732760573</v>
      </c>
      <c r="G29" s="701">
        <v>62.204370874154485</v>
      </c>
      <c r="H29" s="699">
        <v>57.869150211977065</v>
      </c>
      <c r="I29" s="700">
        <v>70.34533944607263</v>
      </c>
      <c r="J29" s="700">
        <v>50.51079454309853</v>
      </c>
      <c r="K29" s="702">
        <v>37.77493463804493</v>
      </c>
      <c r="L29" s="700">
        <v>55.47207065125225</v>
      </c>
      <c r="M29" s="161"/>
      <c r="N29" s="701">
        <v>57.74027490241479</v>
      </c>
      <c r="O29" s="699">
        <v>60.85075081401535</v>
      </c>
      <c r="P29" s="700">
        <v>65.19949016432231</v>
      </c>
      <c r="Q29" s="700">
        <v>61.62096962972772</v>
      </c>
      <c r="R29" s="702">
        <v>44.530707093138865</v>
      </c>
      <c r="S29" s="700">
        <v>56.531304402096154</v>
      </c>
      <c r="T29" s="161"/>
      <c r="U29" s="701">
        <v>60.76199681091668</v>
      </c>
    </row>
    <row r="30" spans="1:21" ht="12.75">
      <c r="A30" s="698" t="s">
        <v>238</v>
      </c>
      <c r="B30" s="699">
        <v>62.187868942391646</v>
      </c>
      <c r="C30" s="700">
        <v>59.853976564876035</v>
      </c>
      <c r="D30" s="700">
        <v>55.88755814474249</v>
      </c>
      <c r="E30" s="700">
        <v>50.1307191348962</v>
      </c>
      <c r="F30" s="161">
        <v>32.11452111557368</v>
      </c>
      <c r="G30" s="701">
        <v>54.93965803958264</v>
      </c>
      <c r="H30" s="699">
        <v>45.873574396178576</v>
      </c>
      <c r="I30" s="700">
        <v>44.25613393396744</v>
      </c>
      <c r="J30" s="700">
        <v>50.27745636342389</v>
      </c>
      <c r="K30" s="702">
        <v>70.4383218295409</v>
      </c>
      <c r="L30" s="700">
        <v>56.26161867937321</v>
      </c>
      <c r="M30" s="161"/>
      <c r="N30" s="701">
        <v>51.52545803118389</v>
      </c>
      <c r="O30" s="699">
        <v>50.56883691177124</v>
      </c>
      <c r="P30" s="700">
        <v>48.53813901447561</v>
      </c>
      <c r="Q30" s="700">
        <v>53.88993007670733</v>
      </c>
      <c r="R30" s="702">
        <v>58.36647868540432</v>
      </c>
      <c r="S30" s="700">
        <v>54.424908521947195</v>
      </c>
      <c r="T30" s="161"/>
      <c r="U30" s="701">
        <v>53.11659149327059</v>
      </c>
    </row>
    <row r="31" spans="1:21" ht="12.75">
      <c r="A31" s="703" t="s">
        <v>239</v>
      </c>
      <c r="B31" s="704"/>
      <c r="C31" s="705"/>
      <c r="D31" s="705"/>
      <c r="E31" s="705"/>
      <c r="F31" s="188"/>
      <c r="G31" s="706"/>
      <c r="H31" s="704"/>
      <c r="I31" s="705"/>
      <c r="J31" s="705"/>
      <c r="K31" s="707"/>
      <c r="L31" s="705"/>
      <c r="M31" s="188"/>
      <c r="N31" s="706"/>
      <c r="O31" s="704"/>
      <c r="P31" s="705"/>
      <c r="Q31" s="705"/>
      <c r="R31" s="707"/>
      <c r="S31" s="705"/>
      <c r="T31" s="188"/>
      <c r="U31" s="706"/>
    </row>
    <row r="32" spans="1:21" ht="12.75">
      <c r="A32" s="708"/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</row>
    <row r="33" spans="1:21" ht="12.75">
      <c r="A33" s="606"/>
      <c r="B33" s="606"/>
      <c r="C33" s="606"/>
      <c r="D33" s="606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</row>
    <row r="34" spans="1:21" ht="12.75">
      <c r="A34" s="708" t="s">
        <v>27</v>
      </c>
      <c r="B34" s="78" t="s">
        <v>371</v>
      </c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28" sqref="F28"/>
    </sheetView>
  </sheetViews>
  <sheetFormatPr defaultColWidth="9.140625" defaultRowHeight="12.75"/>
  <cols>
    <col min="1" max="1" width="60.140625" style="0" customWidth="1"/>
  </cols>
  <sheetData>
    <row r="1" spans="1:7" ht="15.75">
      <c r="A1" s="475" t="s">
        <v>372</v>
      </c>
      <c r="B1" s="476"/>
      <c r="C1" s="476"/>
      <c r="D1" s="476"/>
      <c r="E1" s="476"/>
      <c r="F1" s="476"/>
      <c r="G1" s="476"/>
    </row>
    <row r="2" spans="1:7" ht="12.75">
      <c r="A2" s="477" t="s">
        <v>366</v>
      </c>
      <c r="B2" s="476"/>
      <c r="C2" s="476"/>
      <c r="D2" s="476"/>
      <c r="E2" s="476"/>
      <c r="F2" s="476"/>
      <c r="G2" s="476"/>
    </row>
    <row r="3" spans="1:7" ht="12.75">
      <c r="A3" s="639"/>
      <c r="B3" s="478" t="s">
        <v>12</v>
      </c>
      <c r="C3" s="450">
        <v>2008</v>
      </c>
      <c r="D3" s="476"/>
      <c r="E3" s="476"/>
      <c r="F3" s="476"/>
      <c r="G3" s="476"/>
    </row>
    <row r="4" spans="1:7" ht="12.75">
      <c r="A4" s="639"/>
      <c r="B4" s="476"/>
      <c r="C4" s="476"/>
      <c r="D4" s="476"/>
      <c r="E4" s="476"/>
      <c r="F4" s="476"/>
      <c r="G4" s="476"/>
    </row>
    <row r="5" spans="1:7" ht="12.75">
      <c r="A5" s="639"/>
      <c r="B5" s="476"/>
      <c r="C5" s="476"/>
      <c r="D5" s="476"/>
      <c r="E5" s="476"/>
      <c r="F5" s="476"/>
      <c r="G5" s="476"/>
    </row>
    <row r="6" spans="1:7" ht="25.5">
      <c r="A6" s="640"/>
      <c r="B6" s="711" t="s">
        <v>353</v>
      </c>
      <c r="C6" s="712"/>
      <c r="D6" s="711" t="s">
        <v>354</v>
      </c>
      <c r="E6" s="712"/>
      <c r="F6" s="711" t="s">
        <v>373</v>
      </c>
      <c r="G6" s="713"/>
    </row>
    <row r="7" spans="1:7" ht="12.75">
      <c r="A7" s="714" t="s">
        <v>244</v>
      </c>
      <c r="B7" s="715" t="s">
        <v>230</v>
      </c>
      <c r="C7" s="716" t="s">
        <v>231</v>
      </c>
      <c r="D7" s="715" t="s">
        <v>230</v>
      </c>
      <c r="E7" s="716" t="s">
        <v>231</v>
      </c>
      <c r="F7" s="715" t="s">
        <v>230</v>
      </c>
      <c r="G7" s="716" t="s">
        <v>231</v>
      </c>
    </row>
    <row r="8" spans="1:7" ht="12.75">
      <c r="A8" s="559" t="s">
        <v>245</v>
      </c>
      <c r="B8" s="717">
        <v>51.31339903142599</v>
      </c>
      <c r="C8" s="264">
        <v>48.33575843297</v>
      </c>
      <c r="D8" s="717">
        <v>56.58462077094131</v>
      </c>
      <c r="E8" s="264">
        <v>50.941</v>
      </c>
      <c r="F8" s="717">
        <v>52.97474857775907</v>
      </c>
      <c r="G8" s="718">
        <v>48.833</v>
      </c>
    </row>
    <row r="9" spans="1:7" ht="12.75">
      <c r="A9" s="719" t="s">
        <v>246</v>
      </c>
      <c r="B9" s="720">
        <v>49.78784163759025</v>
      </c>
      <c r="C9" s="269">
        <v>47.526</v>
      </c>
      <c r="D9" s="720">
        <v>51.58926770745251</v>
      </c>
      <c r="E9" s="269">
        <v>52.654</v>
      </c>
      <c r="F9" s="720">
        <v>50.352075204604745</v>
      </c>
      <c r="G9" s="721">
        <v>48.317115642532485</v>
      </c>
    </row>
    <row r="10" spans="1:7" ht="12.75">
      <c r="A10" s="719" t="s">
        <v>247</v>
      </c>
      <c r="B10" s="59">
        <v>45.63858716166711</v>
      </c>
      <c r="C10" s="60">
        <v>45.852</v>
      </c>
      <c r="D10" s="59">
        <v>50.46706717610237</v>
      </c>
      <c r="E10" s="60">
        <v>44.611121784679</v>
      </c>
      <c r="F10" s="59">
        <v>46.87036859408433</v>
      </c>
      <c r="G10" s="722">
        <v>45.852</v>
      </c>
    </row>
    <row r="11" spans="1:7" ht="12.75">
      <c r="A11" s="719" t="s">
        <v>248</v>
      </c>
      <c r="B11" s="59">
        <v>45.32127371599184</v>
      </c>
      <c r="C11" s="60">
        <v>47.728</v>
      </c>
      <c r="D11" s="59">
        <v>45.9761635121504</v>
      </c>
      <c r="E11" s="60">
        <v>45.107</v>
      </c>
      <c r="F11" s="59">
        <v>45.508283219387984</v>
      </c>
      <c r="G11" s="722">
        <v>47.41292737808808</v>
      </c>
    </row>
    <row r="12" spans="1:7" ht="12.75">
      <c r="A12" s="719" t="s">
        <v>249</v>
      </c>
      <c r="B12" s="59">
        <v>86.2476441742321</v>
      </c>
      <c r="C12" s="60">
        <v>64.846</v>
      </c>
      <c r="D12" s="59">
        <v>93.55233710958633</v>
      </c>
      <c r="E12" s="60">
        <v>75.176</v>
      </c>
      <c r="F12" s="59">
        <v>88.63223962917114</v>
      </c>
      <c r="G12" s="722">
        <v>64.846</v>
      </c>
    </row>
    <row r="13" spans="1:7" ht="12.75">
      <c r="A13" s="719" t="s">
        <v>250</v>
      </c>
      <c r="B13" s="59">
        <v>74.70038324010135</v>
      </c>
      <c r="C13" s="60">
        <v>61.89677710511201</v>
      </c>
      <c r="D13" s="59">
        <v>90.00810584495724</v>
      </c>
      <c r="E13" s="60">
        <v>65.60476032551401</v>
      </c>
      <c r="F13" s="59">
        <v>83.18985067826249</v>
      </c>
      <c r="G13" s="722">
        <v>62.929</v>
      </c>
    </row>
    <row r="14" spans="1:7" ht="12.75">
      <c r="A14" s="719" t="s">
        <v>251</v>
      </c>
      <c r="B14" s="59">
        <v>84.83513686979103</v>
      </c>
      <c r="C14" s="60">
        <v>73.9912026008266</v>
      </c>
      <c r="D14" s="59">
        <v>76.21673085468097</v>
      </c>
      <c r="E14" s="60">
        <v>79.074</v>
      </c>
      <c r="F14" s="59">
        <v>79.1055255223947</v>
      </c>
      <c r="G14" s="722">
        <v>79.074</v>
      </c>
    </row>
    <row r="15" spans="1:7" ht="12.75">
      <c r="A15" s="719" t="s">
        <v>252</v>
      </c>
      <c r="B15" s="59">
        <v>72.77998927334728</v>
      </c>
      <c r="C15" s="60">
        <v>65.609</v>
      </c>
      <c r="D15" s="59">
        <v>78.81140284911399</v>
      </c>
      <c r="E15" s="60">
        <v>59.646235578947</v>
      </c>
      <c r="F15" s="59">
        <v>75.12423969072476</v>
      </c>
      <c r="G15" s="722">
        <v>64.739</v>
      </c>
    </row>
    <row r="16" spans="1:7" ht="12.75">
      <c r="A16" s="723" t="s">
        <v>253</v>
      </c>
      <c r="B16" s="724">
        <v>43.99533894459626</v>
      </c>
      <c r="C16" s="725">
        <v>46.250692183809996</v>
      </c>
      <c r="D16" s="724">
        <v>67.98453296282258</v>
      </c>
      <c r="E16" s="725">
        <v>49.40842857142857</v>
      </c>
      <c r="F16" s="724">
        <v>52.89840284914165</v>
      </c>
      <c r="G16" s="726">
        <v>49.37954210185715</v>
      </c>
    </row>
    <row r="17" spans="1:7" ht="12.75">
      <c r="A17" s="727" t="s">
        <v>254</v>
      </c>
      <c r="B17" s="728">
        <v>700</v>
      </c>
      <c r="C17" s="728">
        <v>700</v>
      </c>
      <c r="D17" s="728">
        <v>300</v>
      </c>
      <c r="E17" s="728">
        <v>300</v>
      </c>
      <c r="F17" s="728">
        <v>1000</v>
      </c>
      <c r="G17" s="729">
        <v>1000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B8" sqref="B8"/>
    </sheetView>
  </sheetViews>
  <sheetFormatPr defaultColWidth="9.140625" defaultRowHeight="12.75"/>
  <cols>
    <col min="1" max="1" width="44.28125" style="0" customWidth="1"/>
    <col min="3" max="3" width="11.00390625" style="0" customWidth="1"/>
  </cols>
  <sheetData>
    <row r="1" spans="1:21" ht="15.75">
      <c r="A1" s="605" t="s">
        <v>374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  <c r="O1" s="606"/>
      <c r="P1" s="606"/>
      <c r="Q1" s="606"/>
      <c r="R1" s="606"/>
      <c r="S1" s="606"/>
      <c r="T1" s="606"/>
      <c r="U1" s="606"/>
    </row>
    <row r="2" spans="1:21" ht="12.75">
      <c r="A2" s="607" t="s">
        <v>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</row>
    <row r="3" spans="1:21" ht="12.75">
      <c r="A3" s="606"/>
      <c r="B3" s="730" t="s">
        <v>12</v>
      </c>
      <c r="C3" s="669">
        <v>2009</v>
      </c>
      <c r="D3" s="606"/>
      <c r="E3" s="606"/>
      <c r="F3" s="606"/>
      <c r="G3" s="606"/>
      <c r="H3" s="606"/>
      <c r="I3" s="606"/>
      <c r="J3" s="730"/>
      <c r="K3" s="606"/>
      <c r="L3" s="606"/>
      <c r="M3" s="606"/>
      <c r="N3" s="606"/>
      <c r="O3" s="606"/>
      <c r="P3" s="606"/>
      <c r="Q3" s="730"/>
      <c r="R3" s="606"/>
      <c r="S3" s="606"/>
      <c r="T3" s="606"/>
      <c r="U3" s="606"/>
    </row>
    <row r="4" spans="1:21" ht="12.75">
      <c r="A4" s="606"/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</row>
    <row r="5" spans="1:21" ht="12.75">
      <c r="A5" s="670"/>
      <c r="B5" s="671" t="s">
        <v>353</v>
      </c>
      <c r="C5" s="613"/>
      <c r="D5" s="613"/>
      <c r="E5" s="613"/>
      <c r="F5" s="613"/>
      <c r="G5" s="614"/>
      <c r="H5" s="671" t="s">
        <v>354</v>
      </c>
      <c r="I5" s="613"/>
      <c r="J5" s="613"/>
      <c r="K5" s="613"/>
      <c r="L5" s="613"/>
      <c r="M5" s="613"/>
      <c r="N5" s="614"/>
      <c r="O5" s="671" t="s">
        <v>355</v>
      </c>
      <c r="P5" s="613"/>
      <c r="Q5" s="613"/>
      <c r="R5" s="613"/>
      <c r="S5" s="613"/>
      <c r="T5" s="613"/>
      <c r="U5" s="614"/>
    </row>
    <row r="6" spans="1:21" ht="48">
      <c r="A6" s="731"/>
      <c r="B6" s="732" t="s">
        <v>357</v>
      </c>
      <c r="C6" s="733" t="s">
        <v>358</v>
      </c>
      <c r="D6" s="733" t="s">
        <v>359</v>
      </c>
      <c r="E6" s="734" t="s">
        <v>360</v>
      </c>
      <c r="F6" s="735" t="s">
        <v>368</v>
      </c>
      <c r="G6" s="736" t="s">
        <v>20</v>
      </c>
      <c r="H6" s="732" t="s">
        <v>357</v>
      </c>
      <c r="I6" s="733" t="s">
        <v>358</v>
      </c>
      <c r="J6" s="733" t="s">
        <v>359</v>
      </c>
      <c r="K6" s="733" t="s">
        <v>361</v>
      </c>
      <c r="L6" s="734" t="s">
        <v>360</v>
      </c>
      <c r="M6" s="735" t="s">
        <v>368</v>
      </c>
      <c r="N6" s="736" t="s">
        <v>20</v>
      </c>
      <c r="O6" s="732" t="s">
        <v>357</v>
      </c>
      <c r="P6" s="733" t="s">
        <v>358</v>
      </c>
      <c r="Q6" s="733" t="s">
        <v>359</v>
      </c>
      <c r="R6" s="733" t="s">
        <v>361</v>
      </c>
      <c r="S6" s="734" t="s">
        <v>360</v>
      </c>
      <c r="T6" s="735" t="s">
        <v>368</v>
      </c>
      <c r="U6" s="736" t="s">
        <v>20</v>
      </c>
    </row>
    <row r="7" spans="1:21" ht="12.75">
      <c r="A7" s="710" t="s">
        <v>375</v>
      </c>
      <c r="B7" s="737">
        <v>7700</v>
      </c>
      <c r="C7" s="738">
        <v>3500</v>
      </c>
      <c r="D7" s="738">
        <v>9700</v>
      </c>
      <c r="E7" s="738">
        <v>4800</v>
      </c>
      <c r="F7" s="739">
        <v>300</v>
      </c>
      <c r="G7" s="740">
        <v>26000</v>
      </c>
      <c r="H7" s="737">
        <v>6300</v>
      </c>
      <c r="I7" s="738">
        <v>2800</v>
      </c>
      <c r="J7" s="738">
        <v>1700</v>
      </c>
      <c r="K7" s="741">
        <v>700</v>
      </c>
      <c r="L7" s="738">
        <v>3400</v>
      </c>
      <c r="M7" s="739"/>
      <c r="N7" s="740">
        <v>15000</v>
      </c>
      <c r="O7" s="737">
        <v>14100</v>
      </c>
      <c r="P7" s="738">
        <v>6300</v>
      </c>
      <c r="Q7" s="738">
        <v>11500</v>
      </c>
      <c r="R7" s="741">
        <v>1000</v>
      </c>
      <c r="S7" s="738">
        <v>8200</v>
      </c>
      <c r="T7" s="739"/>
      <c r="U7" s="740">
        <v>41000</v>
      </c>
    </row>
    <row r="8" spans="1:21" ht="38.25">
      <c r="A8" s="742" t="s">
        <v>376</v>
      </c>
      <c r="B8" s="743">
        <v>3900</v>
      </c>
      <c r="C8" s="744">
        <v>1600</v>
      </c>
      <c r="D8" s="744">
        <v>5300</v>
      </c>
      <c r="E8" s="744">
        <v>2500</v>
      </c>
      <c r="F8" s="745">
        <v>100</v>
      </c>
      <c r="G8" s="746">
        <v>13500</v>
      </c>
      <c r="H8" s="743">
        <v>2800</v>
      </c>
      <c r="I8" s="744">
        <v>1200</v>
      </c>
      <c r="J8" s="744">
        <v>800</v>
      </c>
      <c r="K8" s="747">
        <v>300</v>
      </c>
      <c r="L8" s="744">
        <v>1600</v>
      </c>
      <c r="M8" s="745"/>
      <c r="N8" s="746">
        <v>6800</v>
      </c>
      <c r="O8" s="743">
        <v>6700</v>
      </c>
      <c r="P8" s="744">
        <v>2900</v>
      </c>
      <c r="Q8" s="744">
        <v>6200</v>
      </c>
      <c r="R8" s="747">
        <v>400</v>
      </c>
      <c r="S8" s="744">
        <v>4100</v>
      </c>
      <c r="T8" s="745"/>
      <c r="U8" s="746">
        <v>20200</v>
      </c>
    </row>
    <row r="9" spans="1:21" ht="12.75">
      <c r="A9" s="628" t="s">
        <v>377</v>
      </c>
      <c r="B9" s="743">
        <v>3800</v>
      </c>
      <c r="C9" s="744">
        <v>1900</v>
      </c>
      <c r="D9" s="744">
        <v>4400</v>
      </c>
      <c r="E9" s="744">
        <v>2200</v>
      </c>
      <c r="F9" s="745">
        <v>200</v>
      </c>
      <c r="G9" s="746">
        <v>12600</v>
      </c>
      <c r="H9" s="743">
        <v>3500</v>
      </c>
      <c r="I9" s="744">
        <v>1500</v>
      </c>
      <c r="J9" s="744">
        <v>900</v>
      </c>
      <c r="K9" s="747">
        <v>400</v>
      </c>
      <c r="L9" s="744">
        <v>1900</v>
      </c>
      <c r="M9" s="745"/>
      <c r="N9" s="746">
        <v>8200</v>
      </c>
      <c r="O9" s="743">
        <v>7300</v>
      </c>
      <c r="P9" s="744">
        <v>3400</v>
      </c>
      <c r="Q9" s="743">
        <v>5300</v>
      </c>
      <c r="R9" s="747">
        <v>600</v>
      </c>
      <c r="S9" s="744">
        <v>4100</v>
      </c>
      <c r="T9" s="745"/>
      <c r="U9" s="746">
        <v>20800</v>
      </c>
    </row>
    <row r="10" spans="1:21" ht="12.75">
      <c r="A10" s="748" t="s">
        <v>378</v>
      </c>
      <c r="B10" s="749"/>
      <c r="C10" s="750"/>
      <c r="D10" s="750"/>
      <c r="E10" s="750"/>
      <c r="F10" s="751"/>
      <c r="G10" s="752"/>
      <c r="H10" s="749"/>
      <c r="I10" s="750"/>
      <c r="J10" s="750"/>
      <c r="K10" s="753"/>
      <c r="L10" s="750"/>
      <c r="M10" s="751"/>
      <c r="N10" s="752"/>
      <c r="O10" s="749"/>
      <c r="P10" s="750"/>
      <c r="Q10" s="750"/>
      <c r="R10" s="753"/>
      <c r="S10" s="750"/>
      <c r="T10" s="751"/>
      <c r="U10" s="752"/>
    </row>
    <row r="11" spans="1:21" ht="12.75">
      <c r="A11" s="754" t="s">
        <v>379</v>
      </c>
      <c r="B11" s="755"/>
      <c r="C11" s="755"/>
      <c r="D11" s="755"/>
      <c r="E11" s="755"/>
      <c r="F11" s="756"/>
      <c r="G11" s="757"/>
      <c r="H11" s="755"/>
      <c r="I11" s="755"/>
      <c r="J11" s="755"/>
      <c r="K11" s="755"/>
      <c r="L11" s="755"/>
      <c r="M11" s="756"/>
      <c r="N11" s="757"/>
      <c r="O11" s="755"/>
      <c r="P11" s="755"/>
      <c r="Q11" s="755"/>
      <c r="R11" s="755"/>
      <c r="S11" s="755"/>
      <c r="T11" s="756"/>
      <c r="U11" s="757"/>
    </row>
    <row r="12" spans="1:21" ht="12.75">
      <c r="A12" s="758" t="s">
        <v>380</v>
      </c>
      <c r="B12" s="759"/>
      <c r="C12" s="759"/>
      <c r="D12" s="759"/>
      <c r="E12" s="759"/>
      <c r="F12" s="760"/>
      <c r="G12" s="761"/>
      <c r="H12" s="759"/>
      <c r="I12" s="759"/>
      <c r="J12" s="759"/>
      <c r="K12" s="759"/>
      <c r="L12" s="759"/>
      <c r="M12" s="760"/>
      <c r="N12" s="761"/>
      <c r="O12" s="759"/>
      <c r="P12" s="759"/>
      <c r="Q12" s="759"/>
      <c r="R12" s="759"/>
      <c r="S12" s="759"/>
      <c r="T12" s="760"/>
      <c r="U12" s="761"/>
    </row>
    <row r="13" spans="1:21" ht="25.5">
      <c r="A13" s="762" t="s">
        <v>381</v>
      </c>
      <c r="B13" s="763">
        <v>1900</v>
      </c>
      <c r="C13" s="764">
        <v>300</v>
      </c>
      <c r="D13" s="764">
        <v>500</v>
      </c>
      <c r="E13" s="764">
        <v>400</v>
      </c>
      <c r="F13" s="765">
        <v>0</v>
      </c>
      <c r="G13" s="766">
        <v>3000</v>
      </c>
      <c r="H13" s="763">
        <v>2300</v>
      </c>
      <c r="I13" s="764">
        <v>300</v>
      </c>
      <c r="J13" s="764">
        <v>100</v>
      </c>
      <c r="K13" s="767">
        <v>100</v>
      </c>
      <c r="L13" s="764">
        <v>200</v>
      </c>
      <c r="M13" s="765"/>
      <c r="N13" s="766">
        <v>3100</v>
      </c>
      <c r="O13" s="763">
        <v>4200</v>
      </c>
      <c r="P13" s="764">
        <v>600</v>
      </c>
      <c r="Q13" s="764">
        <v>600</v>
      </c>
      <c r="R13" s="767">
        <v>100</v>
      </c>
      <c r="S13" s="764">
        <v>600</v>
      </c>
      <c r="T13" s="765"/>
      <c r="U13" s="766">
        <v>6100</v>
      </c>
    </row>
    <row r="14" spans="1:21" ht="12.75">
      <c r="A14" s="698" t="s">
        <v>358</v>
      </c>
      <c r="B14" s="763">
        <v>300</v>
      </c>
      <c r="C14" s="764">
        <v>900</v>
      </c>
      <c r="D14" s="764">
        <v>300</v>
      </c>
      <c r="E14" s="764">
        <v>200</v>
      </c>
      <c r="F14" s="765">
        <v>0</v>
      </c>
      <c r="G14" s="766">
        <v>1700</v>
      </c>
      <c r="H14" s="763">
        <v>300</v>
      </c>
      <c r="I14" s="764">
        <v>700</v>
      </c>
      <c r="J14" s="764">
        <v>100</v>
      </c>
      <c r="K14" s="767">
        <v>0</v>
      </c>
      <c r="L14" s="764">
        <v>200</v>
      </c>
      <c r="M14" s="765"/>
      <c r="N14" s="766">
        <v>1200</v>
      </c>
      <c r="O14" s="763">
        <v>600</v>
      </c>
      <c r="P14" s="764">
        <v>1500</v>
      </c>
      <c r="Q14" s="764">
        <v>400</v>
      </c>
      <c r="R14" s="767">
        <v>0</v>
      </c>
      <c r="S14" s="764">
        <v>400</v>
      </c>
      <c r="T14" s="765"/>
      <c r="U14" s="766">
        <v>3000</v>
      </c>
    </row>
    <row r="15" spans="1:21" ht="12.75">
      <c r="A15" s="698" t="s">
        <v>359</v>
      </c>
      <c r="B15" s="763">
        <v>1200</v>
      </c>
      <c r="C15" s="764">
        <v>500</v>
      </c>
      <c r="D15" s="764">
        <v>3000</v>
      </c>
      <c r="E15" s="764">
        <v>700</v>
      </c>
      <c r="F15" s="765">
        <v>0</v>
      </c>
      <c r="G15" s="766">
        <v>5500</v>
      </c>
      <c r="H15" s="763">
        <v>600</v>
      </c>
      <c r="I15" s="764">
        <v>300</v>
      </c>
      <c r="J15" s="764">
        <v>600</v>
      </c>
      <c r="K15" s="767">
        <v>100</v>
      </c>
      <c r="L15" s="764">
        <v>300</v>
      </c>
      <c r="M15" s="765"/>
      <c r="N15" s="766">
        <v>1900</v>
      </c>
      <c r="O15" s="763">
        <v>1900</v>
      </c>
      <c r="P15" s="764">
        <v>700</v>
      </c>
      <c r="Q15" s="764">
        <v>3600</v>
      </c>
      <c r="R15" s="767">
        <v>100</v>
      </c>
      <c r="S15" s="764">
        <v>1000</v>
      </c>
      <c r="T15" s="765"/>
      <c r="U15" s="766">
        <v>7300</v>
      </c>
    </row>
    <row r="16" spans="1:21" ht="12.75">
      <c r="A16" s="698" t="s">
        <v>361</v>
      </c>
      <c r="B16" s="763">
        <v>0</v>
      </c>
      <c r="C16" s="764">
        <v>0</v>
      </c>
      <c r="D16" s="764">
        <v>100</v>
      </c>
      <c r="E16" s="764">
        <v>0</v>
      </c>
      <c r="F16" s="765">
        <v>100</v>
      </c>
      <c r="G16" s="766">
        <v>300</v>
      </c>
      <c r="H16" s="763">
        <v>0</v>
      </c>
      <c r="I16" s="764">
        <v>100</v>
      </c>
      <c r="J16" s="764">
        <v>0</v>
      </c>
      <c r="K16" s="767">
        <v>200</v>
      </c>
      <c r="L16" s="764">
        <v>0</v>
      </c>
      <c r="M16" s="765"/>
      <c r="N16" s="766">
        <v>400</v>
      </c>
      <c r="O16" s="763">
        <v>100</v>
      </c>
      <c r="P16" s="764">
        <v>100</v>
      </c>
      <c r="Q16" s="764">
        <v>100</v>
      </c>
      <c r="R16" s="767">
        <v>200</v>
      </c>
      <c r="S16" s="764">
        <v>100</v>
      </c>
      <c r="T16" s="765"/>
      <c r="U16" s="766">
        <v>600</v>
      </c>
    </row>
    <row r="17" spans="1:21" ht="12.75">
      <c r="A17" s="698" t="s">
        <v>360</v>
      </c>
      <c r="B17" s="763">
        <v>400</v>
      </c>
      <c r="C17" s="764">
        <v>300</v>
      </c>
      <c r="D17" s="764">
        <v>400</v>
      </c>
      <c r="E17" s="764">
        <v>900</v>
      </c>
      <c r="F17" s="765">
        <v>0</v>
      </c>
      <c r="G17" s="766">
        <v>2100</v>
      </c>
      <c r="H17" s="763">
        <v>200</v>
      </c>
      <c r="I17" s="764">
        <v>200</v>
      </c>
      <c r="J17" s="764">
        <v>100</v>
      </c>
      <c r="K17" s="767">
        <v>0</v>
      </c>
      <c r="L17" s="764">
        <v>1100</v>
      </c>
      <c r="M17" s="765"/>
      <c r="N17" s="766">
        <v>1700</v>
      </c>
      <c r="O17" s="763">
        <v>600</v>
      </c>
      <c r="P17" s="764">
        <v>500</v>
      </c>
      <c r="Q17" s="764">
        <v>500</v>
      </c>
      <c r="R17" s="767">
        <v>100</v>
      </c>
      <c r="S17" s="764">
        <v>2000</v>
      </c>
      <c r="T17" s="765"/>
      <c r="U17" s="766">
        <v>3700</v>
      </c>
    </row>
    <row r="18" spans="1:21" ht="12.75">
      <c r="A18" s="768" t="s">
        <v>368</v>
      </c>
      <c r="B18" s="769"/>
      <c r="C18" s="770"/>
      <c r="D18" s="770"/>
      <c r="E18" s="770"/>
      <c r="F18" s="771"/>
      <c r="G18" s="772"/>
      <c r="H18" s="769"/>
      <c r="I18" s="770"/>
      <c r="J18" s="770"/>
      <c r="K18" s="773"/>
      <c r="L18" s="770"/>
      <c r="M18" s="771"/>
      <c r="N18" s="772"/>
      <c r="O18" s="769"/>
      <c r="P18" s="770"/>
      <c r="Q18" s="770"/>
      <c r="R18" s="773"/>
      <c r="S18" s="770"/>
      <c r="T18" s="771"/>
      <c r="U18" s="772"/>
    </row>
    <row r="19" spans="1:21" ht="12.75">
      <c r="A19" s="708"/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</row>
    <row r="20" spans="1:21" ht="12.75">
      <c r="A20" s="606"/>
      <c r="B20" s="606"/>
      <c r="C20" s="606"/>
      <c r="D20" s="606"/>
      <c r="E20" s="606"/>
      <c r="F20" s="606"/>
      <c r="G20" s="606"/>
      <c r="H20" s="606"/>
      <c r="I20" s="606"/>
      <c r="J20" s="606"/>
      <c r="K20" s="606"/>
      <c r="L20" s="606"/>
      <c r="M20" s="606"/>
      <c r="N20" s="606"/>
      <c r="O20" s="606"/>
      <c r="P20" s="606"/>
      <c r="Q20" s="606"/>
      <c r="R20" s="606"/>
      <c r="S20" s="606"/>
      <c r="T20" s="606"/>
      <c r="U20" s="606"/>
    </row>
    <row r="21" spans="1:21" ht="12.75">
      <c r="A21" s="708" t="s">
        <v>27</v>
      </c>
      <c r="B21" s="78" t="s">
        <v>369</v>
      </c>
      <c r="C21" s="709"/>
      <c r="D21" s="709"/>
      <c r="E21" s="709"/>
      <c r="F21" s="709"/>
      <c r="G21" s="709"/>
      <c r="H21" s="709"/>
      <c r="I21" s="709"/>
      <c r="J21" s="709"/>
      <c r="K21" s="709"/>
      <c r="L21" s="709"/>
      <c r="M21" s="709"/>
      <c r="N21" s="709"/>
      <c r="O21" s="709"/>
      <c r="P21" s="709"/>
      <c r="Q21" s="709"/>
      <c r="R21" s="709"/>
      <c r="S21" s="709"/>
      <c r="T21" s="709"/>
      <c r="U21" s="709"/>
    </row>
  </sheetData>
  <conditionalFormatting sqref="U18">
    <cfRule type="expression" priority="1" dxfId="0" stopIfTrue="1">
      <formula>U18&lt;&gt;SUM(O18:T18)</formula>
    </cfRule>
  </conditionalFormatting>
  <conditionalFormatting sqref="N18">
    <cfRule type="expression" priority="2" dxfId="0" stopIfTrue="1">
      <formula>N18&lt;&gt;SUM(H18:M18)</formula>
    </cfRule>
  </conditionalFormatting>
  <conditionalFormatting sqref="G18">
    <cfRule type="expression" priority="3" dxfId="0" stopIfTrue="1">
      <formula>G18&lt;&gt;SUM(B18:F18)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I34" sqref="I34"/>
    </sheetView>
  </sheetViews>
  <sheetFormatPr defaultColWidth="9.140625" defaultRowHeight="12.75"/>
  <cols>
    <col min="1" max="1" width="30.00390625" style="0" customWidth="1"/>
  </cols>
  <sheetData>
    <row r="1" spans="1:17" ht="15.75">
      <c r="A1" s="774" t="s">
        <v>382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</row>
    <row r="2" spans="1:17" ht="12.75">
      <c r="A2" s="776" t="s">
        <v>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1:17" ht="12.75">
      <c r="A3" s="775"/>
      <c r="B3" s="777" t="s">
        <v>12</v>
      </c>
      <c r="C3" s="450">
        <v>2009</v>
      </c>
      <c r="D3" s="778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</row>
    <row r="4" spans="1:17" ht="12.75">
      <c r="A4" s="779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17" ht="12.75">
      <c r="A5" s="780"/>
      <c r="B5" s="781" t="s">
        <v>383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3"/>
      <c r="N5" s="782"/>
      <c r="O5" s="782"/>
      <c r="P5" s="782"/>
      <c r="Q5" s="783"/>
    </row>
    <row r="6" spans="1:17" ht="12.75">
      <c r="A6" s="784"/>
      <c r="B6" s="1047" t="s">
        <v>384</v>
      </c>
      <c r="C6" s="1048"/>
      <c r="D6" s="1048"/>
      <c r="E6" s="1049"/>
      <c r="F6" s="1047" t="s">
        <v>385</v>
      </c>
      <c r="G6" s="1048"/>
      <c r="H6" s="1048"/>
      <c r="I6" s="1049"/>
      <c r="J6" s="1047" t="s">
        <v>386</v>
      </c>
      <c r="K6" s="1048"/>
      <c r="L6" s="1048"/>
      <c r="M6" s="1049"/>
      <c r="N6" s="1047" t="s">
        <v>387</v>
      </c>
      <c r="O6" s="1048"/>
      <c r="P6" s="1048"/>
      <c r="Q6" s="1049"/>
    </row>
    <row r="7" spans="1:17" ht="25.5">
      <c r="A7" s="785" t="s">
        <v>388</v>
      </c>
      <c r="B7" s="786" t="s">
        <v>1</v>
      </c>
      <c r="C7" s="787" t="s">
        <v>2</v>
      </c>
      <c r="D7" s="788" t="s">
        <v>389</v>
      </c>
      <c r="E7" s="789" t="s">
        <v>20</v>
      </c>
      <c r="F7" s="787" t="s">
        <v>1</v>
      </c>
      <c r="G7" s="787" t="s">
        <v>2</v>
      </c>
      <c r="H7" s="788" t="s">
        <v>389</v>
      </c>
      <c r="I7" s="789" t="s">
        <v>20</v>
      </c>
      <c r="J7" s="787" t="s">
        <v>1</v>
      </c>
      <c r="K7" s="787" t="s">
        <v>2</v>
      </c>
      <c r="L7" s="788" t="s">
        <v>389</v>
      </c>
      <c r="M7" s="789" t="s">
        <v>20</v>
      </c>
      <c r="N7" s="787" t="s">
        <v>1</v>
      </c>
      <c r="O7" s="787" t="s">
        <v>2</v>
      </c>
      <c r="P7" s="788" t="s">
        <v>389</v>
      </c>
      <c r="Q7" s="789" t="s">
        <v>20</v>
      </c>
    </row>
    <row r="8" spans="1:17" ht="12.75">
      <c r="A8" s="790" t="s">
        <v>390</v>
      </c>
      <c r="B8" s="360">
        <v>12300</v>
      </c>
      <c r="C8" s="358">
        <v>4700</v>
      </c>
      <c r="D8" s="358"/>
      <c r="E8" s="358">
        <v>17000</v>
      </c>
      <c r="F8" s="358">
        <v>10800</v>
      </c>
      <c r="G8" s="358">
        <v>5400</v>
      </c>
      <c r="H8" s="358"/>
      <c r="I8" s="358">
        <v>16200</v>
      </c>
      <c r="J8" s="358">
        <v>5300</v>
      </c>
      <c r="K8" s="358">
        <v>2500</v>
      </c>
      <c r="L8" s="358"/>
      <c r="M8" s="358">
        <v>7800</v>
      </c>
      <c r="N8" s="358">
        <v>28400</v>
      </c>
      <c r="O8" s="358">
        <v>12600</v>
      </c>
      <c r="P8" s="358"/>
      <c r="Q8" s="358">
        <v>41000</v>
      </c>
    </row>
    <row r="9" spans="1:17" ht="12.75">
      <c r="A9" s="791" t="s">
        <v>391</v>
      </c>
      <c r="B9" s="792">
        <v>0</v>
      </c>
      <c r="C9" s="793">
        <v>0</v>
      </c>
      <c r="D9" s="794"/>
      <c r="E9" s="795">
        <v>0</v>
      </c>
      <c r="F9" s="792">
        <v>0</v>
      </c>
      <c r="G9" s="793">
        <v>0</v>
      </c>
      <c r="H9" s="794"/>
      <c r="I9" s="795">
        <v>0</v>
      </c>
      <c r="J9" s="792">
        <v>0</v>
      </c>
      <c r="K9" s="793">
        <v>0</v>
      </c>
      <c r="L9" s="794"/>
      <c r="M9" s="795">
        <v>0</v>
      </c>
      <c r="N9" s="792">
        <v>0</v>
      </c>
      <c r="O9" s="793">
        <v>0</v>
      </c>
      <c r="P9" s="794"/>
      <c r="Q9" s="796">
        <v>0</v>
      </c>
    </row>
    <row r="10" spans="1:17" ht="12.75">
      <c r="A10" s="797" t="s">
        <v>392</v>
      </c>
      <c r="B10" s="594">
        <v>12300</v>
      </c>
      <c r="C10" s="594">
        <v>4700</v>
      </c>
      <c r="D10" s="594"/>
      <c r="E10" s="594">
        <v>17000</v>
      </c>
      <c r="F10" s="594">
        <v>10800</v>
      </c>
      <c r="G10" s="594">
        <v>5400</v>
      </c>
      <c r="H10" s="594"/>
      <c r="I10" s="594">
        <v>16200</v>
      </c>
      <c r="J10" s="594">
        <v>5300</v>
      </c>
      <c r="K10" s="594">
        <v>2500</v>
      </c>
      <c r="L10" s="594"/>
      <c r="M10" s="594">
        <v>7800</v>
      </c>
      <c r="N10" s="594">
        <v>28400</v>
      </c>
      <c r="O10" s="594">
        <v>12600</v>
      </c>
      <c r="P10" s="594"/>
      <c r="Q10" s="594">
        <v>41000</v>
      </c>
    </row>
    <row r="11" spans="1:17" ht="12.75">
      <c r="A11" s="798">
        <v>1990</v>
      </c>
      <c r="B11" s="651">
        <v>500</v>
      </c>
      <c r="C11" s="651">
        <v>100</v>
      </c>
      <c r="D11" s="799"/>
      <c r="E11" s="800">
        <v>600</v>
      </c>
      <c r="F11" s="651">
        <v>600</v>
      </c>
      <c r="G11" s="651">
        <v>200</v>
      </c>
      <c r="H11" s="799"/>
      <c r="I11" s="800">
        <v>800</v>
      </c>
      <c r="J11" s="651">
        <v>300</v>
      </c>
      <c r="K11" s="651">
        <v>0</v>
      </c>
      <c r="L11" s="799"/>
      <c r="M11" s="800">
        <v>300</v>
      </c>
      <c r="N11" s="651">
        <v>1400</v>
      </c>
      <c r="O11" s="651">
        <v>300</v>
      </c>
      <c r="P11" s="799"/>
      <c r="Q11" s="800">
        <v>1700</v>
      </c>
    </row>
    <row r="12" spans="1:17" ht="12.75">
      <c r="A12" s="798">
        <v>1991</v>
      </c>
      <c r="B12" s="651">
        <v>500</v>
      </c>
      <c r="C12" s="651">
        <v>100</v>
      </c>
      <c r="D12" s="801"/>
      <c r="E12" s="800">
        <v>500</v>
      </c>
      <c r="F12" s="651">
        <v>500</v>
      </c>
      <c r="G12" s="651">
        <v>0</v>
      </c>
      <c r="H12" s="801"/>
      <c r="I12" s="800">
        <v>600</v>
      </c>
      <c r="J12" s="651">
        <v>300</v>
      </c>
      <c r="K12" s="651">
        <v>100</v>
      </c>
      <c r="L12" s="801"/>
      <c r="M12" s="800">
        <v>400</v>
      </c>
      <c r="N12" s="651">
        <v>1300</v>
      </c>
      <c r="O12" s="651">
        <v>100</v>
      </c>
      <c r="P12" s="801"/>
      <c r="Q12" s="800">
        <v>1500</v>
      </c>
    </row>
    <row r="13" spans="1:17" ht="12.75">
      <c r="A13" s="798">
        <v>1992</v>
      </c>
      <c r="B13" s="651">
        <v>500</v>
      </c>
      <c r="C13" s="651">
        <v>100</v>
      </c>
      <c r="D13" s="801"/>
      <c r="E13" s="800">
        <v>600</v>
      </c>
      <c r="F13" s="651">
        <v>500</v>
      </c>
      <c r="G13" s="651">
        <v>100</v>
      </c>
      <c r="H13" s="801"/>
      <c r="I13" s="800">
        <v>700</v>
      </c>
      <c r="J13" s="651">
        <v>400</v>
      </c>
      <c r="K13" s="651">
        <v>100</v>
      </c>
      <c r="L13" s="801"/>
      <c r="M13" s="800">
        <v>500</v>
      </c>
      <c r="N13" s="651">
        <v>1400</v>
      </c>
      <c r="O13" s="651">
        <v>300</v>
      </c>
      <c r="P13" s="801"/>
      <c r="Q13" s="800">
        <v>1800</v>
      </c>
    </row>
    <row r="14" spans="1:17" ht="12.75">
      <c r="A14" s="798">
        <v>1993</v>
      </c>
      <c r="B14" s="651">
        <v>600</v>
      </c>
      <c r="C14" s="651">
        <v>100</v>
      </c>
      <c r="D14" s="801"/>
      <c r="E14" s="800">
        <v>700</v>
      </c>
      <c r="F14" s="651">
        <v>500</v>
      </c>
      <c r="G14" s="651">
        <v>200</v>
      </c>
      <c r="H14" s="801"/>
      <c r="I14" s="800">
        <v>700</v>
      </c>
      <c r="J14" s="651">
        <v>400</v>
      </c>
      <c r="K14" s="651">
        <v>0</v>
      </c>
      <c r="L14" s="801"/>
      <c r="M14" s="800">
        <v>400</v>
      </c>
      <c r="N14" s="651">
        <v>1500</v>
      </c>
      <c r="O14" s="651">
        <v>400</v>
      </c>
      <c r="P14" s="801"/>
      <c r="Q14" s="800">
        <v>1900</v>
      </c>
    </row>
    <row r="15" spans="1:17" ht="12.75">
      <c r="A15" s="798">
        <v>1994</v>
      </c>
      <c r="B15" s="651">
        <v>600</v>
      </c>
      <c r="C15" s="651">
        <v>100</v>
      </c>
      <c r="D15" s="801"/>
      <c r="E15" s="800">
        <v>700</v>
      </c>
      <c r="F15" s="651">
        <v>400</v>
      </c>
      <c r="G15" s="651">
        <v>200</v>
      </c>
      <c r="H15" s="801"/>
      <c r="I15" s="800">
        <v>600</v>
      </c>
      <c r="J15" s="651">
        <v>300</v>
      </c>
      <c r="K15" s="651">
        <v>200</v>
      </c>
      <c r="L15" s="801"/>
      <c r="M15" s="800">
        <v>500</v>
      </c>
      <c r="N15" s="651">
        <v>1400</v>
      </c>
      <c r="O15" s="651">
        <v>500</v>
      </c>
      <c r="P15" s="801"/>
      <c r="Q15" s="800">
        <v>1900</v>
      </c>
    </row>
    <row r="16" spans="1:17" ht="12.75">
      <c r="A16" s="798">
        <v>1995</v>
      </c>
      <c r="B16" s="651">
        <v>600</v>
      </c>
      <c r="C16" s="651">
        <v>100</v>
      </c>
      <c r="D16" s="801"/>
      <c r="E16" s="800">
        <v>700</v>
      </c>
      <c r="F16" s="651">
        <v>600</v>
      </c>
      <c r="G16" s="651">
        <v>200</v>
      </c>
      <c r="H16" s="801"/>
      <c r="I16" s="800">
        <v>800</v>
      </c>
      <c r="J16" s="651">
        <v>400</v>
      </c>
      <c r="K16" s="651">
        <v>100</v>
      </c>
      <c r="L16" s="801"/>
      <c r="M16" s="800">
        <v>600</v>
      </c>
      <c r="N16" s="651">
        <v>1600</v>
      </c>
      <c r="O16" s="651">
        <v>400</v>
      </c>
      <c r="P16" s="801"/>
      <c r="Q16" s="800">
        <v>2100</v>
      </c>
    </row>
    <row r="17" spans="1:17" ht="12.75">
      <c r="A17" s="798">
        <v>1996</v>
      </c>
      <c r="B17" s="651">
        <v>500</v>
      </c>
      <c r="C17" s="651">
        <v>100</v>
      </c>
      <c r="D17" s="801"/>
      <c r="E17" s="800">
        <v>700</v>
      </c>
      <c r="F17" s="651">
        <v>700</v>
      </c>
      <c r="G17" s="651">
        <v>200</v>
      </c>
      <c r="H17" s="801"/>
      <c r="I17" s="800">
        <v>800</v>
      </c>
      <c r="J17" s="651">
        <v>300</v>
      </c>
      <c r="K17" s="651">
        <v>200</v>
      </c>
      <c r="L17" s="801"/>
      <c r="M17" s="800">
        <v>500</v>
      </c>
      <c r="N17" s="651">
        <v>1500</v>
      </c>
      <c r="O17" s="651">
        <v>500</v>
      </c>
      <c r="P17" s="801"/>
      <c r="Q17" s="800">
        <v>2000</v>
      </c>
    </row>
    <row r="18" spans="1:17" ht="12.75">
      <c r="A18" s="798">
        <v>1997</v>
      </c>
      <c r="B18" s="651">
        <v>500</v>
      </c>
      <c r="C18" s="651">
        <v>200</v>
      </c>
      <c r="D18" s="801"/>
      <c r="E18" s="800">
        <v>700</v>
      </c>
      <c r="F18" s="651">
        <v>600</v>
      </c>
      <c r="G18" s="651">
        <v>300</v>
      </c>
      <c r="H18" s="801"/>
      <c r="I18" s="800">
        <v>800</v>
      </c>
      <c r="J18" s="651">
        <v>400</v>
      </c>
      <c r="K18" s="651">
        <v>200</v>
      </c>
      <c r="L18" s="801"/>
      <c r="M18" s="800">
        <v>500</v>
      </c>
      <c r="N18" s="651">
        <v>1500</v>
      </c>
      <c r="O18" s="651">
        <v>600</v>
      </c>
      <c r="P18" s="801"/>
      <c r="Q18" s="800">
        <v>2100</v>
      </c>
    </row>
    <row r="19" spans="1:17" ht="12.75">
      <c r="A19" s="798">
        <v>1998</v>
      </c>
      <c r="B19" s="651">
        <v>600</v>
      </c>
      <c r="C19" s="651">
        <v>200</v>
      </c>
      <c r="D19" s="801"/>
      <c r="E19" s="800">
        <v>800</v>
      </c>
      <c r="F19" s="651">
        <v>600</v>
      </c>
      <c r="G19" s="651">
        <v>300</v>
      </c>
      <c r="H19" s="801"/>
      <c r="I19" s="800">
        <v>800</v>
      </c>
      <c r="J19" s="651">
        <v>300</v>
      </c>
      <c r="K19" s="651">
        <v>200</v>
      </c>
      <c r="L19" s="801"/>
      <c r="M19" s="800">
        <v>500</v>
      </c>
      <c r="N19" s="651">
        <v>1500</v>
      </c>
      <c r="O19" s="651">
        <v>600</v>
      </c>
      <c r="P19" s="801"/>
      <c r="Q19" s="800">
        <v>2100</v>
      </c>
    </row>
    <row r="20" spans="1:17" ht="12.75">
      <c r="A20" s="798">
        <v>1999</v>
      </c>
      <c r="B20" s="651">
        <v>600</v>
      </c>
      <c r="C20" s="651">
        <v>200</v>
      </c>
      <c r="D20" s="801"/>
      <c r="E20" s="800">
        <v>800</v>
      </c>
      <c r="F20" s="651">
        <v>600</v>
      </c>
      <c r="G20" s="651">
        <v>300</v>
      </c>
      <c r="H20" s="801"/>
      <c r="I20" s="800">
        <v>800</v>
      </c>
      <c r="J20" s="651">
        <v>300</v>
      </c>
      <c r="K20" s="651">
        <v>100</v>
      </c>
      <c r="L20" s="801"/>
      <c r="M20" s="800">
        <v>400</v>
      </c>
      <c r="N20" s="651">
        <v>1400</v>
      </c>
      <c r="O20" s="651">
        <v>500</v>
      </c>
      <c r="P20" s="801"/>
      <c r="Q20" s="800">
        <v>2000</v>
      </c>
    </row>
    <row r="21" spans="1:17" ht="12.75">
      <c r="A21" s="798">
        <v>2000</v>
      </c>
      <c r="B21" s="651">
        <v>600</v>
      </c>
      <c r="C21" s="651">
        <v>300</v>
      </c>
      <c r="D21" s="801"/>
      <c r="E21" s="800">
        <v>800</v>
      </c>
      <c r="F21" s="651">
        <v>500</v>
      </c>
      <c r="G21" s="651">
        <v>300</v>
      </c>
      <c r="H21" s="801"/>
      <c r="I21" s="800">
        <v>800</v>
      </c>
      <c r="J21" s="651">
        <v>200</v>
      </c>
      <c r="K21" s="651">
        <v>100</v>
      </c>
      <c r="L21" s="801"/>
      <c r="M21" s="800">
        <v>300</v>
      </c>
      <c r="N21" s="651">
        <v>1300</v>
      </c>
      <c r="O21" s="651">
        <v>600</v>
      </c>
      <c r="P21" s="801"/>
      <c r="Q21" s="800">
        <v>2000</v>
      </c>
    </row>
    <row r="22" spans="1:17" ht="12.75">
      <c r="A22" s="798">
        <v>2001</v>
      </c>
      <c r="B22" s="651">
        <v>700</v>
      </c>
      <c r="C22" s="651">
        <v>200</v>
      </c>
      <c r="D22" s="801"/>
      <c r="E22" s="800">
        <v>900</v>
      </c>
      <c r="F22" s="651">
        <v>500</v>
      </c>
      <c r="G22" s="651">
        <v>300</v>
      </c>
      <c r="H22" s="801"/>
      <c r="I22" s="800">
        <v>800</v>
      </c>
      <c r="J22" s="651">
        <v>200</v>
      </c>
      <c r="K22" s="651">
        <v>200</v>
      </c>
      <c r="L22" s="801"/>
      <c r="M22" s="800">
        <v>400</v>
      </c>
      <c r="N22" s="651">
        <v>1500</v>
      </c>
      <c r="O22" s="651">
        <v>700</v>
      </c>
      <c r="P22" s="801"/>
      <c r="Q22" s="800">
        <v>2100</v>
      </c>
    </row>
    <row r="23" spans="1:17" ht="12.75">
      <c r="A23" s="798">
        <v>2002</v>
      </c>
      <c r="B23" s="651">
        <v>600</v>
      </c>
      <c r="C23" s="651">
        <v>200</v>
      </c>
      <c r="D23" s="801"/>
      <c r="E23" s="800">
        <v>800</v>
      </c>
      <c r="F23" s="651">
        <v>500</v>
      </c>
      <c r="G23" s="651">
        <v>300</v>
      </c>
      <c r="H23" s="801"/>
      <c r="I23" s="800">
        <v>800</v>
      </c>
      <c r="J23" s="651">
        <v>200</v>
      </c>
      <c r="K23" s="651">
        <v>100</v>
      </c>
      <c r="L23" s="801"/>
      <c r="M23" s="800">
        <v>300</v>
      </c>
      <c r="N23" s="651">
        <v>1300</v>
      </c>
      <c r="O23" s="651">
        <v>600</v>
      </c>
      <c r="P23" s="801"/>
      <c r="Q23" s="800">
        <v>1900</v>
      </c>
    </row>
    <row r="24" spans="1:17" ht="12.75">
      <c r="A24" s="798">
        <v>2003</v>
      </c>
      <c r="B24" s="651">
        <v>700</v>
      </c>
      <c r="C24" s="651">
        <v>300</v>
      </c>
      <c r="D24" s="801"/>
      <c r="E24" s="800">
        <v>1000</v>
      </c>
      <c r="F24" s="651">
        <v>500</v>
      </c>
      <c r="G24" s="651">
        <v>400</v>
      </c>
      <c r="H24" s="801"/>
      <c r="I24" s="800">
        <v>900</v>
      </c>
      <c r="J24" s="651">
        <v>200</v>
      </c>
      <c r="K24" s="651">
        <v>200</v>
      </c>
      <c r="L24" s="801"/>
      <c r="M24" s="800">
        <v>300</v>
      </c>
      <c r="N24" s="651">
        <v>1400</v>
      </c>
      <c r="O24" s="651">
        <v>800</v>
      </c>
      <c r="P24" s="801"/>
      <c r="Q24" s="800">
        <v>2200</v>
      </c>
    </row>
    <row r="25" spans="1:17" ht="12.75">
      <c r="A25" s="798">
        <v>2004</v>
      </c>
      <c r="B25" s="651">
        <v>700</v>
      </c>
      <c r="C25" s="651">
        <v>300</v>
      </c>
      <c r="D25" s="801"/>
      <c r="E25" s="800">
        <v>1000</v>
      </c>
      <c r="F25" s="651">
        <v>600</v>
      </c>
      <c r="G25" s="651">
        <v>400</v>
      </c>
      <c r="H25" s="801"/>
      <c r="I25" s="800">
        <v>1000</v>
      </c>
      <c r="J25" s="651">
        <v>200</v>
      </c>
      <c r="K25" s="651">
        <v>200</v>
      </c>
      <c r="L25" s="801"/>
      <c r="M25" s="800">
        <v>300</v>
      </c>
      <c r="N25" s="651">
        <v>1500</v>
      </c>
      <c r="O25" s="651">
        <v>900</v>
      </c>
      <c r="P25" s="801"/>
      <c r="Q25" s="800">
        <v>2300</v>
      </c>
    </row>
    <row r="26" spans="1:17" ht="12.75">
      <c r="A26" s="798">
        <v>2005</v>
      </c>
      <c r="B26" s="651">
        <v>700</v>
      </c>
      <c r="C26" s="651">
        <v>300</v>
      </c>
      <c r="D26" s="801"/>
      <c r="E26" s="800">
        <v>1000</v>
      </c>
      <c r="F26" s="651">
        <v>600</v>
      </c>
      <c r="G26" s="651">
        <v>300</v>
      </c>
      <c r="H26" s="801"/>
      <c r="I26" s="800">
        <v>1000</v>
      </c>
      <c r="J26" s="651">
        <v>100</v>
      </c>
      <c r="K26" s="651">
        <v>200</v>
      </c>
      <c r="L26" s="801"/>
      <c r="M26" s="800">
        <v>300</v>
      </c>
      <c r="N26" s="651">
        <v>1400</v>
      </c>
      <c r="O26" s="651">
        <v>900</v>
      </c>
      <c r="P26" s="801"/>
      <c r="Q26" s="800">
        <v>2300</v>
      </c>
    </row>
    <row r="27" spans="1:17" ht="12.75">
      <c r="A27" s="798">
        <v>2006</v>
      </c>
      <c r="B27" s="651">
        <v>800</v>
      </c>
      <c r="C27" s="651">
        <v>400</v>
      </c>
      <c r="D27" s="801"/>
      <c r="E27" s="800">
        <v>1200</v>
      </c>
      <c r="F27" s="651">
        <v>600</v>
      </c>
      <c r="G27" s="651">
        <v>400</v>
      </c>
      <c r="H27" s="801"/>
      <c r="I27" s="800">
        <v>1000</v>
      </c>
      <c r="J27" s="651">
        <v>200</v>
      </c>
      <c r="K27" s="651">
        <v>200</v>
      </c>
      <c r="L27" s="801"/>
      <c r="M27" s="800">
        <v>400</v>
      </c>
      <c r="N27" s="651">
        <v>1600</v>
      </c>
      <c r="O27" s="651">
        <v>1000</v>
      </c>
      <c r="P27" s="801"/>
      <c r="Q27" s="800">
        <v>2600</v>
      </c>
    </row>
    <row r="28" spans="1:17" ht="12.75">
      <c r="A28" s="798">
        <v>2007</v>
      </c>
      <c r="B28" s="651">
        <v>800</v>
      </c>
      <c r="C28" s="651">
        <v>400</v>
      </c>
      <c r="D28" s="801"/>
      <c r="E28" s="800">
        <v>1200</v>
      </c>
      <c r="F28" s="651">
        <v>600</v>
      </c>
      <c r="G28" s="651">
        <v>400</v>
      </c>
      <c r="H28" s="801"/>
      <c r="I28" s="800">
        <v>1000</v>
      </c>
      <c r="J28" s="651">
        <v>200</v>
      </c>
      <c r="K28" s="651">
        <v>200</v>
      </c>
      <c r="L28" s="801"/>
      <c r="M28" s="800">
        <v>400</v>
      </c>
      <c r="N28" s="651">
        <v>1600</v>
      </c>
      <c r="O28" s="651">
        <v>1000</v>
      </c>
      <c r="P28" s="801"/>
      <c r="Q28" s="800">
        <v>2600</v>
      </c>
    </row>
    <row r="29" spans="1:17" ht="12.75">
      <c r="A29" s="802">
        <v>2008</v>
      </c>
      <c r="B29" s="651">
        <v>800</v>
      </c>
      <c r="C29" s="651">
        <v>600</v>
      </c>
      <c r="D29" s="801"/>
      <c r="E29" s="800">
        <v>1400</v>
      </c>
      <c r="F29" s="651">
        <v>600</v>
      </c>
      <c r="G29" s="651">
        <v>500</v>
      </c>
      <c r="H29" s="801"/>
      <c r="I29" s="800">
        <v>1000</v>
      </c>
      <c r="J29" s="651">
        <v>200</v>
      </c>
      <c r="K29" s="651">
        <v>100</v>
      </c>
      <c r="L29" s="801"/>
      <c r="M29" s="800">
        <v>300</v>
      </c>
      <c r="N29" s="651">
        <v>1600</v>
      </c>
      <c r="O29" s="651">
        <v>1200</v>
      </c>
      <c r="P29" s="801"/>
      <c r="Q29" s="800">
        <v>2800</v>
      </c>
    </row>
    <row r="30" spans="1:17" ht="12.75">
      <c r="A30" s="802">
        <v>2009</v>
      </c>
      <c r="B30" s="651">
        <v>400</v>
      </c>
      <c r="C30" s="651">
        <v>300</v>
      </c>
      <c r="D30" s="801"/>
      <c r="E30" s="800">
        <v>700</v>
      </c>
      <c r="F30" s="651">
        <v>300</v>
      </c>
      <c r="G30" s="651">
        <v>200</v>
      </c>
      <c r="H30" s="801"/>
      <c r="I30" s="800">
        <v>400</v>
      </c>
      <c r="J30" s="651">
        <v>100</v>
      </c>
      <c r="K30" s="651">
        <v>100</v>
      </c>
      <c r="L30" s="801"/>
      <c r="M30" s="800">
        <v>200</v>
      </c>
      <c r="N30" s="651">
        <v>800</v>
      </c>
      <c r="O30" s="651">
        <v>500</v>
      </c>
      <c r="P30" s="801"/>
      <c r="Q30" s="800">
        <v>1300</v>
      </c>
    </row>
    <row r="31" spans="1:17" ht="12.75">
      <c r="A31" s="803" t="s">
        <v>280</v>
      </c>
      <c r="B31" s="804"/>
      <c r="C31" s="805"/>
      <c r="D31" s="806"/>
      <c r="E31" s="807"/>
      <c r="F31" s="808"/>
      <c r="G31" s="805"/>
      <c r="H31" s="806"/>
      <c r="I31" s="807"/>
      <c r="J31" s="808"/>
      <c r="K31" s="805"/>
      <c r="L31" s="806"/>
      <c r="M31" s="807"/>
      <c r="N31" s="808"/>
      <c r="O31" s="805"/>
      <c r="P31" s="806"/>
      <c r="Q31" s="807"/>
    </row>
  </sheetData>
  <mergeCells count="4">
    <mergeCell ref="B6:E6"/>
    <mergeCell ref="F6:I6"/>
    <mergeCell ref="J6:M6"/>
    <mergeCell ref="N6:Q6"/>
  </mergeCells>
  <conditionalFormatting sqref="I31 Q31 E31 M31 Q9">
    <cfRule type="expression" priority="1" dxfId="0" stopIfTrue="1">
      <formula>E9&lt;&gt;SUM(B9:D9)</formula>
    </cfRule>
  </conditionalFormatting>
  <conditionalFormatting sqref="Q9">
    <cfRule type="expression" priority="2" dxfId="0" stopIfTrue="1">
      <formula>Q9&lt;&gt;SUM(Q10:Q30)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C22" sqref="C22:D22"/>
    </sheetView>
  </sheetViews>
  <sheetFormatPr defaultColWidth="9.140625" defaultRowHeight="12.75"/>
  <cols>
    <col min="1" max="1" width="37.140625" style="0" customWidth="1"/>
  </cols>
  <sheetData>
    <row r="1" spans="1:17" ht="15.75">
      <c r="A1" s="774" t="s">
        <v>393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  <c r="N1" s="775"/>
      <c r="O1" s="775"/>
      <c r="P1" s="775"/>
      <c r="Q1" s="775"/>
    </row>
    <row r="2" spans="1:17" ht="12.75">
      <c r="A2" s="776" t="s">
        <v>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</row>
    <row r="3" spans="1:17" ht="12.75">
      <c r="A3" s="775"/>
      <c r="B3" s="777" t="s">
        <v>12</v>
      </c>
      <c r="C3" s="450">
        <v>2009</v>
      </c>
      <c r="D3" s="778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</row>
    <row r="4" spans="1:17" ht="12.75">
      <c r="A4" s="779"/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</row>
    <row r="5" spans="1:17" ht="12.75">
      <c r="A5" s="780"/>
      <c r="B5" s="781" t="s">
        <v>383</v>
      </c>
      <c r="C5" s="782"/>
      <c r="D5" s="782"/>
      <c r="E5" s="782"/>
      <c r="F5" s="782"/>
      <c r="G5" s="782"/>
      <c r="H5" s="782"/>
      <c r="I5" s="782"/>
      <c r="J5" s="782"/>
      <c r="K5" s="782"/>
      <c r="L5" s="782"/>
      <c r="M5" s="783"/>
      <c r="N5" s="782"/>
      <c r="O5" s="782"/>
      <c r="P5" s="782"/>
      <c r="Q5" s="783"/>
    </row>
    <row r="6" spans="1:17" ht="12.75">
      <c r="A6" s="784"/>
      <c r="B6" s="1047" t="s">
        <v>384</v>
      </c>
      <c r="C6" s="1048"/>
      <c r="D6" s="1048"/>
      <c r="E6" s="1049"/>
      <c r="F6" s="1047" t="s">
        <v>385</v>
      </c>
      <c r="G6" s="1048"/>
      <c r="H6" s="1048"/>
      <c r="I6" s="1049"/>
      <c r="J6" s="1047" t="s">
        <v>386</v>
      </c>
      <c r="K6" s="1048"/>
      <c r="L6" s="1048"/>
      <c r="M6" s="1049"/>
      <c r="N6" s="1047" t="s">
        <v>394</v>
      </c>
      <c r="O6" s="1048"/>
      <c r="P6" s="1048"/>
      <c r="Q6" s="1049"/>
    </row>
    <row r="7" spans="1:17" ht="25.5">
      <c r="A7" s="809" t="s">
        <v>395</v>
      </c>
      <c r="B7" s="786" t="s">
        <v>1</v>
      </c>
      <c r="C7" s="787" t="s">
        <v>2</v>
      </c>
      <c r="D7" s="788" t="s">
        <v>389</v>
      </c>
      <c r="E7" s="789" t="s">
        <v>20</v>
      </c>
      <c r="F7" s="787" t="s">
        <v>1</v>
      </c>
      <c r="G7" s="787" t="s">
        <v>2</v>
      </c>
      <c r="H7" s="788" t="s">
        <v>389</v>
      </c>
      <c r="I7" s="789" t="s">
        <v>20</v>
      </c>
      <c r="J7" s="787" t="s">
        <v>1</v>
      </c>
      <c r="K7" s="787" t="s">
        <v>2</v>
      </c>
      <c r="L7" s="788" t="s">
        <v>389</v>
      </c>
      <c r="M7" s="789" t="s">
        <v>20</v>
      </c>
      <c r="N7" s="787" t="s">
        <v>1</v>
      </c>
      <c r="O7" s="787" t="s">
        <v>2</v>
      </c>
      <c r="P7" s="788" t="s">
        <v>389</v>
      </c>
      <c r="Q7" s="789" t="s">
        <v>20</v>
      </c>
    </row>
    <row r="8" spans="1:17" ht="12.75">
      <c r="A8" s="810" t="s">
        <v>288</v>
      </c>
      <c r="B8" s="811">
        <v>12300</v>
      </c>
      <c r="C8" s="812">
        <v>4700</v>
      </c>
      <c r="D8" s="813"/>
      <c r="E8" s="814">
        <v>17000</v>
      </c>
      <c r="F8" s="811">
        <v>10800</v>
      </c>
      <c r="G8" s="811">
        <v>5400</v>
      </c>
      <c r="H8" s="813"/>
      <c r="I8" s="814">
        <v>16200</v>
      </c>
      <c r="J8" s="812">
        <v>5300</v>
      </c>
      <c r="K8" s="812">
        <v>2500</v>
      </c>
      <c r="L8" s="813"/>
      <c r="M8" s="814">
        <v>7800</v>
      </c>
      <c r="N8" s="811">
        <v>28400</v>
      </c>
      <c r="O8" s="812">
        <v>12600</v>
      </c>
      <c r="P8" s="813"/>
      <c r="Q8" s="814">
        <v>41000</v>
      </c>
    </row>
    <row r="9" spans="1:17" ht="12.75">
      <c r="A9" s="798" t="s">
        <v>233</v>
      </c>
      <c r="B9" s="815">
        <v>3400</v>
      </c>
      <c r="C9" s="816">
        <v>700</v>
      </c>
      <c r="D9" s="817"/>
      <c r="E9" s="818">
        <v>4100</v>
      </c>
      <c r="F9" s="819">
        <v>3300</v>
      </c>
      <c r="G9" s="816">
        <v>1100</v>
      </c>
      <c r="H9" s="817"/>
      <c r="I9" s="818">
        <v>4400</v>
      </c>
      <c r="J9" s="819">
        <v>2000</v>
      </c>
      <c r="K9" s="816">
        <v>600</v>
      </c>
      <c r="L9" s="817"/>
      <c r="M9" s="818">
        <v>2500</v>
      </c>
      <c r="N9" s="819">
        <v>8600</v>
      </c>
      <c r="O9" s="816">
        <v>2400</v>
      </c>
      <c r="P9" s="817"/>
      <c r="Q9" s="818">
        <v>11000</v>
      </c>
    </row>
    <row r="10" spans="1:17" ht="12.75">
      <c r="A10" s="798" t="s">
        <v>234</v>
      </c>
      <c r="B10" s="820">
        <v>2600</v>
      </c>
      <c r="C10" s="821">
        <v>400</v>
      </c>
      <c r="D10" s="822"/>
      <c r="E10" s="823">
        <v>3000</v>
      </c>
      <c r="F10" s="824">
        <v>2500</v>
      </c>
      <c r="G10" s="821">
        <v>500</v>
      </c>
      <c r="H10" s="822"/>
      <c r="I10" s="823">
        <v>3000</v>
      </c>
      <c r="J10" s="824">
        <v>1200</v>
      </c>
      <c r="K10" s="821">
        <v>300</v>
      </c>
      <c r="L10" s="822"/>
      <c r="M10" s="823">
        <v>1500</v>
      </c>
      <c r="N10" s="824">
        <v>6300</v>
      </c>
      <c r="O10" s="821">
        <v>1200</v>
      </c>
      <c r="P10" s="822"/>
      <c r="Q10" s="823">
        <v>7500</v>
      </c>
    </row>
    <row r="11" spans="1:17" ht="12.75">
      <c r="A11" s="798" t="s">
        <v>235</v>
      </c>
      <c r="B11" s="820">
        <v>2700</v>
      </c>
      <c r="C11" s="821">
        <v>1800</v>
      </c>
      <c r="D11" s="822"/>
      <c r="E11" s="823">
        <v>4600</v>
      </c>
      <c r="F11" s="824">
        <v>2500</v>
      </c>
      <c r="G11" s="821">
        <v>2000</v>
      </c>
      <c r="H11" s="822"/>
      <c r="I11" s="823">
        <v>4600</v>
      </c>
      <c r="J11" s="824">
        <v>900</v>
      </c>
      <c r="K11" s="821">
        <v>800</v>
      </c>
      <c r="L11" s="822"/>
      <c r="M11" s="823">
        <v>1700</v>
      </c>
      <c r="N11" s="824">
        <v>6200</v>
      </c>
      <c r="O11" s="821">
        <v>4700</v>
      </c>
      <c r="P11" s="822"/>
      <c r="Q11" s="823">
        <v>10800</v>
      </c>
    </row>
    <row r="12" spans="1:17" ht="12.75">
      <c r="A12" s="798" t="s">
        <v>236</v>
      </c>
      <c r="B12" s="820">
        <v>600</v>
      </c>
      <c r="C12" s="821">
        <v>200</v>
      </c>
      <c r="D12" s="822"/>
      <c r="E12" s="823">
        <v>800</v>
      </c>
      <c r="F12" s="824">
        <v>500</v>
      </c>
      <c r="G12" s="821">
        <v>100</v>
      </c>
      <c r="H12" s="822"/>
      <c r="I12" s="823">
        <v>600</v>
      </c>
      <c r="J12" s="824">
        <v>200</v>
      </c>
      <c r="K12" s="821">
        <v>100</v>
      </c>
      <c r="L12" s="822"/>
      <c r="M12" s="823">
        <v>300</v>
      </c>
      <c r="N12" s="824">
        <v>1300</v>
      </c>
      <c r="O12" s="821">
        <v>400</v>
      </c>
      <c r="P12" s="822"/>
      <c r="Q12" s="823">
        <v>1700</v>
      </c>
    </row>
    <row r="13" spans="1:17" ht="12.75">
      <c r="A13" s="798" t="s">
        <v>237</v>
      </c>
      <c r="B13" s="820">
        <v>2300</v>
      </c>
      <c r="C13" s="821">
        <v>1200</v>
      </c>
      <c r="D13" s="822"/>
      <c r="E13" s="823">
        <v>3500</v>
      </c>
      <c r="F13" s="824">
        <v>1500</v>
      </c>
      <c r="G13" s="821">
        <v>1300</v>
      </c>
      <c r="H13" s="822"/>
      <c r="I13" s="823">
        <v>2900</v>
      </c>
      <c r="J13" s="824">
        <v>600</v>
      </c>
      <c r="K13" s="821">
        <v>500</v>
      </c>
      <c r="L13" s="822"/>
      <c r="M13" s="823">
        <v>1100</v>
      </c>
      <c r="N13" s="824">
        <v>4400</v>
      </c>
      <c r="O13" s="821">
        <v>3100</v>
      </c>
      <c r="P13" s="822"/>
      <c r="Q13" s="823">
        <v>7500</v>
      </c>
    </row>
    <row r="14" spans="1:17" ht="12.75">
      <c r="A14" s="798" t="s">
        <v>238</v>
      </c>
      <c r="B14" s="820">
        <v>800</v>
      </c>
      <c r="C14" s="821">
        <v>300</v>
      </c>
      <c r="D14" s="822"/>
      <c r="E14" s="823">
        <v>1000</v>
      </c>
      <c r="F14" s="824">
        <v>500</v>
      </c>
      <c r="G14" s="821">
        <v>300</v>
      </c>
      <c r="H14" s="822"/>
      <c r="I14" s="823">
        <v>800</v>
      </c>
      <c r="J14" s="824">
        <v>300</v>
      </c>
      <c r="K14" s="821">
        <v>300</v>
      </c>
      <c r="L14" s="822"/>
      <c r="M14" s="823">
        <v>600</v>
      </c>
      <c r="N14" s="824">
        <v>1600</v>
      </c>
      <c r="O14" s="821">
        <v>800</v>
      </c>
      <c r="P14" s="822"/>
      <c r="Q14" s="823">
        <v>2400</v>
      </c>
    </row>
    <row r="15" spans="1:17" ht="12.75">
      <c r="A15" s="825" t="s">
        <v>239</v>
      </c>
      <c r="B15" s="826"/>
      <c r="C15" s="827"/>
      <c r="D15" s="828"/>
      <c r="E15" s="829"/>
      <c r="F15" s="830"/>
      <c r="G15" s="827"/>
      <c r="H15" s="828"/>
      <c r="I15" s="829"/>
      <c r="J15" s="830"/>
      <c r="K15" s="827"/>
      <c r="L15" s="828"/>
      <c r="M15" s="829"/>
      <c r="N15" s="830"/>
      <c r="O15" s="827"/>
      <c r="P15" s="828"/>
      <c r="Q15" s="829"/>
    </row>
  </sheetData>
  <mergeCells count="4">
    <mergeCell ref="B6:E6"/>
    <mergeCell ref="F6:I6"/>
    <mergeCell ref="J6:M6"/>
    <mergeCell ref="N6:Q6"/>
  </mergeCells>
  <conditionalFormatting sqref="I15 M15 Q15 E15">
    <cfRule type="expression" priority="1" dxfId="0" stopIfTrue="1">
      <formula>E15&lt;&gt;SUM(B15:D15)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C22" sqref="C22:D22"/>
    </sheetView>
  </sheetViews>
  <sheetFormatPr defaultColWidth="9.140625" defaultRowHeight="12.75"/>
  <cols>
    <col min="1" max="1" width="36.140625" style="0" customWidth="1"/>
  </cols>
  <sheetData>
    <row r="1" spans="1:13" ht="15.75">
      <c r="A1" s="774" t="s">
        <v>396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2" spans="1:13" ht="12.75">
      <c r="A2" s="776" t="s">
        <v>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</row>
    <row r="3" spans="1:13" ht="12.75">
      <c r="A3" s="775"/>
      <c r="B3" s="777" t="s">
        <v>12</v>
      </c>
      <c r="C3" s="450">
        <v>2009</v>
      </c>
      <c r="D3" s="778"/>
      <c r="E3" s="775"/>
      <c r="F3" s="775"/>
      <c r="G3" s="775"/>
      <c r="H3" s="775"/>
      <c r="I3" s="775"/>
      <c r="J3" s="775"/>
      <c r="K3" s="775"/>
      <c r="L3" s="775"/>
      <c r="M3" s="775"/>
    </row>
    <row r="4" spans="1:13" ht="12.75">
      <c r="A4" s="780"/>
      <c r="B4" s="780"/>
      <c r="C4" s="780"/>
      <c r="D4" s="780"/>
      <c r="E4" s="780"/>
      <c r="F4" s="780"/>
      <c r="G4" s="780"/>
      <c r="H4" s="775"/>
      <c r="I4" s="775"/>
      <c r="J4" s="775"/>
      <c r="K4" s="775"/>
      <c r="L4" s="775"/>
      <c r="M4" s="775"/>
    </row>
    <row r="5" spans="1:13" ht="12.75">
      <c r="A5" s="831"/>
      <c r="B5" s="781" t="s">
        <v>397</v>
      </c>
      <c r="C5" s="832"/>
      <c r="D5" s="783"/>
      <c r="E5" s="781" t="s">
        <v>398</v>
      </c>
      <c r="F5" s="832"/>
      <c r="G5" s="783"/>
      <c r="H5" s="781" t="s">
        <v>399</v>
      </c>
      <c r="I5" s="832"/>
      <c r="J5" s="783"/>
      <c r="K5" s="781" t="s">
        <v>400</v>
      </c>
      <c r="L5" s="832"/>
      <c r="M5" s="783"/>
    </row>
    <row r="6" spans="1:13" ht="12.75">
      <c r="A6" s="833"/>
      <c r="B6" s="834" t="s">
        <v>1</v>
      </c>
      <c r="C6" s="835" t="s">
        <v>2</v>
      </c>
      <c r="D6" s="836" t="s">
        <v>20</v>
      </c>
      <c r="E6" s="834" t="s">
        <v>1</v>
      </c>
      <c r="F6" s="835" t="s">
        <v>2</v>
      </c>
      <c r="G6" s="836" t="s">
        <v>20</v>
      </c>
      <c r="H6" s="834" t="s">
        <v>1</v>
      </c>
      <c r="I6" s="835" t="s">
        <v>2</v>
      </c>
      <c r="J6" s="836" t="s">
        <v>20</v>
      </c>
      <c r="K6" s="834" t="s">
        <v>1</v>
      </c>
      <c r="L6" s="835" t="s">
        <v>2</v>
      </c>
      <c r="M6" s="836" t="s">
        <v>20</v>
      </c>
    </row>
    <row r="7" spans="1:13" ht="25.5">
      <c r="A7" s="837" t="s">
        <v>401</v>
      </c>
      <c r="B7" s="811">
        <v>134600</v>
      </c>
      <c r="C7" s="812">
        <v>58400</v>
      </c>
      <c r="D7" s="814">
        <v>193000</v>
      </c>
      <c r="E7" s="811">
        <v>123500</v>
      </c>
      <c r="F7" s="812">
        <v>54800</v>
      </c>
      <c r="G7" s="814">
        <v>178300</v>
      </c>
      <c r="H7" s="811">
        <v>33900</v>
      </c>
      <c r="I7" s="812">
        <v>15700</v>
      </c>
      <c r="J7" s="814">
        <v>49600</v>
      </c>
      <c r="K7" s="811">
        <v>11900</v>
      </c>
      <c r="L7" s="812">
        <v>6900</v>
      </c>
      <c r="M7" s="814">
        <v>18900</v>
      </c>
    </row>
    <row r="8" spans="1:13" ht="12.75">
      <c r="A8" s="838" t="s">
        <v>402</v>
      </c>
      <c r="B8" s="820">
        <v>10000</v>
      </c>
      <c r="C8" s="821">
        <v>3900</v>
      </c>
      <c r="D8" s="823">
        <v>13900</v>
      </c>
      <c r="E8" s="820">
        <v>14100</v>
      </c>
      <c r="F8" s="821">
        <v>6500</v>
      </c>
      <c r="G8" s="823">
        <v>20600</v>
      </c>
      <c r="H8" s="820">
        <v>3100</v>
      </c>
      <c r="I8" s="821">
        <v>1800</v>
      </c>
      <c r="J8" s="823">
        <v>4900</v>
      </c>
      <c r="K8" s="820">
        <v>900</v>
      </c>
      <c r="L8" s="821">
        <v>400</v>
      </c>
      <c r="M8" s="823">
        <v>1300</v>
      </c>
    </row>
    <row r="9" spans="1:13" ht="12.75">
      <c r="A9" s="798" t="s">
        <v>403</v>
      </c>
      <c r="B9" s="820">
        <v>11800</v>
      </c>
      <c r="C9" s="821">
        <v>5100</v>
      </c>
      <c r="D9" s="823">
        <v>16900</v>
      </c>
      <c r="E9" s="820">
        <v>12300</v>
      </c>
      <c r="F9" s="821">
        <v>5500</v>
      </c>
      <c r="G9" s="823">
        <v>17900</v>
      </c>
      <c r="H9" s="820">
        <v>2600</v>
      </c>
      <c r="I9" s="821">
        <v>1200</v>
      </c>
      <c r="J9" s="823">
        <v>3800</v>
      </c>
      <c r="K9" s="820">
        <v>700</v>
      </c>
      <c r="L9" s="821">
        <v>400</v>
      </c>
      <c r="M9" s="823">
        <v>1200</v>
      </c>
    </row>
    <row r="10" spans="1:13" ht="12.75">
      <c r="A10" s="798" t="s">
        <v>404</v>
      </c>
      <c r="B10" s="820">
        <v>12400</v>
      </c>
      <c r="C10" s="821">
        <v>5400</v>
      </c>
      <c r="D10" s="823">
        <v>17800</v>
      </c>
      <c r="E10" s="820">
        <v>9800</v>
      </c>
      <c r="F10" s="821">
        <v>4100</v>
      </c>
      <c r="G10" s="823">
        <v>13900</v>
      </c>
      <c r="H10" s="820">
        <v>3200</v>
      </c>
      <c r="I10" s="821">
        <v>1400</v>
      </c>
      <c r="J10" s="823">
        <v>4600</v>
      </c>
      <c r="K10" s="820">
        <v>2300</v>
      </c>
      <c r="L10" s="821">
        <v>1400</v>
      </c>
      <c r="M10" s="823">
        <v>3800</v>
      </c>
    </row>
    <row r="11" spans="1:13" ht="12.75">
      <c r="A11" s="798" t="s">
        <v>405</v>
      </c>
      <c r="B11" s="820">
        <v>13700</v>
      </c>
      <c r="C11" s="821">
        <v>6200</v>
      </c>
      <c r="D11" s="823">
        <v>19900</v>
      </c>
      <c r="E11" s="820">
        <v>10300</v>
      </c>
      <c r="F11" s="821">
        <v>4500</v>
      </c>
      <c r="G11" s="823">
        <v>14800</v>
      </c>
      <c r="H11" s="820">
        <v>3300</v>
      </c>
      <c r="I11" s="821">
        <v>1400</v>
      </c>
      <c r="J11" s="823">
        <v>4700</v>
      </c>
      <c r="K11" s="820">
        <v>800</v>
      </c>
      <c r="L11" s="821">
        <v>500</v>
      </c>
      <c r="M11" s="823">
        <v>1300</v>
      </c>
    </row>
    <row r="12" spans="1:13" ht="12.75">
      <c r="A12" s="798" t="s">
        <v>406</v>
      </c>
      <c r="B12" s="820">
        <v>12500</v>
      </c>
      <c r="C12" s="821">
        <v>5000</v>
      </c>
      <c r="D12" s="823">
        <v>17500</v>
      </c>
      <c r="E12" s="820">
        <v>12100</v>
      </c>
      <c r="F12" s="821">
        <v>5600</v>
      </c>
      <c r="G12" s="823">
        <v>17700</v>
      </c>
      <c r="H12" s="820">
        <v>2800</v>
      </c>
      <c r="I12" s="821">
        <v>1400</v>
      </c>
      <c r="J12" s="823">
        <v>4200</v>
      </c>
      <c r="K12" s="820">
        <v>600</v>
      </c>
      <c r="L12" s="821">
        <v>500</v>
      </c>
      <c r="M12" s="823">
        <v>1100</v>
      </c>
    </row>
    <row r="13" spans="1:13" ht="12.75">
      <c r="A13" s="798" t="s">
        <v>407</v>
      </c>
      <c r="B13" s="820">
        <v>5200</v>
      </c>
      <c r="C13" s="821">
        <v>1900</v>
      </c>
      <c r="D13" s="823">
        <v>7100</v>
      </c>
      <c r="E13" s="820">
        <v>10900</v>
      </c>
      <c r="F13" s="821">
        <v>4600</v>
      </c>
      <c r="G13" s="823">
        <v>15600</v>
      </c>
      <c r="H13" s="820">
        <v>6100</v>
      </c>
      <c r="I13" s="821">
        <v>2900</v>
      </c>
      <c r="J13" s="823">
        <v>9000</v>
      </c>
      <c r="K13" s="820">
        <v>3100</v>
      </c>
      <c r="L13" s="821">
        <v>1900</v>
      </c>
      <c r="M13" s="823">
        <v>5000</v>
      </c>
    </row>
    <row r="14" spans="1:13" ht="12.75">
      <c r="A14" s="798" t="s">
        <v>408</v>
      </c>
      <c r="B14" s="820">
        <v>15700</v>
      </c>
      <c r="C14" s="821">
        <v>6800</v>
      </c>
      <c r="D14" s="823">
        <v>22500</v>
      </c>
      <c r="E14" s="820">
        <v>8800</v>
      </c>
      <c r="F14" s="821">
        <v>4000</v>
      </c>
      <c r="G14" s="823">
        <v>12800</v>
      </c>
      <c r="H14" s="820">
        <v>2800</v>
      </c>
      <c r="I14" s="821">
        <v>1300</v>
      </c>
      <c r="J14" s="823">
        <v>4100</v>
      </c>
      <c r="K14" s="820">
        <v>900</v>
      </c>
      <c r="L14" s="821">
        <v>500</v>
      </c>
      <c r="M14" s="823">
        <v>1400</v>
      </c>
    </row>
    <row r="15" spans="1:13" ht="12.75">
      <c r="A15" s="798" t="s">
        <v>409</v>
      </c>
      <c r="B15" s="820">
        <v>15200</v>
      </c>
      <c r="C15" s="821">
        <v>6900</v>
      </c>
      <c r="D15" s="823">
        <v>22100</v>
      </c>
      <c r="E15" s="820">
        <v>10200</v>
      </c>
      <c r="F15" s="821">
        <v>4300</v>
      </c>
      <c r="G15" s="823">
        <v>14500</v>
      </c>
      <c r="H15" s="820">
        <v>2200</v>
      </c>
      <c r="I15" s="821">
        <v>1000</v>
      </c>
      <c r="J15" s="823">
        <v>3200</v>
      </c>
      <c r="K15" s="820">
        <v>700</v>
      </c>
      <c r="L15" s="821">
        <v>400</v>
      </c>
      <c r="M15" s="823">
        <v>1000</v>
      </c>
    </row>
    <row r="16" spans="1:13" ht="12.75">
      <c r="A16" s="798" t="s">
        <v>410</v>
      </c>
      <c r="B16" s="820">
        <v>16300</v>
      </c>
      <c r="C16" s="821">
        <v>7100</v>
      </c>
      <c r="D16" s="823">
        <v>23400</v>
      </c>
      <c r="E16" s="820">
        <v>9100</v>
      </c>
      <c r="F16" s="821">
        <v>4200</v>
      </c>
      <c r="G16" s="823">
        <v>13300</v>
      </c>
      <c r="H16" s="820">
        <v>2100</v>
      </c>
      <c r="I16" s="821">
        <v>1000</v>
      </c>
      <c r="J16" s="823">
        <v>3100</v>
      </c>
      <c r="K16" s="820">
        <v>700</v>
      </c>
      <c r="L16" s="821">
        <v>400</v>
      </c>
      <c r="M16" s="823">
        <v>1100</v>
      </c>
    </row>
    <row r="17" spans="1:13" ht="12.75">
      <c r="A17" s="798" t="s">
        <v>411</v>
      </c>
      <c r="B17" s="820">
        <v>12400</v>
      </c>
      <c r="C17" s="821">
        <v>5900</v>
      </c>
      <c r="D17" s="823">
        <v>18300</v>
      </c>
      <c r="E17" s="820">
        <v>12100</v>
      </c>
      <c r="F17" s="821">
        <v>5200</v>
      </c>
      <c r="G17" s="823">
        <v>17400</v>
      </c>
      <c r="H17" s="820">
        <v>2600</v>
      </c>
      <c r="I17" s="821">
        <v>1100</v>
      </c>
      <c r="J17" s="823">
        <v>3700</v>
      </c>
      <c r="K17" s="820">
        <v>500</v>
      </c>
      <c r="L17" s="821">
        <v>300</v>
      </c>
      <c r="M17" s="823">
        <v>800</v>
      </c>
    </row>
    <row r="18" spans="1:13" ht="12.75">
      <c r="A18" s="839" t="s">
        <v>412</v>
      </c>
      <c r="B18" s="820">
        <v>9300</v>
      </c>
      <c r="C18" s="821">
        <v>4200</v>
      </c>
      <c r="D18" s="823">
        <v>13500</v>
      </c>
      <c r="E18" s="820">
        <v>13600</v>
      </c>
      <c r="F18" s="821">
        <v>6300</v>
      </c>
      <c r="G18" s="823">
        <v>19900</v>
      </c>
      <c r="H18" s="820">
        <v>3200</v>
      </c>
      <c r="I18" s="821">
        <v>1100</v>
      </c>
      <c r="J18" s="823">
        <v>4300</v>
      </c>
      <c r="K18" s="820">
        <v>700</v>
      </c>
      <c r="L18" s="821">
        <v>300</v>
      </c>
      <c r="M18" s="823">
        <v>1000</v>
      </c>
    </row>
    <row r="19" spans="1:13" ht="12.75">
      <c r="A19" s="840"/>
      <c r="B19" s="841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4">
      <selection activeCell="C22" sqref="C22:D22"/>
    </sheetView>
  </sheetViews>
  <sheetFormatPr defaultColWidth="9.140625" defaultRowHeight="12.75"/>
  <cols>
    <col min="1" max="1" width="36.7109375" style="0" customWidth="1"/>
    <col min="2" max="2" width="10.28125" style="0" customWidth="1"/>
    <col min="3" max="3" width="11.421875" style="0" customWidth="1"/>
    <col min="5" max="5" width="10.140625" style="0" customWidth="1"/>
    <col min="6" max="6" width="10.421875" style="0" customWidth="1"/>
    <col min="8" max="8" width="10.8515625" style="0" customWidth="1"/>
    <col min="9" max="9" width="10.421875" style="0" customWidth="1"/>
    <col min="11" max="11" width="10.421875" style="0" customWidth="1"/>
    <col min="12" max="12" width="10.7109375" style="0" customWidth="1"/>
  </cols>
  <sheetData>
    <row r="1" spans="1:13" ht="15.75">
      <c r="A1" s="774" t="s">
        <v>413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2" spans="1:13" ht="12.75">
      <c r="A2" s="776" t="s">
        <v>0</v>
      </c>
      <c r="B2" s="775"/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</row>
    <row r="3" spans="1:13" ht="12.75">
      <c r="A3" s="775"/>
      <c r="B3" s="777" t="s">
        <v>12</v>
      </c>
      <c r="C3" s="450">
        <v>2009</v>
      </c>
      <c r="D3" s="778"/>
      <c r="E3" s="775"/>
      <c r="F3" s="775"/>
      <c r="G3" s="775"/>
      <c r="H3" s="775"/>
      <c r="I3" s="775"/>
      <c r="J3" s="775"/>
      <c r="K3" s="775"/>
      <c r="L3" s="775"/>
      <c r="M3" s="775"/>
    </row>
    <row r="4" spans="1:13" ht="12.75">
      <c r="A4" s="780"/>
      <c r="B4" s="780"/>
      <c r="C4" s="780"/>
      <c r="D4" s="780"/>
      <c r="E4" s="780"/>
      <c r="F4" s="780"/>
      <c r="G4" s="780"/>
      <c r="H4" s="775"/>
      <c r="I4" s="775"/>
      <c r="J4" s="775"/>
      <c r="K4" s="775"/>
      <c r="L4" s="775"/>
      <c r="M4" s="775"/>
    </row>
    <row r="5" spans="1:13" ht="12.75">
      <c r="A5" s="831"/>
      <c r="B5" s="781" t="s">
        <v>397</v>
      </c>
      <c r="C5" s="832"/>
      <c r="D5" s="783"/>
      <c r="E5" s="781" t="s">
        <v>398</v>
      </c>
      <c r="F5" s="832"/>
      <c r="G5" s="783"/>
      <c r="H5" s="781" t="s">
        <v>399</v>
      </c>
      <c r="I5" s="832"/>
      <c r="J5" s="783"/>
      <c r="K5" s="781" t="s">
        <v>400</v>
      </c>
      <c r="L5" s="832"/>
      <c r="M5" s="783"/>
    </row>
    <row r="6" spans="1:13" ht="36">
      <c r="A6" s="842"/>
      <c r="B6" s="843" t="s">
        <v>353</v>
      </c>
      <c r="C6" s="844" t="s">
        <v>354</v>
      </c>
      <c r="D6" s="845" t="s">
        <v>20</v>
      </c>
      <c r="E6" s="843" t="s">
        <v>353</v>
      </c>
      <c r="F6" s="844" t="s">
        <v>354</v>
      </c>
      <c r="G6" s="845" t="s">
        <v>20</v>
      </c>
      <c r="H6" s="843" t="s">
        <v>353</v>
      </c>
      <c r="I6" s="844" t="s">
        <v>354</v>
      </c>
      <c r="J6" s="845" t="s">
        <v>20</v>
      </c>
      <c r="K6" s="843" t="s">
        <v>353</v>
      </c>
      <c r="L6" s="844" t="s">
        <v>354</v>
      </c>
      <c r="M6" s="845" t="s">
        <v>20</v>
      </c>
    </row>
    <row r="7" spans="1:13" ht="25.5">
      <c r="A7" s="837" t="s">
        <v>401</v>
      </c>
      <c r="B7" s="811">
        <v>123100</v>
      </c>
      <c r="C7" s="812">
        <v>69900</v>
      </c>
      <c r="D7" s="814">
        <v>193000</v>
      </c>
      <c r="E7" s="811">
        <v>115100</v>
      </c>
      <c r="F7" s="812">
        <v>63200</v>
      </c>
      <c r="G7" s="814">
        <v>178300</v>
      </c>
      <c r="H7" s="811">
        <v>31500</v>
      </c>
      <c r="I7" s="812">
        <v>18000</v>
      </c>
      <c r="J7" s="814">
        <v>49600</v>
      </c>
      <c r="K7" s="811">
        <v>11500</v>
      </c>
      <c r="L7" s="812">
        <v>7300</v>
      </c>
      <c r="M7" s="814">
        <v>18900</v>
      </c>
    </row>
    <row r="8" spans="1:13" ht="12.75">
      <c r="A8" s="838" t="s">
        <v>402</v>
      </c>
      <c r="B8" s="820">
        <v>8300</v>
      </c>
      <c r="C8" s="821">
        <v>5600</v>
      </c>
      <c r="D8" s="823">
        <v>13900</v>
      </c>
      <c r="E8" s="820">
        <v>13700</v>
      </c>
      <c r="F8" s="821">
        <v>6900</v>
      </c>
      <c r="G8" s="823">
        <v>20600</v>
      </c>
      <c r="H8" s="820">
        <v>3200</v>
      </c>
      <c r="I8" s="821">
        <v>1700</v>
      </c>
      <c r="J8" s="823">
        <v>4900</v>
      </c>
      <c r="K8" s="820">
        <v>800</v>
      </c>
      <c r="L8" s="821">
        <v>600</v>
      </c>
      <c r="M8" s="823">
        <v>1300</v>
      </c>
    </row>
    <row r="9" spans="1:13" ht="12.75">
      <c r="A9" s="798" t="s">
        <v>403</v>
      </c>
      <c r="B9" s="820">
        <v>10800</v>
      </c>
      <c r="C9" s="821">
        <v>6100</v>
      </c>
      <c r="D9" s="823">
        <v>16900</v>
      </c>
      <c r="E9" s="820">
        <v>11800</v>
      </c>
      <c r="F9" s="821">
        <v>6100</v>
      </c>
      <c r="G9" s="823">
        <v>17900</v>
      </c>
      <c r="H9" s="820">
        <v>2400</v>
      </c>
      <c r="I9" s="821">
        <v>1400</v>
      </c>
      <c r="J9" s="823">
        <v>3800</v>
      </c>
      <c r="K9" s="820">
        <v>600</v>
      </c>
      <c r="L9" s="821">
        <v>600</v>
      </c>
      <c r="M9" s="823">
        <v>1200</v>
      </c>
    </row>
    <row r="10" spans="1:13" ht="12.75">
      <c r="A10" s="798" t="s">
        <v>404</v>
      </c>
      <c r="B10" s="820">
        <v>10400</v>
      </c>
      <c r="C10" s="821">
        <v>7400</v>
      </c>
      <c r="D10" s="823">
        <v>17800</v>
      </c>
      <c r="E10" s="820">
        <v>9000</v>
      </c>
      <c r="F10" s="821">
        <v>4800</v>
      </c>
      <c r="G10" s="823">
        <v>13900</v>
      </c>
      <c r="H10" s="820">
        <v>3300</v>
      </c>
      <c r="I10" s="821">
        <v>1300</v>
      </c>
      <c r="J10" s="823">
        <v>4600</v>
      </c>
      <c r="K10" s="820">
        <v>2900</v>
      </c>
      <c r="L10" s="821">
        <v>900</v>
      </c>
      <c r="M10" s="823">
        <v>3800</v>
      </c>
    </row>
    <row r="11" spans="1:13" ht="12.75">
      <c r="A11" s="798" t="s">
        <v>405</v>
      </c>
      <c r="B11" s="820">
        <v>12300</v>
      </c>
      <c r="C11" s="821">
        <v>7600</v>
      </c>
      <c r="D11" s="823">
        <v>19900</v>
      </c>
      <c r="E11" s="820">
        <v>9600</v>
      </c>
      <c r="F11" s="821">
        <v>5200</v>
      </c>
      <c r="G11" s="823">
        <v>14800</v>
      </c>
      <c r="H11" s="820">
        <v>3200</v>
      </c>
      <c r="I11" s="821">
        <v>1500</v>
      </c>
      <c r="J11" s="823">
        <v>4700</v>
      </c>
      <c r="K11" s="820">
        <v>800</v>
      </c>
      <c r="L11" s="821">
        <v>500</v>
      </c>
      <c r="M11" s="823">
        <v>1300</v>
      </c>
    </row>
    <row r="12" spans="1:13" ht="12.75">
      <c r="A12" s="798" t="s">
        <v>406</v>
      </c>
      <c r="B12" s="820">
        <v>11000</v>
      </c>
      <c r="C12" s="821">
        <v>6500</v>
      </c>
      <c r="D12" s="823">
        <v>17500</v>
      </c>
      <c r="E12" s="820">
        <v>11600</v>
      </c>
      <c r="F12" s="821">
        <v>6200</v>
      </c>
      <c r="G12" s="823">
        <v>17700</v>
      </c>
      <c r="H12" s="820">
        <v>2700</v>
      </c>
      <c r="I12" s="821">
        <v>1500</v>
      </c>
      <c r="J12" s="823">
        <v>4200</v>
      </c>
      <c r="K12" s="820">
        <v>600</v>
      </c>
      <c r="L12" s="821">
        <v>500</v>
      </c>
      <c r="M12" s="823">
        <v>1100</v>
      </c>
    </row>
    <row r="13" spans="1:13" ht="12.75">
      <c r="A13" s="798" t="s">
        <v>407</v>
      </c>
      <c r="B13" s="820">
        <v>4600</v>
      </c>
      <c r="C13" s="821">
        <v>2500</v>
      </c>
      <c r="D13" s="823">
        <v>7100</v>
      </c>
      <c r="E13" s="820">
        <v>10100</v>
      </c>
      <c r="F13" s="821">
        <v>5500</v>
      </c>
      <c r="G13" s="823">
        <v>15600</v>
      </c>
      <c r="H13" s="820">
        <v>6100</v>
      </c>
      <c r="I13" s="821">
        <v>2900</v>
      </c>
      <c r="J13" s="823">
        <v>9000</v>
      </c>
      <c r="K13" s="820">
        <v>3300</v>
      </c>
      <c r="L13" s="821">
        <v>1700</v>
      </c>
      <c r="M13" s="823">
        <v>5000</v>
      </c>
    </row>
    <row r="14" spans="1:13" ht="12.75">
      <c r="A14" s="798" t="s">
        <v>408</v>
      </c>
      <c r="B14" s="820">
        <v>16200</v>
      </c>
      <c r="C14" s="821">
        <v>6400</v>
      </c>
      <c r="D14" s="823">
        <v>22500</v>
      </c>
      <c r="E14" s="820">
        <v>7400</v>
      </c>
      <c r="F14" s="821">
        <v>5400</v>
      </c>
      <c r="G14" s="823">
        <v>12800</v>
      </c>
      <c r="H14" s="820">
        <v>1900</v>
      </c>
      <c r="I14" s="821">
        <v>2200</v>
      </c>
      <c r="J14" s="823">
        <v>4100</v>
      </c>
      <c r="K14" s="820">
        <v>600</v>
      </c>
      <c r="L14" s="821">
        <v>800</v>
      </c>
      <c r="M14" s="823">
        <v>1400</v>
      </c>
    </row>
    <row r="15" spans="1:13" ht="12.75">
      <c r="A15" s="798" t="s">
        <v>409</v>
      </c>
      <c r="B15" s="820">
        <v>14000</v>
      </c>
      <c r="C15" s="821">
        <v>8100</v>
      </c>
      <c r="D15" s="823">
        <v>22100</v>
      </c>
      <c r="E15" s="820">
        <v>9500</v>
      </c>
      <c r="F15" s="821">
        <v>5100</v>
      </c>
      <c r="G15" s="823">
        <v>14500</v>
      </c>
      <c r="H15" s="820">
        <v>1900</v>
      </c>
      <c r="I15" s="821">
        <v>1200</v>
      </c>
      <c r="J15" s="823">
        <v>3200</v>
      </c>
      <c r="K15" s="820">
        <v>500</v>
      </c>
      <c r="L15" s="821">
        <v>500</v>
      </c>
      <c r="M15" s="823">
        <v>1000</v>
      </c>
    </row>
    <row r="16" spans="1:13" ht="12.75">
      <c r="A16" s="798" t="s">
        <v>410</v>
      </c>
      <c r="B16" s="820">
        <v>15700</v>
      </c>
      <c r="C16" s="821">
        <v>7700</v>
      </c>
      <c r="D16" s="823">
        <v>23400</v>
      </c>
      <c r="E16" s="820">
        <v>8100</v>
      </c>
      <c r="F16" s="821">
        <v>5200</v>
      </c>
      <c r="G16" s="823">
        <v>13300</v>
      </c>
      <c r="H16" s="820">
        <v>1700</v>
      </c>
      <c r="I16" s="821">
        <v>1400</v>
      </c>
      <c r="J16" s="823">
        <v>3100</v>
      </c>
      <c r="K16" s="820">
        <v>500</v>
      </c>
      <c r="L16" s="821">
        <v>600</v>
      </c>
      <c r="M16" s="823">
        <v>1100</v>
      </c>
    </row>
    <row r="17" spans="1:13" ht="12.75">
      <c r="A17" s="798" t="s">
        <v>411</v>
      </c>
      <c r="B17" s="820">
        <v>11400</v>
      </c>
      <c r="C17" s="821">
        <v>6900</v>
      </c>
      <c r="D17" s="823">
        <v>18300</v>
      </c>
      <c r="E17" s="820">
        <v>11400</v>
      </c>
      <c r="F17" s="821">
        <v>6000</v>
      </c>
      <c r="G17" s="823">
        <v>17400</v>
      </c>
      <c r="H17" s="820">
        <v>2400</v>
      </c>
      <c r="I17" s="821">
        <v>1400</v>
      </c>
      <c r="J17" s="823">
        <v>3700</v>
      </c>
      <c r="K17" s="820">
        <v>400</v>
      </c>
      <c r="L17" s="821">
        <v>400</v>
      </c>
      <c r="M17" s="823">
        <v>800</v>
      </c>
    </row>
    <row r="18" spans="1:13" ht="12.75">
      <c r="A18" s="839" t="s">
        <v>412</v>
      </c>
      <c r="B18" s="820">
        <v>8400</v>
      </c>
      <c r="C18" s="821">
        <v>5100</v>
      </c>
      <c r="D18" s="823">
        <v>13500</v>
      </c>
      <c r="E18" s="820">
        <v>13000</v>
      </c>
      <c r="F18" s="821">
        <v>6900</v>
      </c>
      <c r="G18" s="823">
        <v>19900</v>
      </c>
      <c r="H18" s="820">
        <v>2700</v>
      </c>
      <c r="I18" s="821">
        <v>1600</v>
      </c>
      <c r="J18" s="823">
        <v>4300</v>
      </c>
      <c r="K18" s="820">
        <v>500</v>
      </c>
      <c r="L18" s="821">
        <v>400</v>
      </c>
      <c r="M18" s="823">
        <v>1000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L11" sqref="L11"/>
    </sheetView>
  </sheetViews>
  <sheetFormatPr defaultColWidth="9.140625" defaultRowHeight="12.75"/>
  <cols>
    <col min="1" max="1" width="26.8515625" style="0" customWidth="1"/>
    <col min="2" max="2" width="12.00390625" style="0" customWidth="1"/>
    <col min="3" max="3" width="10.8515625" style="0" customWidth="1"/>
    <col min="4" max="4" width="11.57421875" style="0" customWidth="1"/>
    <col min="7" max="7" width="12.00390625" style="0" customWidth="1"/>
  </cols>
  <sheetData>
    <row r="1" spans="1:8" ht="15.75">
      <c r="A1" s="96" t="s">
        <v>30</v>
      </c>
      <c r="B1" s="97"/>
      <c r="C1" s="97"/>
      <c r="D1" s="97"/>
      <c r="E1" s="97"/>
      <c r="F1" s="97"/>
      <c r="G1" s="97"/>
      <c r="H1" s="97"/>
    </row>
    <row r="2" spans="1:8" ht="12.75">
      <c r="A2" s="98" t="s">
        <v>0</v>
      </c>
      <c r="B2" s="97"/>
      <c r="C2" s="97"/>
      <c r="D2" s="97"/>
      <c r="E2" s="97"/>
      <c r="F2" s="97"/>
      <c r="G2" s="97"/>
      <c r="H2" s="97"/>
    </row>
    <row r="3" spans="1:8" ht="12.75">
      <c r="A3" s="97"/>
      <c r="B3" s="97"/>
      <c r="C3" s="97"/>
      <c r="D3" s="97"/>
      <c r="E3" s="97"/>
      <c r="F3" s="97"/>
      <c r="G3" s="97"/>
      <c r="H3" s="97"/>
    </row>
    <row r="4" spans="1:8" ht="12.75">
      <c r="A4" s="99" t="s">
        <v>10</v>
      </c>
      <c r="B4" s="100">
        <v>2009</v>
      </c>
      <c r="C4" s="101"/>
      <c r="D4" s="101"/>
      <c r="E4" s="101"/>
      <c r="F4" s="101"/>
      <c r="G4" s="101"/>
      <c r="H4" s="102"/>
    </row>
    <row r="5" spans="1:8" ht="12.75">
      <c r="A5" s="103"/>
      <c r="B5" s="104" t="s">
        <v>31</v>
      </c>
      <c r="C5" s="105" t="s">
        <v>32</v>
      </c>
      <c r="D5" s="106"/>
      <c r="E5" s="106"/>
      <c r="F5" s="107"/>
      <c r="G5" s="108" t="s">
        <v>3</v>
      </c>
      <c r="H5" s="109" t="s">
        <v>4</v>
      </c>
    </row>
    <row r="6" spans="1:8" ht="12.75">
      <c r="A6" s="103"/>
      <c r="B6" s="110" t="s">
        <v>33</v>
      </c>
      <c r="C6" s="111" t="s">
        <v>13</v>
      </c>
      <c r="D6" s="111"/>
      <c r="E6" s="111"/>
      <c r="F6" s="112"/>
      <c r="G6" s="113" t="s">
        <v>34</v>
      </c>
      <c r="H6" s="114"/>
    </row>
    <row r="7" spans="1:8" ht="36">
      <c r="A7" s="115"/>
      <c r="B7" s="116" t="str">
        <f>'[1]Cntry'!$D$8</f>
        <v>Netherlands</v>
      </c>
      <c r="C7" s="117" t="s">
        <v>21</v>
      </c>
      <c r="D7" s="117" t="s">
        <v>22</v>
      </c>
      <c r="E7" s="118" t="s">
        <v>23</v>
      </c>
      <c r="F7" s="119" t="s">
        <v>20</v>
      </c>
      <c r="G7" s="119"/>
      <c r="H7" s="120"/>
    </row>
    <row r="8" spans="1:8" ht="12.75">
      <c r="A8" s="121" t="s">
        <v>35</v>
      </c>
      <c r="B8" s="122">
        <v>40700</v>
      </c>
      <c r="C8" s="123">
        <v>1900</v>
      </c>
      <c r="D8" s="124">
        <v>400</v>
      </c>
      <c r="E8" s="125"/>
      <c r="F8" s="126">
        <v>2200</v>
      </c>
      <c r="G8" s="126">
        <v>200</v>
      </c>
      <c r="H8" s="127">
        <v>43100</v>
      </c>
    </row>
    <row r="9" spans="1:8" ht="57" customHeight="1">
      <c r="A9" s="128" t="s">
        <v>36</v>
      </c>
      <c r="B9" s="129">
        <v>4000</v>
      </c>
      <c r="C9" s="130">
        <v>100</v>
      </c>
      <c r="D9" s="131">
        <v>0</v>
      </c>
      <c r="E9" s="132"/>
      <c r="F9" s="133">
        <v>100</v>
      </c>
      <c r="G9" s="133">
        <v>0</v>
      </c>
      <c r="H9" s="134">
        <v>4100</v>
      </c>
    </row>
  </sheetData>
  <conditionalFormatting sqref="H8:H9">
    <cfRule type="expression" priority="1" dxfId="0" stopIfTrue="1">
      <formula>H8&lt;&gt;SUM(F8:G8,B8)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C15" sqref="C15"/>
    </sheetView>
  </sheetViews>
  <sheetFormatPr defaultColWidth="9.140625" defaultRowHeight="12.75"/>
  <cols>
    <col min="1" max="1" width="32.8515625" style="0" customWidth="1"/>
    <col min="2" max="2" width="17.8515625" style="0" customWidth="1"/>
    <col min="3" max="3" width="15.7109375" style="0" customWidth="1"/>
    <col min="4" max="4" width="19.8515625" style="0" customWidth="1"/>
  </cols>
  <sheetData>
    <row r="1" spans="1:4" ht="15.75">
      <c r="A1" s="846" t="s">
        <v>414</v>
      </c>
      <c r="B1" s="847"/>
      <c r="C1" s="847"/>
      <c r="D1" s="847"/>
    </row>
    <row r="2" spans="1:4" ht="12.75">
      <c r="A2" s="848" t="s">
        <v>0</v>
      </c>
      <c r="B2" s="847"/>
      <c r="C2" s="847"/>
      <c r="D2" s="847"/>
    </row>
    <row r="3" spans="1:4" ht="12.75">
      <c r="A3" s="847"/>
      <c r="B3" s="849" t="s">
        <v>12</v>
      </c>
      <c r="C3" s="669">
        <v>2009</v>
      </c>
      <c r="D3" s="847"/>
    </row>
    <row r="4" spans="1:4" ht="12.75">
      <c r="A4" s="850"/>
      <c r="B4" s="847"/>
      <c r="C4" s="847"/>
      <c r="D4" s="847"/>
    </row>
    <row r="5" spans="1:4" ht="12.75">
      <c r="A5" s="851"/>
      <c r="B5" s="852" t="s">
        <v>415</v>
      </c>
      <c r="C5" s="854"/>
      <c r="D5" s="855"/>
    </row>
    <row r="6" spans="1:4" ht="38.25">
      <c r="A6" s="851"/>
      <c r="B6" s="856" t="s">
        <v>416</v>
      </c>
      <c r="C6" s="857" t="s">
        <v>417</v>
      </c>
      <c r="D6" s="858" t="s">
        <v>418</v>
      </c>
    </row>
    <row r="7" spans="1:4" ht="51">
      <c r="A7" s="859"/>
      <c r="B7" s="860" t="str">
        <f>"(having returned to or entered "&amp;'[2]Cntry'!D2&amp;" in the last 10 years)"</f>
        <v>(having returned to or entered  in the last 10 years)</v>
      </c>
      <c r="C7" s="861" t="s">
        <v>419</v>
      </c>
      <c r="D7" s="863"/>
    </row>
    <row r="8" spans="1:4" ht="12.75">
      <c r="A8" s="864" t="s">
        <v>420</v>
      </c>
      <c r="B8" s="821">
        <v>8500</v>
      </c>
      <c r="C8" s="821">
        <v>34600</v>
      </c>
      <c r="D8" s="821">
        <v>43100</v>
      </c>
    </row>
    <row r="9" spans="1:4" ht="12.75">
      <c r="A9" s="865" t="s">
        <v>421</v>
      </c>
      <c r="B9" s="821">
        <v>7600</v>
      </c>
      <c r="C9" s="821">
        <v>33100</v>
      </c>
      <c r="D9" s="821">
        <v>40700</v>
      </c>
    </row>
    <row r="10" spans="1:4" ht="12.75">
      <c r="A10" s="865" t="s">
        <v>32</v>
      </c>
      <c r="B10" s="821">
        <v>800</v>
      </c>
      <c r="C10" s="821">
        <v>1400</v>
      </c>
      <c r="D10" s="821">
        <v>2200</v>
      </c>
    </row>
    <row r="11" spans="1:4" ht="12.75">
      <c r="A11" s="866" t="s">
        <v>299</v>
      </c>
      <c r="B11" s="821">
        <v>100</v>
      </c>
      <c r="C11" s="821">
        <v>100</v>
      </c>
      <c r="D11" s="821">
        <v>200</v>
      </c>
    </row>
  </sheetData>
  <conditionalFormatting sqref="B8:D8">
    <cfRule type="expression" priority="1" dxfId="0" stopIfTrue="1">
      <formula>B8&lt;&gt;SUM(B9:B19)</formula>
    </cfRule>
  </conditionalFormatting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selection activeCell="F52" sqref="F52"/>
    </sheetView>
  </sheetViews>
  <sheetFormatPr defaultColWidth="9.140625" defaultRowHeight="12.75"/>
  <cols>
    <col min="1" max="1" width="38.00390625" style="0" customWidth="1"/>
    <col min="2" max="2" width="18.7109375" style="0" customWidth="1"/>
    <col min="3" max="3" width="14.7109375" style="0" customWidth="1"/>
  </cols>
  <sheetData>
    <row r="1" spans="1:4" ht="15.75">
      <c r="A1" s="867" t="s">
        <v>422</v>
      </c>
      <c r="B1" s="868"/>
      <c r="C1" s="868"/>
      <c r="D1" s="868"/>
    </row>
    <row r="2" spans="1:4" ht="12.75">
      <c r="A2" s="869" t="s">
        <v>0</v>
      </c>
      <c r="B2" s="868"/>
      <c r="C2" s="868"/>
      <c r="D2" s="868"/>
    </row>
    <row r="3" spans="1:4" ht="12.75">
      <c r="A3" s="868"/>
      <c r="B3" s="870" t="s">
        <v>12</v>
      </c>
      <c r="C3" s="438">
        <v>2009</v>
      </c>
      <c r="D3" s="868"/>
    </row>
    <row r="4" spans="1:4" ht="12.75">
      <c r="A4" s="871"/>
      <c r="B4" s="872"/>
      <c r="C4" s="868"/>
      <c r="D4" s="868"/>
    </row>
    <row r="5" spans="1:4" ht="12.75">
      <c r="A5" s="873"/>
      <c r="B5" s="874"/>
      <c r="C5" s="875"/>
      <c r="D5" s="876"/>
    </row>
    <row r="6" spans="1:4" ht="12.75">
      <c r="A6" s="877"/>
      <c r="B6" s="878" t="s">
        <v>210</v>
      </c>
      <c r="C6" s="879" t="s">
        <v>106</v>
      </c>
      <c r="D6" s="880" t="s">
        <v>4</v>
      </c>
    </row>
    <row r="7" spans="1:4" ht="25.5">
      <c r="A7" s="881" t="s">
        <v>423</v>
      </c>
      <c r="B7" s="882" t="str">
        <f>'[2]Cntry'!$D$8</f>
        <v>Netherlands</v>
      </c>
      <c r="C7" s="883" t="s">
        <v>107</v>
      </c>
      <c r="D7" s="884"/>
    </row>
    <row r="8" spans="1:4" ht="38.25">
      <c r="A8" s="885" t="str">
        <f>"Mobile Doctorate Holders having returned to or entered "&amp;'[2]Cntry'!D2&amp;" in the last 10 years (from D30)"</f>
        <v>Mobile Doctorate Holders having returned to or entered  in the last 10 years (from D30)</v>
      </c>
      <c r="B8" s="886">
        <v>7600</v>
      </c>
      <c r="C8" s="887">
        <v>800</v>
      </c>
      <c r="D8" s="888">
        <v>8500</v>
      </c>
    </row>
    <row r="9" spans="1:4" ht="12.75">
      <c r="A9" s="889" t="s">
        <v>424</v>
      </c>
      <c r="B9" s="890"/>
      <c r="C9" s="891"/>
      <c r="D9" s="892"/>
    </row>
    <row r="10" spans="1:4" ht="12.75">
      <c r="A10" s="893" t="s">
        <v>55</v>
      </c>
      <c r="B10" s="894">
        <v>0</v>
      </c>
      <c r="C10" s="895">
        <v>0</v>
      </c>
      <c r="D10" s="896">
        <v>0</v>
      </c>
    </row>
    <row r="11" spans="1:4" ht="12.75">
      <c r="A11" s="893" t="s">
        <v>56</v>
      </c>
      <c r="B11" s="894">
        <v>0</v>
      </c>
      <c r="C11" s="895">
        <v>0</v>
      </c>
      <c r="D11" s="896">
        <v>0</v>
      </c>
    </row>
    <row r="12" spans="1:4" ht="12.75">
      <c r="A12" s="893" t="s">
        <v>57</v>
      </c>
      <c r="B12" s="894">
        <v>300</v>
      </c>
      <c r="C12" s="897">
        <v>0</v>
      </c>
      <c r="D12" s="898">
        <v>300</v>
      </c>
    </row>
    <row r="13" spans="1:4" ht="12.75">
      <c r="A13" s="893" t="s">
        <v>58</v>
      </c>
      <c r="B13" s="894">
        <v>300</v>
      </c>
      <c r="C13" s="897">
        <v>100</v>
      </c>
      <c r="D13" s="898">
        <v>300</v>
      </c>
    </row>
    <row r="14" spans="1:4" ht="12.75">
      <c r="A14" s="893" t="s">
        <v>59</v>
      </c>
      <c r="B14" s="894">
        <v>0</v>
      </c>
      <c r="C14" s="895">
        <v>0</v>
      </c>
      <c r="D14" s="896">
        <v>0</v>
      </c>
    </row>
    <row r="15" spans="1:4" ht="12.75">
      <c r="A15" s="893" t="s">
        <v>60</v>
      </c>
      <c r="B15" s="894">
        <v>300</v>
      </c>
      <c r="C15" s="897">
        <v>0</v>
      </c>
      <c r="D15" s="898">
        <v>300</v>
      </c>
    </row>
    <row r="16" spans="1:4" ht="12.75">
      <c r="A16" s="893" t="s">
        <v>61</v>
      </c>
      <c r="B16" s="894">
        <v>100</v>
      </c>
      <c r="C16" s="897">
        <v>100</v>
      </c>
      <c r="D16" s="898">
        <v>100</v>
      </c>
    </row>
    <row r="17" spans="1:4" ht="12.75">
      <c r="A17" s="893" t="s">
        <v>62</v>
      </c>
      <c r="B17" s="894">
        <v>0</v>
      </c>
      <c r="C17" s="895">
        <v>0</v>
      </c>
      <c r="D17" s="896">
        <v>0</v>
      </c>
    </row>
    <row r="18" spans="1:4" ht="12.75">
      <c r="A18" s="893" t="s">
        <v>63</v>
      </c>
      <c r="B18" s="894">
        <v>0</v>
      </c>
      <c r="C18" s="895">
        <v>0</v>
      </c>
      <c r="D18" s="896">
        <v>0</v>
      </c>
    </row>
    <row r="19" spans="1:4" ht="12.75">
      <c r="A19" s="893" t="s">
        <v>64</v>
      </c>
      <c r="B19" s="894">
        <v>0</v>
      </c>
      <c r="C19" s="895">
        <v>0</v>
      </c>
      <c r="D19" s="896">
        <v>0</v>
      </c>
    </row>
    <row r="20" spans="1:4" ht="12.75">
      <c r="A20" s="893" t="s">
        <v>65</v>
      </c>
      <c r="B20" s="894">
        <v>100</v>
      </c>
      <c r="C20" s="895">
        <v>0</v>
      </c>
      <c r="D20" s="896">
        <v>100</v>
      </c>
    </row>
    <row r="21" spans="1:4" ht="12.75">
      <c r="A21" s="893" t="s">
        <v>66</v>
      </c>
      <c r="B21" s="894">
        <v>0</v>
      </c>
      <c r="C21" s="895">
        <v>0</v>
      </c>
      <c r="D21" s="896">
        <v>0</v>
      </c>
    </row>
    <row r="22" spans="1:4" ht="12.75">
      <c r="A22" s="893" t="s">
        <v>67</v>
      </c>
      <c r="B22" s="894">
        <v>0</v>
      </c>
      <c r="C22" s="895">
        <v>0</v>
      </c>
      <c r="D22" s="896">
        <v>0</v>
      </c>
    </row>
    <row r="23" spans="1:4" ht="12.75">
      <c r="A23" s="893" t="s">
        <v>68</v>
      </c>
      <c r="B23" s="894">
        <v>0</v>
      </c>
      <c r="C23" s="895">
        <v>0</v>
      </c>
      <c r="D23" s="896">
        <v>0</v>
      </c>
    </row>
    <row r="24" spans="1:4" ht="12.75">
      <c r="A24" s="893" t="s">
        <v>69</v>
      </c>
      <c r="B24" s="894">
        <v>300</v>
      </c>
      <c r="C24" s="897">
        <v>0</v>
      </c>
      <c r="D24" s="898">
        <v>400</v>
      </c>
    </row>
    <row r="25" spans="1:4" ht="12.75">
      <c r="A25" s="893" t="s">
        <v>70</v>
      </c>
      <c r="B25" s="894">
        <v>800</v>
      </c>
      <c r="C25" s="897">
        <v>100</v>
      </c>
      <c r="D25" s="898">
        <v>900</v>
      </c>
    </row>
    <row r="26" spans="1:4" ht="12.75">
      <c r="A26" s="893" t="s">
        <v>71</v>
      </c>
      <c r="B26" s="894">
        <v>0</v>
      </c>
      <c r="C26" s="895">
        <v>0</v>
      </c>
      <c r="D26" s="896">
        <v>0</v>
      </c>
    </row>
    <row r="27" spans="1:4" ht="12.75">
      <c r="A27" s="893" t="s">
        <v>72</v>
      </c>
      <c r="B27" s="894">
        <v>0</v>
      </c>
      <c r="C27" s="895">
        <v>0</v>
      </c>
      <c r="D27" s="896">
        <v>0</v>
      </c>
    </row>
    <row r="28" spans="1:4" ht="12.75">
      <c r="A28" s="893" t="s">
        <v>73</v>
      </c>
      <c r="B28" s="894">
        <v>0</v>
      </c>
      <c r="C28" s="895">
        <v>0</v>
      </c>
      <c r="D28" s="896">
        <v>0</v>
      </c>
    </row>
    <row r="29" spans="1:4" ht="12.75">
      <c r="A29" s="893" t="s">
        <v>74</v>
      </c>
      <c r="B29" s="894">
        <v>100</v>
      </c>
      <c r="C29" s="897">
        <v>0</v>
      </c>
      <c r="D29" s="898">
        <v>100</v>
      </c>
    </row>
    <row r="30" spans="1:4" ht="12.75">
      <c r="A30" s="893" t="s">
        <v>75</v>
      </c>
      <c r="B30" s="894">
        <v>0</v>
      </c>
      <c r="C30" s="895">
        <v>0</v>
      </c>
      <c r="D30" s="896">
        <v>0</v>
      </c>
    </row>
    <row r="31" spans="1:4" ht="12.75">
      <c r="A31" s="893" t="s">
        <v>76</v>
      </c>
      <c r="B31" s="894">
        <v>200</v>
      </c>
      <c r="C31" s="897">
        <v>0</v>
      </c>
      <c r="D31" s="898">
        <v>300</v>
      </c>
    </row>
    <row r="32" spans="1:4" ht="12.75">
      <c r="A32" s="893" t="s">
        <v>77</v>
      </c>
      <c r="B32" s="894">
        <v>100</v>
      </c>
      <c r="C32" s="897">
        <v>0</v>
      </c>
      <c r="D32" s="898">
        <v>100</v>
      </c>
    </row>
    <row r="33" spans="1:4" ht="12.75">
      <c r="A33" s="893" t="s">
        <v>78</v>
      </c>
      <c r="B33" s="894">
        <v>0</v>
      </c>
      <c r="C33" s="895">
        <v>0</v>
      </c>
      <c r="D33" s="896">
        <v>0</v>
      </c>
    </row>
    <row r="34" spans="1:4" ht="12.75">
      <c r="A34" s="893" t="s">
        <v>79</v>
      </c>
      <c r="B34" s="894">
        <v>0</v>
      </c>
      <c r="C34" s="895">
        <v>0</v>
      </c>
      <c r="D34" s="896">
        <v>0</v>
      </c>
    </row>
    <row r="35" spans="1:4" ht="12.75">
      <c r="A35" s="893" t="s">
        <v>80</v>
      </c>
      <c r="B35" s="894">
        <v>0</v>
      </c>
      <c r="C35" s="895">
        <v>0</v>
      </c>
      <c r="D35" s="896">
        <v>0</v>
      </c>
    </row>
    <row r="36" spans="1:4" ht="12.75">
      <c r="A36" s="893" t="s">
        <v>81</v>
      </c>
      <c r="B36" s="894">
        <v>0</v>
      </c>
      <c r="C36" s="895">
        <v>0</v>
      </c>
      <c r="D36" s="896">
        <v>0</v>
      </c>
    </row>
    <row r="37" spans="1:4" ht="12.75">
      <c r="A37" s="893" t="s">
        <v>82</v>
      </c>
      <c r="B37" s="894">
        <v>0</v>
      </c>
      <c r="C37" s="895">
        <v>0</v>
      </c>
      <c r="D37" s="896">
        <v>0</v>
      </c>
    </row>
    <row r="38" spans="1:4" ht="12.75">
      <c r="A38" s="893" t="s">
        <v>83</v>
      </c>
      <c r="B38" s="894">
        <v>0</v>
      </c>
      <c r="C38" s="895">
        <v>0</v>
      </c>
      <c r="D38" s="896">
        <v>0</v>
      </c>
    </row>
    <row r="39" spans="1:4" ht="12.75">
      <c r="A39" s="893" t="s">
        <v>84</v>
      </c>
      <c r="B39" s="894">
        <v>0</v>
      </c>
      <c r="C39" s="895">
        <v>0</v>
      </c>
      <c r="D39" s="896">
        <v>0</v>
      </c>
    </row>
    <row r="40" spans="1:4" ht="12.75">
      <c r="A40" s="893" t="s">
        <v>85</v>
      </c>
      <c r="B40" s="894">
        <v>0</v>
      </c>
      <c r="C40" s="895">
        <v>0</v>
      </c>
      <c r="D40" s="896">
        <v>0</v>
      </c>
    </row>
    <row r="41" spans="1:4" ht="12.75">
      <c r="A41" s="893" t="s">
        <v>86</v>
      </c>
      <c r="B41" s="894">
        <v>100</v>
      </c>
      <c r="C41" s="897">
        <v>0</v>
      </c>
      <c r="D41" s="898">
        <v>100</v>
      </c>
    </row>
    <row r="42" spans="1:4" ht="12.75">
      <c r="A42" s="893" t="s">
        <v>87</v>
      </c>
      <c r="B42" s="894">
        <v>100</v>
      </c>
      <c r="C42" s="897">
        <v>0</v>
      </c>
      <c r="D42" s="898">
        <v>100</v>
      </c>
    </row>
    <row r="43" spans="1:4" ht="12.75">
      <c r="A43" s="893" t="s">
        <v>88</v>
      </c>
      <c r="B43" s="894">
        <v>0</v>
      </c>
      <c r="C43" s="895">
        <v>0</v>
      </c>
      <c r="D43" s="896">
        <v>0</v>
      </c>
    </row>
    <row r="44" spans="1:4" ht="12.75">
      <c r="A44" s="893" t="s">
        <v>89</v>
      </c>
      <c r="B44" s="894">
        <v>0</v>
      </c>
      <c r="C44" s="895">
        <v>0</v>
      </c>
      <c r="D44" s="896">
        <v>0</v>
      </c>
    </row>
    <row r="45" spans="1:4" ht="12.75">
      <c r="A45" s="893" t="s">
        <v>90</v>
      </c>
      <c r="B45" s="894">
        <v>0</v>
      </c>
      <c r="C45" s="895">
        <v>0</v>
      </c>
      <c r="D45" s="896">
        <v>0</v>
      </c>
    </row>
    <row r="46" spans="1:4" ht="12.75">
      <c r="A46" s="893" t="s">
        <v>91</v>
      </c>
      <c r="B46" s="894">
        <v>0</v>
      </c>
      <c r="C46" s="897">
        <v>100</v>
      </c>
      <c r="D46" s="898">
        <v>100</v>
      </c>
    </row>
    <row r="47" spans="1:4" ht="12.75">
      <c r="A47" s="893" t="s">
        <v>92</v>
      </c>
      <c r="B47" s="894">
        <v>0</v>
      </c>
      <c r="C47" s="895">
        <v>0</v>
      </c>
      <c r="D47" s="896">
        <v>0</v>
      </c>
    </row>
    <row r="48" spans="1:4" ht="12.75">
      <c r="A48" s="893" t="s">
        <v>93</v>
      </c>
      <c r="B48" s="894">
        <v>0</v>
      </c>
      <c r="C48" s="895">
        <v>0</v>
      </c>
      <c r="D48" s="896">
        <v>0</v>
      </c>
    </row>
    <row r="49" spans="1:4" ht="12.75">
      <c r="A49" s="893" t="s">
        <v>94</v>
      </c>
      <c r="B49" s="894">
        <v>100</v>
      </c>
      <c r="C49" s="895">
        <v>0</v>
      </c>
      <c r="D49" s="896">
        <v>100</v>
      </c>
    </row>
    <row r="50" spans="1:4" ht="12.75">
      <c r="A50" s="893" t="s">
        <v>95</v>
      </c>
      <c r="B50" s="894">
        <v>200</v>
      </c>
      <c r="C50" s="897">
        <v>0</v>
      </c>
      <c r="D50" s="898">
        <v>300</v>
      </c>
    </row>
    <row r="51" spans="1:4" ht="12.75">
      <c r="A51" s="893" t="s">
        <v>96</v>
      </c>
      <c r="B51" s="894">
        <v>300</v>
      </c>
      <c r="C51" s="897">
        <v>0</v>
      </c>
      <c r="D51" s="898">
        <v>300</v>
      </c>
    </row>
    <row r="52" spans="1:4" ht="12.75">
      <c r="A52" s="893" t="s">
        <v>97</v>
      </c>
      <c r="B52" s="894">
        <v>0</v>
      </c>
      <c r="C52" s="895">
        <v>0</v>
      </c>
      <c r="D52" s="896">
        <v>0</v>
      </c>
    </row>
    <row r="53" spans="1:4" ht="12.75">
      <c r="A53" s="893" t="s">
        <v>98</v>
      </c>
      <c r="B53" s="894">
        <v>0</v>
      </c>
      <c r="C53" s="895">
        <v>0</v>
      </c>
      <c r="D53" s="896">
        <v>0</v>
      </c>
    </row>
    <row r="54" spans="1:4" ht="12.75">
      <c r="A54" s="893" t="s">
        <v>99</v>
      </c>
      <c r="B54" s="894">
        <v>0</v>
      </c>
      <c r="C54" s="895">
        <v>0</v>
      </c>
      <c r="D54" s="896">
        <v>0</v>
      </c>
    </row>
    <row r="55" spans="1:4" ht="12.75">
      <c r="A55" s="893" t="s">
        <v>100</v>
      </c>
      <c r="B55" s="894">
        <v>1100</v>
      </c>
      <c r="C55" s="897">
        <v>100</v>
      </c>
      <c r="D55" s="898">
        <v>1200</v>
      </c>
    </row>
    <row r="56" spans="1:4" ht="12.75">
      <c r="A56" s="893" t="s">
        <v>101</v>
      </c>
      <c r="B56" s="894">
        <v>2100</v>
      </c>
      <c r="C56" s="897">
        <v>100</v>
      </c>
      <c r="D56" s="898">
        <v>2200</v>
      </c>
    </row>
    <row r="57" spans="1:4" ht="12.75">
      <c r="A57" s="899" t="s">
        <v>425</v>
      </c>
      <c r="B57" s="900"/>
      <c r="C57" s="901"/>
      <c r="D57" s="902"/>
    </row>
  </sheetData>
  <conditionalFormatting sqref="D57 D8">
    <cfRule type="expression" priority="1" dxfId="0" stopIfTrue="1">
      <formula>D8&lt;&gt;SUM(#REF!,C8,B8)</formula>
    </cfRule>
  </conditionalFormatting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9" sqref="E9"/>
    </sheetView>
  </sheetViews>
  <sheetFormatPr defaultColWidth="9.140625" defaultRowHeight="12.75"/>
  <cols>
    <col min="1" max="1" width="39.421875" style="0" customWidth="1"/>
    <col min="2" max="2" width="19.140625" style="0" customWidth="1"/>
    <col min="3" max="3" width="18.28125" style="0" customWidth="1"/>
    <col min="4" max="4" width="18.421875" style="0" customWidth="1"/>
    <col min="5" max="5" width="18.28125" style="0" customWidth="1"/>
  </cols>
  <sheetData>
    <row r="1" spans="1:5" ht="15.75">
      <c r="A1" s="867" t="s">
        <v>426</v>
      </c>
      <c r="B1" s="868"/>
      <c r="C1" s="868"/>
      <c r="D1" s="868"/>
      <c r="E1" s="868"/>
    </row>
    <row r="2" spans="1:5" ht="12.75">
      <c r="A2" s="869" t="s">
        <v>0</v>
      </c>
      <c r="B2" s="868"/>
      <c r="C2" s="868"/>
      <c r="D2" s="868"/>
      <c r="E2" s="868"/>
    </row>
    <row r="3" spans="1:5" ht="12.75">
      <c r="A3" s="868"/>
      <c r="B3" s="870" t="s">
        <v>12</v>
      </c>
      <c r="C3" s="438">
        <v>2009</v>
      </c>
      <c r="D3" s="868"/>
      <c r="E3" s="868"/>
    </row>
    <row r="4" spans="1:5" ht="12.75">
      <c r="A4" s="903"/>
      <c r="B4" s="870"/>
      <c r="C4" s="868"/>
      <c r="D4" s="868"/>
      <c r="E4" s="868"/>
    </row>
    <row r="5" spans="1:5" ht="12.75">
      <c r="A5" s="904"/>
      <c r="B5" s="874"/>
      <c r="C5" s="905"/>
      <c r="D5" s="906"/>
      <c r="E5" s="876"/>
    </row>
    <row r="6" spans="1:5" ht="12.75">
      <c r="A6" s="907" t="s">
        <v>427</v>
      </c>
      <c r="B6" s="878" t="s">
        <v>210</v>
      </c>
      <c r="C6" s="879" t="s">
        <v>106</v>
      </c>
      <c r="D6" s="908" t="s">
        <v>3</v>
      </c>
      <c r="E6" s="909" t="s">
        <v>4</v>
      </c>
    </row>
    <row r="7" spans="1:5" ht="12.75">
      <c r="A7" s="910" t="s">
        <v>428</v>
      </c>
      <c r="B7" s="911" t="str">
        <f>'[2]Cntry'!$D$8</f>
        <v>Netherlands</v>
      </c>
      <c r="C7" s="883" t="s">
        <v>107</v>
      </c>
      <c r="D7" s="912" t="s">
        <v>34</v>
      </c>
      <c r="E7" s="913"/>
    </row>
    <row r="8" spans="1:5" ht="38.25">
      <c r="A8" s="885" t="str">
        <f>"Mobile Doctorate Holders having returned to or entered "&amp;'[2]Cntry'!D2&amp;" in the last 10 years (from IMOB1)"</f>
        <v>Mobile Doctorate Holders having returned to or entered  in the last 10 years (from IMOB1)</v>
      </c>
      <c r="B8" s="933">
        <v>7600</v>
      </c>
      <c r="C8" s="914">
        <v>800</v>
      </c>
      <c r="D8" s="915">
        <v>100</v>
      </c>
      <c r="E8" s="934">
        <v>8500</v>
      </c>
    </row>
    <row r="9" spans="1:5" ht="12.75">
      <c r="A9" s="916" t="s">
        <v>429</v>
      </c>
      <c r="B9" s="917">
        <v>6600</v>
      </c>
      <c r="C9" s="918">
        <v>700</v>
      </c>
      <c r="D9" s="919">
        <v>100</v>
      </c>
      <c r="E9" s="920">
        <v>7400</v>
      </c>
    </row>
    <row r="10" spans="1:5" ht="12.75">
      <c r="A10" s="921" t="s">
        <v>430</v>
      </c>
      <c r="B10" s="917">
        <v>1000</v>
      </c>
      <c r="C10" s="918">
        <v>300</v>
      </c>
      <c r="D10" s="919">
        <v>0</v>
      </c>
      <c r="E10" s="920">
        <v>1300</v>
      </c>
    </row>
    <row r="11" spans="1:5" ht="12.75">
      <c r="A11" s="921" t="s">
        <v>431</v>
      </c>
      <c r="B11" s="917">
        <v>1800</v>
      </c>
      <c r="C11" s="918">
        <v>200</v>
      </c>
      <c r="D11" s="919">
        <v>0</v>
      </c>
      <c r="E11" s="920">
        <v>1900</v>
      </c>
    </row>
    <row r="12" spans="1:5" ht="14.25">
      <c r="A12" s="921" t="s">
        <v>432</v>
      </c>
      <c r="B12" s="917">
        <v>3400</v>
      </c>
      <c r="C12" s="918">
        <v>300</v>
      </c>
      <c r="D12" s="919">
        <v>0</v>
      </c>
      <c r="E12" s="920">
        <v>3700</v>
      </c>
    </row>
    <row r="13" spans="1:5" ht="14.25">
      <c r="A13" s="921" t="s">
        <v>433</v>
      </c>
      <c r="B13" s="917">
        <v>3000</v>
      </c>
      <c r="C13" s="918">
        <v>400</v>
      </c>
      <c r="D13" s="919">
        <v>0</v>
      </c>
      <c r="E13" s="920">
        <v>3400</v>
      </c>
    </row>
    <row r="14" spans="1:5" ht="12.75">
      <c r="A14" s="921" t="s">
        <v>434</v>
      </c>
      <c r="B14" s="917">
        <v>2600</v>
      </c>
      <c r="C14" s="918">
        <v>200</v>
      </c>
      <c r="D14" s="919">
        <v>0</v>
      </c>
      <c r="E14" s="920">
        <v>2900</v>
      </c>
    </row>
    <row r="15" spans="1:5" ht="14.25">
      <c r="A15" s="921" t="s">
        <v>435</v>
      </c>
      <c r="B15" s="917">
        <v>100</v>
      </c>
      <c r="C15" s="922">
        <v>0</v>
      </c>
      <c r="D15" s="923">
        <v>0</v>
      </c>
      <c r="E15" s="924">
        <v>100</v>
      </c>
    </row>
    <row r="16" spans="1:5" ht="12.75">
      <c r="A16" s="925" t="s">
        <v>436</v>
      </c>
      <c r="B16" s="926"/>
      <c r="C16" s="926"/>
      <c r="D16" s="927"/>
      <c r="E16" s="928"/>
    </row>
    <row r="17" spans="1:5" ht="12.75">
      <c r="A17" s="929" t="s">
        <v>437</v>
      </c>
      <c r="B17" s="930"/>
      <c r="C17" s="930"/>
      <c r="D17" s="930"/>
      <c r="E17" s="930"/>
    </row>
    <row r="18" spans="1:5" ht="12.75">
      <c r="A18" s="931" t="s">
        <v>438</v>
      </c>
      <c r="B18" s="932"/>
      <c r="C18" s="932"/>
      <c r="D18" s="932"/>
      <c r="E18" s="932"/>
    </row>
    <row r="19" spans="1:5" ht="12.75">
      <c r="A19" s="931" t="s">
        <v>439</v>
      </c>
      <c r="B19" s="932"/>
      <c r="C19" s="932"/>
      <c r="D19" s="932"/>
      <c r="E19" s="932"/>
    </row>
  </sheetData>
  <conditionalFormatting sqref="E16">
    <cfRule type="expression" priority="1" dxfId="0" stopIfTrue="1">
      <formula>E16&lt;&gt;SUM(D16,C16,B16)</formula>
    </cfRule>
  </conditionalFormatting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M20" sqref="M20"/>
    </sheetView>
  </sheetViews>
  <sheetFormatPr defaultColWidth="9.140625" defaultRowHeight="12.75"/>
  <cols>
    <col min="1" max="1" width="23.421875" style="0" customWidth="1"/>
  </cols>
  <sheetData>
    <row r="1" spans="1:21" ht="15.75">
      <c r="A1" s="846" t="s">
        <v>440</v>
      </c>
      <c r="B1" s="847"/>
      <c r="C1" s="847"/>
      <c r="D1" s="847"/>
      <c r="E1" s="847"/>
      <c r="F1" s="847"/>
      <c r="G1" s="847"/>
      <c r="H1" s="847"/>
      <c r="I1" s="847"/>
      <c r="J1" s="847"/>
      <c r="K1" s="847"/>
      <c r="L1" s="847"/>
      <c r="M1" s="847"/>
      <c r="N1" s="847"/>
      <c r="O1" s="847"/>
      <c r="P1" s="847"/>
      <c r="Q1" s="847"/>
      <c r="R1" s="847"/>
      <c r="S1" s="847"/>
      <c r="T1" s="847"/>
      <c r="U1" s="847"/>
    </row>
    <row r="2" spans="1:21" ht="12.75">
      <c r="A2" s="848" t="s">
        <v>0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</row>
    <row r="3" spans="1:21" ht="12.75">
      <c r="A3" s="847"/>
      <c r="B3" s="849" t="s">
        <v>12</v>
      </c>
      <c r="C3" s="669">
        <v>2009</v>
      </c>
      <c r="D3" s="847"/>
      <c r="E3" s="847"/>
      <c r="F3" s="847"/>
      <c r="G3" s="849"/>
      <c r="H3" s="935"/>
      <c r="I3" s="847"/>
      <c r="J3" s="847"/>
      <c r="K3" s="847"/>
      <c r="L3" s="849"/>
      <c r="M3" s="935"/>
      <c r="N3" s="847"/>
      <c r="O3" s="847"/>
      <c r="P3" s="847"/>
      <c r="Q3" s="849"/>
      <c r="R3" s="935"/>
      <c r="S3" s="847"/>
      <c r="T3" s="847"/>
      <c r="U3" s="847"/>
    </row>
    <row r="4" spans="1:21" ht="12.75">
      <c r="A4" s="847"/>
      <c r="B4" s="849"/>
      <c r="C4" s="935"/>
      <c r="D4" s="847"/>
      <c r="E4" s="847"/>
      <c r="F4" s="847"/>
      <c r="G4" s="849"/>
      <c r="H4" s="935"/>
      <c r="I4" s="847"/>
      <c r="J4" s="847"/>
      <c r="K4" s="847"/>
      <c r="L4" s="849"/>
      <c r="M4" s="935"/>
      <c r="N4" s="847"/>
      <c r="O4" s="847"/>
      <c r="P4" s="847"/>
      <c r="Q4" s="849"/>
      <c r="R4" s="935"/>
      <c r="S4" s="847"/>
      <c r="T4" s="847"/>
      <c r="U4" s="847"/>
    </row>
    <row r="5" spans="1:21" ht="12.75">
      <c r="A5" s="851"/>
      <c r="B5" s="852" t="str">
        <f>"Citizens of "&amp;'[2]Cntry'!D2</f>
        <v>Citizens of </v>
      </c>
      <c r="C5" s="936"/>
      <c r="D5" s="936"/>
      <c r="E5" s="936"/>
      <c r="F5" s="937"/>
      <c r="G5" s="852" t="s">
        <v>32</v>
      </c>
      <c r="H5" s="936"/>
      <c r="I5" s="936"/>
      <c r="J5" s="936"/>
      <c r="K5" s="937"/>
      <c r="L5" s="938" t="s">
        <v>299</v>
      </c>
      <c r="M5" s="939"/>
      <c r="N5" s="939"/>
      <c r="O5" s="939"/>
      <c r="P5" s="940"/>
      <c r="Q5" s="852" t="s">
        <v>20</v>
      </c>
      <c r="R5" s="936"/>
      <c r="S5" s="936"/>
      <c r="T5" s="936"/>
      <c r="U5" s="937"/>
    </row>
    <row r="6" spans="1:21" ht="12.75">
      <c r="A6" s="859"/>
      <c r="B6" s="852" t="s">
        <v>441</v>
      </c>
      <c r="C6" s="936"/>
      <c r="D6" s="936"/>
      <c r="E6" s="936"/>
      <c r="F6" s="937"/>
      <c r="G6" s="852" t="s">
        <v>441</v>
      </c>
      <c r="H6" s="936"/>
      <c r="I6" s="936"/>
      <c r="J6" s="936"/>
      <c r="K6" s="937"/>
      <c r="L6" s="938" t="s">
        <v>441</v>
      </c>
      <c r="M6" s="939"/>
      <c r="N6" s="939"/>
      <c r="O6" s="939"/>
      <c r="P6" s="940"/>
      <c r="Q6" s="852" t="s">
        <v>441</v>
      </c>
      <c r="R6" s="936"/>
      <c r="S6" s="936"/>
      <c r="T6" s="936"/>
      <c r="U6" s="937"/>
    </row>
    <row r="7" spans="1:21" ht="38.25">
      <c r="A7" s="941" t="s">
        <v>442</v>
      </c>
      <c r="B7" s="942" t="s">
        <v>443</v>
      </c>
      <c r="C7" s="943" t="s">
        <v>444</v>
      </c>
      <c r="D7" s="943" t="s">
        <v>445</v>
      </c>
      <c r="E7" s="944" t="s">
        <v>3</v>
      </c>
      <c r="F7" s="945" t="s">
        <v>20</v>
      </c>
      <c r="G7" s="942" t="s">
        <v>443</v>
      </c>
      <c r="H7" s="943" t="s">
        <v>444</v>
      </c>
      <c r="I7" s="943" t="s">
        <v>445</v>
      </c>
      <c r="J7" s="944" t="s">
        <v>3</v>
      </c>
      <c r="K7" s="945" t="s">
        <v>20</v>
      </c>
      <c r="L7" s="946" t="s">
        <v>443</v>
      </c>
      <c r="M7" s="947" t="s">
        <v>444</v>
      </c>
      <c r="N7" s="947" t="s">
        <v>445</v>
      </c>
      <c r="O7" s="862" t="s">
        <v>3</v>
      </c>
      <c r="P7" s="948" t="s">
        <v>20</v>
      </c>
      <c r="Q7" s="942" t="s">
        <v>443</v>
      </c>
      <c r="R7" s="943" t="s">
        <v>444</v>
      </c>
      <c r="S7" s="943" t="s">
        <v>445</v>
      </c>
      <c r="T7" s="944" t="s">
        <v>3</v>
      </c>
      <c r="U7" s="945" t="s">
        <v>20</v>
      </c>
    </row>
    <row r="8" spans="1:21" ht="51">
      <c r="A8" s="885" t="str">
        <f>"Mobile Doctorate Holders having returned to or entered "&amp;'[2]Cntry'!D2&amp;" in the last 10 years"</f>
        <v>Mobile Doctorate Holders having returned to or entered  in the last 10 years</v>
      </c>
      <c r="B8" s="949">
        <v>5800</v>
      </c>
      <c r="C8" s="950">
        <v>1700</v>
      </c>
      <c r="D8" s="950">
        <v>100</v>
      </c>
      <c r="E8" s="951"/>
      <c r="F8" s="952">
        <v>7600</v>
      </c>
      <c r="G8" s="953">
        <v>600</v>
      </c>
      <c r="H8" s="954">
        <v>300</v>
      </c>
      <c r="I8" s="954">
        <v>0</v>
      </c>
      <c r="J8" s="951"/>
      <c r="K8" s="954">
        <v>800</v>
      </c>
      <c r="L8" s="955">
        <v>100</v>
      </c>
      <c r="M8" s="956">
        <v>0</v>
      </c>
      <c r="N8" s="956">
        <v>0</v>
      </c>
      <c r="O8" s="956"/>
      <c r="P8" s="956">
        <v>100</v>
      </c>
      <c r="Q8" s="953">
        <v>6500</v>
      </c>
      <c r="R8" s="954">
        <v>2000</v>
      </c>
      <c r="S8" s="954">
        <v>100</v>
      </c>
      <c r="T8" s="954"/>
      <c r="U8" s="954">
        <v>8500</v>
      </c>
    </row>
    <row r="9" spans="1:21" ht="38.25">
      <c r="A9" s="957" t="s">
        <v>446</v>
      </c>
      <c r="B9" s="958"/>
      <c r="C9" s="959"/>
      <c r="D9" s="959"/>
      <c r="E9" s="960"/>
      <c r="F9" s="959"/>
      <c r="G9" s="959"/>
      <c r="H9" s="959"/>
      <c r="I9" s="959"/>
      <c r="J9" s="960"/>
      <c r="K9" s="959"/>
      <c r="L9" s="961"/>
      <c r="M9" s="961"/>
      <c r="N9" s="961"/>
      <c r="O9" s="961"/>
      <c r="P9" s="961"/>
      <c r="Q9" s="959"/>
      <c r="R9" s="959"/>
      <c r="S9" s="959"/>
      <c r="T9" s="960"/>
      <c r="U9" s="962"/>
    </row>
    <row r="10" spans="1:21" ht="12.75">
      <c r="A10" s="963" t="s">
        <v>447</v>
      </c>
      <c r="B10" s="949">
        <v>2900</v>
      </c>
      <c r="C10" s="950">
        <v>500</v>
      </c>
      <c r="D10" s="950">
        <v>0</v>
      </c>
      <c r="E10" s="951"/>
      <c r="F10" s="952">
        <v>3400</v>
      </c>
      <c r="G10" s="949">
        <v>200</v>
      </c>
      <c r="H10" s="950">
        <v>0</v>
      </c>
      <c r="I10" s="950">
        <v>0</v>
      </c>
      <c r="J10" s="951"/>
      <c r="K10" s="952">
        <v>200</v>
      </c>
      <c r="L10" s="964">
        <v>0</v>
      </c>
      <c r="M10" s="965">
        <v>0</v>
      </c>
      <c r="N10" s="965">
        <v>0</v>
      </c>
      <c r="O10" s="966"/>
      <c r="P10" s="967">
        <v>0</v>
      </c>
      <c r="Q10" s="949">
        <v>3100</v>
      </c>
      <c r="R10" s="950">
        <v>500</v>
      </c>
      <c r="S10" s="950">
        <v>0</v>
      </c>
      <c r="T10" s="951"/>
      <c r="U10" s="952">
        <v>3700</v>
      </c>
    </row>
    <row r="11" spans="1:21" ht="12.75">
      <c r="A11" s="893" t="s">
        <v>448</v>
      </c>
      <c r="B11" s="953">
        <v>1100</v>
      </c>
      <c r="C11" s="954">
        <v>500</v>
      </c>
      <c r="D11" s="954">
        <v>0</v>
      </c>
      <c r="E11" s="968"/>
      <c r="F11" s="969">
        <v>1600</v>
      </c>
      <c r="G11" s="953">
        <v>100</v>
      </c>
      <c r="H11" s="954">
        <v>0</v>
      </c>
      <c r="I11" s="954">
        <v>0</v>
      </c>
      <c r="J11" s="968"/>
      <c r="K11" s="969">
        <v>200</v>
      </c>
      <c r="L11" s="955">
        <v>0</v>
      </c>
      <c r="M11" s="956">
        <v>0</v>
      </c>
      <c r="N11" s="956">
        <v>0</v>
      </c>
      <c r="O11" s="970"/>
      <c r="P11" s="971">
        <v>0</v>
      </c>
      <c r="Q11" s="953">
        <v>1200</v>
      </c>
      <c r="R11" s="954">
        <v>500</v>
      </c>
      <c r="S11" s="954">
        <v>0</v>
      </c>
      <c r="T11" s="968"/>
      <c r="U11" s="969">
        <v>1800</v>
      </c>
    </row>
    <row r="12" spans="1:21" ht="12.75">
      <c r="A12" s="893" t="s">
        <v>449</v>
      </c>
      <c r="B12" s="953">
        <v>1400</v>
      </c>
      <c r="C12" s="954">
        <v>500</v>
      </c>
      <c r="D12" s="954">
        <v>0</v>
      </c>
      <c r="E12" s="968"/>
      <c r="F12" s="969">
        <v>1900</v>
      </c>
      <c r="G12" s="953">
        <v>200</v>
      </c>
      <c r="H12" s="954">
        <v>200</v>
      </c>
      <c r="I12" s="954">
        <v>0</v>
      </c>
      <c r="J12" s="968"/>
      <c r="K12" s="969">
        <v>400</v>
      </c>
      <c r="L12" s="955">
        <v>0</v>
      </c>
      <c r="M12" s="956">
        <v>0</v>
      </c>
      <c r="N12" s="956">
        <v>0</v>
      </c>
      <c r="O12" s="970"/>
      <c r="P12" s="971">
        <v>0</v>
      </c>
      <c r="Q12" s="953">
        <v>1700</v>
      </c>
      <c r="R12" s="954">
        <v>700</v>
      </c>
      <c r="S12" s="954">
        <v>0</v>
      </c>
      <c r="T12" s="968"/>
      <c r="U12" s="969">
        <v>2400</v>
      </c>
    </row>
    <row r="13" spans="1:21" ht="12.75">
      <c r="A13" s="893" t="s">
        <v>450</v>
      </c>
      <c r="B13" s="953">
        <v>300</v>
      </c>
      <c r="C13" s="954">
        <v>200</v>
      </c>
      <c r="D13" s="954">
        <v>0</v>
      </c>
      <c r="E13" s="968"/>
      <c r="F13" s="969">
        <v>500</v>
      </c>
      <c r="G13" s="953">
        <v>0</v>
      </c>
      <c r="H13" s="954">
        <v>0</v>
      </c>
      <c r="I13" s="954">
        <v>0</v>
      </c>
      <c r="J13" s="968"/>
      <c r="K13" s="969">
        <v>100</v>
      </c>
      <c r="L13" s="955">
        <v>0</v>
      </c>
      <c r="M13" s="956">
        <v>0</v>
      </c>
      <c r="N13" s="956">
        <v>0</v>
      </c>
      <c r="O13" s="970"/>
      <c r="P13" s="971">
        <v>0</v>
      </c>
      <c r="Q13" s="953">
        <v>300</v>
      </c>
      <c r="R13" s="954">
        <v>200</v>
      </c>
      <c r="S13" s="954">
        <v>0</v>
      </c>
      <c r="T13" s="968"/>
      <c r="U13" s="969">
        <v>600</v>
      </c>
    </row>
    <row r="14" spans="1:21" ht="12.75">
      <c r="A14" s="972" t="s">
        <v>451</v>
      </c>
      <c r="B14" s="953">
        <v>100</v>
      </c>
      <c r="C14" s="954">
        <v>0</v>
      </c>
      <c r="D14" s="954">
        <v>0</v>
      </c>
      <c r="E14" s="968"/>
      <c r="F14" s="969">
        <v>100</v>
      </c>
      <c r="G14" s="953">
        <v>0</v>
      </c>
      <c r="H14" s="954">
        <v>0</v>
      </c>
      <c r="I14" s="954">
        <v>0</v>
      </c>
      <c r="J14" s="968"/>
      <c r="K14" s="969">
        <v>0</v>
      </c>
      <c r="L14" s="955">
        <v>0</v>
      </c>
      <c r="M14" s="956">
        <v>0</v>
      </c>
      <c r="N14" s="956">
        <v>0</v>
      </c>
      <c r="O14" s="970"/>
      <c r="P14" s="971">
        <v>0</v>
      </c>
      <c r="Q14" s="953">
        <v>100</v>
      </c>
      <c r="R14" s="954">
        <v>0</v>
      </c>
      <c r="S14" s="954">
        <v>0</v>
      </c>
      <c r="T14" s="968"/>
      <c r="U14" s="969">
        <v>100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" sqref="A2"/>
    </sheetView>
  </sheetViews>
  <sheetFormatPr defaultColWidth="9.140625" defaultRowHeight="12.75"/>
  <cols>
    <col min="1" max="1" width="27.57421875" style="0" customWidth="1"/>
    <col min="2" max="2" width="18.28125" style="0" customWidth="1"/>
    <col min="3" max="3" width="18.140625" style="0" customWidth="1"/>
    <col min="4" max="4" width="18.421875" style="0" customWidth="1"/>
    <col min="5" max="5" width="18.28125" style="0" customWidth="1"/>
  </cols>
  <sheetData>
    <row r="1" spans="1:5" ht="15.75">
      <c r="A1" s="973" t="s">
        <v>455</v>
      </c>
      <c r="B1" s="974"/>
      <c r="C1" s="974"/>
      <c r="D1" s="974"/>
      <c r="E1" s="974"/>
    </row>
    <row r="2" spans="1:5" ht="12.75">
      <c r="A2" s="975" t="s">
        <v>0</v>
      </c>
      <c r="B2" s="976"/>
      <c r="C2" s="976"/>
      <c r="D2" s="976"/>
      <c r="E2" s="976"/>
    </row>
    <row r="3" spans="1:5" ht="12.75">
      <c r="A3" s="976"/>
      <c r="B3" s="977" t="s">
        <v>12</v>
      </c>
      <c r="C3" s="978">
        <v>2009</v>
      </c>
      <c r="D3" s="979"/>
      <c r="E3" s="976"/>
    </row>
    <row r="4" spans="1:5" ht="12.75">
      <c r="A4" s="980"/>
      <c r="B4" s="974"/>
      <c r="C4" s="974"/>
      <c r="D4" s="974"/>
      <c r="E4" s="974"/>
    </row>
    <row r="5" spans="1:5" ht="15.75">
      <c r="A5" s="981"/>
      <c r="B5" s="974"/>
      <c r="C5" s="974"/>
      <c r="D5" s="974"/>
      <c r="E5" s="974"/>
    </row>
    <row r="6" spans="1:5" ht="18">
      <c r="A6" s="982"/>
      <c r="B6" s="983" t="s">
        <v>105</v>
      </c>
      <c r="C6" s="984" t="s">
        <v>32</v>
      </c>
      <c r="D6" s="985" t="s">
        <v>3</v>
      </c>
      <c r="E6" s="986" t="s">
        <v>20</v>
      </c>
    </row>
    <row r="7" spans="1:5" ht="18">
      <c r="A7" s="987"/>
      <c r="B7" s="988" t="s">
        <v>85</v>
      </c>
      <c r="C7" s="989"/>
      <c r="D7" s="990" t="s">
        <v>34</v>
      </c>
      <c r="E7" s="991"/>
    </row>
    <row r="8" spans="1:5" ht="12.75">
      <c r="A8" s="992" t="s">
        <v>9</v>
      </c>
      <c r="B8" s="950">
        <v>40700</v>
      </c>
      <c r="C8" s="950">
        <v>2200</v>
      </c>
      <c r="D8" s="950">
        <v>200</v>
      </c>
      <c r="E8" s="969">
        <v>43100</v>
      </c>
    </row>
    <row r="9" spans="1:5" ht="25.5">
      <c r="A9" s="993" t="str">
        <f>"of which:
   No intention to move out of "&amp;'[2]Cntry'!D2</f>
        <v>of which:
   No intention to move out of </v>
      </c>
      <c r="B9" s="950">
        <v>39500</v>
      </c>
      <c r="C9" s="950">
        <v>2100</v>
      </c>
      <c r="D9" s="950">
        <v>100</v>
      </c>
      <c r="E9" s="969">
        <v>41700</v>
      </c>
    </row>
    <row r="10" spans="1:5" ht="12.75">
      <c r="A10" s="994" t="str">
        <f>"Intention to move out of "&amp;'[2]Cntry'!D2</f>
        <v>Intention to move out of </v>
      </c>
      <c r="B10" s="950">
        <v>1200</v>
      </c>
      <c r="C10" s="950">
        <v>100</v>
      </c>
      <c r="D10" s="950">
        <v>0</v>
      </c>
      <c r="E10" s="969">
        <v>1300</v>
      </c>
    </row>
    <row r="11" spans="1:5" ht="12.75">
      <c r="A11" s="995" t="s">
        <v>452</v>
      </c>
      <c r="B11" s="996"/>
      <c r="C11" s="997"/>
      <c r="D11" s="998"/>
      <c r="E11" s="999"/>
    </row>
    <row r="12" spans="1:5" ht="12.75">
      <c r="A12" s="1000" t="s">
        <v>453</v>
      </c>
      <c r="B12" s="1001"/>
      <c r="C12" s="1002"/>
      <c r="D12" s="1003"/>
      <c r="E12" s="1004"/>
    </row>
    <row r="13" spans="1:5" ht="12.75">
      <c r="A13" s="1005"/>
      <c r="B13" s="1006"/>
      <c r="C13" s="1007"/>
      <c r="D13" s="1008"/>
      <c r="E13" s="1009"/>
    </row>
    <row r="14" spans="1:5" ht="12.75">
      <c r="A14" s="1010" t="s">
        <v>45</v>
      </c>
      <c r="B14" s="950">
        <v>400</v>
      </c>
      <c r="C14" s="950">
        <v>100</v>
      </c>
      <c r="D14" s="950">
        <v>0</v>
      </c>
      <c r="E14" s="969">
        <v>400</v>
      </c>
    </row>
    <row r="15" spans="1:5" ht="12.75">
      <c r="A15" s="1010" t="s">
        <v>46</v>
      </c>
      <c r="B15" s="950">
        <v>800</v>
      </c>
      <c r="C15" s="950">
        <v>100</v>
      </c>
      <c r="D15" s="950">
        <v>0</v>
      </c>
      <c r="E15" s="969">
        <v>1000</v>
      </c>
    </row>
    <row r="16" spans="1:5" ht="12.75">
      <c r="A16" s="1010" t="s">
        <v>47</v>
      </c>
      <c r="B16" s="950">
        <v>200</v>
      </c>
      <c r="C16" s="950">
        <v>0</v>
      </c>
      <c r="D16" s="950">
        <v>0</v>
      </c>
      <c r="E16" s="969">
        <v>200</v>
      </c>
    </row>
    <row r="17" spans="1:5" ht="12.75">
      <c r="A17" s="1010" t="s">
        <v>48</v>
      </c>
      <c r="B17" s="950">
        <v>0</v>
      </c>
      <c r="C17" s="950">
        <v>0</v>
      </c>
      <c r="D17" s="950">
        <v>0</v>
      </c>
      <c r="E17" s="969">
        <v>0</v>
      </c>
    </row>
    <row r="18" spans="1:5" ht="12.75">
      <c r="A18" s="1010" t="s">
        <v>49</v>
      </c>
      <c r="B18" s="950">
        <v>300</v>
      </c>
      <c r="C18" s="950">
        <v>0</v>
      </c>
      <c r="D18" s="950">
        <v>0</v>
      </c>
      <c r="E18" s="969">
        <v>300</v>
      </c>
    </row>
    <row r="19" spans="1:5" ht="12.75">
      <c r="A19" s="1011" t="s">
        <v>454</v>
      </c>
      <c r="B19" s="950">
        <v>300</v>
      </c>
      <c r="C19" s="950">
        <v>0</v>
      </c>
      <c r="D19" s="950">
        <v>0</v>
      </c>
      <c r="E19" s="969">
        <v>300</v>
      </c>
    </row>
    <row r="20" spans="1:5" ht="12.75">
      <c r="A20" s="1011" t="s">
        <v>50</v>
      </c>
      <c r="B20" s="950">
        <v>0</v>
      </c>
      <c r="C20" s="950">
        <v>0</v>
      </c>
      <c r="D20" s="950">
        <v>0</v>
      </c>
      <c r="E20" s="969">
        <v>0</v>
      </c>
    </row>
    <row r="21" spans="1:5" ht="12.75">
      <c r="A21" s="1010" t="s">
        <v>51</v>
      </c>
      <c r="B21" s="950">
        <v>100</v>
      </c>
      <c r="C21" s="950">
        <v>0</v>
      </c>
      <c r="D21" s="950">
        <v>0</v>
      </c>
      <c r="E21" s="969">
        <v>100</v>
      </c>
    </row>
    <row r="22" spans="1:5" ht="12.75">
      <c r="A22" s="1010" t="s">
        <v>52</v>
      </c>
      <c r="B22" s="950">
        <v>400</v>
      </c>
      <c r="C22" s="950">
        <v>100</v>
      </c>
      <c r="D22" s="950">
        <v>0</v>
      </c>
      <c r="E22" s="969">
        <v>500</v>
      </c>
    </row>
    <row r="23" spans="1:5" ht="12.75">
      <c r="A23" s="1012" t="s">
        <v>53</v>
      </c>
      <c r="B23" s="950">
        <v>100</v>
      </c>
      <c r="C23" s="950">
        <v>0</v>
      </c>
      <c r="D23" s="950">
        <v>0</v>
      </c>
      <c r="E23" s="969">
        <v>100</v>
      </c>
    </row>
  </sheetData>
  <conditionalFormatting sqref="E8">
    <cfRule type="expression" priority="1" dxfId="0" stopIfTrue="1">
      <formula>E8&lt;&gt;SUM(A8:D8)</formula>
    </cfRule>
  </conditionalFormatting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H12" sqref="H12"/>
    </sheetView>
  </sheetViews>
  <sheetFormatPr defaultColWidth="9.140625" defaultRowHeight="12.75"/>
  <cols>
    <col min="1" max="1" width="43.28125" style="0" customWidth="1"/>
    <col min="2" max="2" width="15.7109375" style="0" customWidth="1"/>
    <col min="3" max="3" width="18.140625" style="0" customWidth="1"/>
    <col min="4" max="4" width="17.00390625" style="0" customWidth="1"/>
  </cols>
  <sheetData>
    <row r="1" spans="1:4" ht="15.75">
      <c r="A1" s="973" t="s">
        <v>456</v>
      </c>
      <c r="B1" s="976"/>
      <c r="C1" s="976"/>
      <c r="D1" s="976"/>
    </row>
    <row r="2" spans="1:4" ht="12.75">
      <c r="A2" s="975" t="s">
        <v>0</v>
      </c>
      <c r="B2" s="976"/>
      <c r="C2" s="976"/>
      <c r="D2" s="976"/>
    </row>
    <row r="3" spans="1:4" ht="12.75">
      <c r="A3" s="976"/>
      <c r="B3" s="977" t="s">
        <v>12</v>
      </c>
      <c r="C3" s="978">
        <v>2009</v>
      </c>
      <c r="D3" s="979"/>
    </row>
    <row r="4" spans="1:4" ht="12.75">
      <c r="A4" s="980"/>
      <c r="B4" s="974"/>
      <c r="C4" s="974"/>
      <c r="D4" s="974"/>
    </row>
    <row r="5" spans="1:4" ht="15.75">
      <c r="A5" s="981"/>
      <c r="B5" s="974"/>
      <c r="C5" s="974"/>
      <c r="D5" s="974"/>
    </row>
    <row r="6" spans="1:4" ht="12.75">
      <c r="A6" s="1013"/>
      <c r="B6" s="983" t="s">
        <v>105</v>
      </c>
      <c r="C6" s="984" t="s">
        <v>32</v>
      </c>
      <c r="D6" s="986" t="s">
        <v>20</v>
      </c>
    </row>
    <row r="7" spans="1:4" ht="12.75">
      <c r="A7" s="1014" t="s">
        <v>457</v>
      </c>
      <c r="B7" s="988" t="s">
        <v>85</v>
      </c>
      <c r="C7" s="989"/>
      <c r="D7" s="991"/>
    </row>
    <row r="8" spans="1:4" ht="25.5">
      <c r="A8" s="1015" t="s">
        <v>458</v>
      </c>
      <c r="B8" s="1016">
        <f>'[2]OMOB1'!B10</f>
        <v>0</v>
      </c>
      <c r="C8" s="1017">
        <f>'[2]OMOB1'!C10</f>
        <v>0</v>
      </c>
      <c r="D8" s="1018">
        <f>'[2]OMOB1'!E10</f>
        <v>0</v>
      </c>
    </row>
    <row r="9" spans="1:4" ht="12.75">
      <c r="A9" s="1019" t="s">
        <v>429</v>
      </c>
      <c r="B9" s="950">
        <v>1200</v>
      </c>
      <c r="C9" s="950">
        <v>100</v>
      </c>
      <c r="D9" s="950">
        <v>1300</v>
      </c>
    </row>
    <row r="10" spans="1:4" ht="12.75">
      <c r="A10" s="1020" t="s">
        <v>430</v>
      </c>
      <c r="B10" s="950">
        <v>0</v>
      </c>
      <c r="C10" s="950">
        <v>0</v>
      </c>
      <c r="D10" s="950">
        <v>100</v>
      </c>
    </row>
    <row r="11" spans="1:4" ht="12.75">
      <c r="A11" s="1020" t="s">
        <v>431</v>
      </c>
      <c r="B11" s="950">
        <v>200</v>
      </c>
      <c r="C11" s="950">
        <v>100</v>
      </c>
      <c r="D11" s="950">
        <v>200</v>
      </c>
    </row>
    <row r="12" spans="1:4" ht="14.25">
      <c r="A12" s="1020" t="s">
        <v>432</v>
      </c>
      <c r="B12" s="950">
        <v>600</v>
      </c>
      <c r="C12" s="950">
        <v>100</v>
      </c>
      <c r="D12" s="950">
        <v>700</v>
      </c>
    </row>
    <row r="13" spans="1:4" ht="14.25">
      <c r="A13" s="1020" t="s">
        <v>433</v>
      </c>
      <c r="B13" s="950">
        <v>800</v>
      </c>
      <c r="C13" s="950">
        <v>100</v>
      </c>
      <c r="D13" s="950">
        <v>900</v>
      </c>
    </row>
    <row r="14" spans="1:4" ht="12.75">
      <c r="A14" s="1020" t="s">
        <v>434</v>
      </c>
      <c r="B14" s="950">
        <v>300</v>
      </c>
      <c r="C14" s="950">
        <v>0</v>
      </c>
      <c r="D14" s="950">
        <v>400</v>
      </c>
    </row>
    <row r="15" spans="1:4" ht="14.25">
      <c r="A15" s="1020" t="s">
        <v>435</v>
      </c>
      <c r="B15" s="950">
        <v>0</v>
      </c>
      <c r="C15" s="950">
        <v>0</v>
      </c>
      <c r="D15" s="950">
        <v>100</v>
      </c>
    </row>
    <row r="16" spans="1:4" ht="12.75">
      <c r="A16" s="1021" t="s">
        <v>436</v>
      </c>
      <c r="B16" s="1022"/>
      <c r="C16" s="1023"/>
      <c r="D16" s="1024"/>
    </row>
    <row r="17" spans="1:4" ht="12.75">
      <c r="A17" s="1025" t="s">
        <v>437</v>
      </c>
      <c r="B17" s="1026"/>
      <c r="C17" s="1026"/>
      <c r="D17" s="1026"/>
    </row>
    <row r="18" spans="1:4" ht="12.75">
      <c r="A18" s="1027" t="s">
        <v>438</v>
      </c>
      <c r="B18" s="1028"/>
      <c r="C18" s="1028"/>
      <c r="D18" s="1028"/>
    </row>
    <row r="19" spans="1:4" ht="12.75">
      <c r="A19" s="1027" t="s">
        <v>439</v>
      </c>
      <c r="B19" s="1028"/>
      <c r="C19" s="1028"/>
      <c r="D19" s="1028"/>
    </row>
  </sheetData>
  <conditionalFormatting sqref="D16">
    <cfRule type="expression" priority="1" dxfId="0" stopIfTrue="1">
      <formula>D16&lt;&gt;SUM(B16:C16)</formula>
    </cfRule>
  </conditionalFormatting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2" sqref="C22:D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G29" sqref="G29"/>
    </sheetView>
  </sheetViews>
  <sheetFormatPr defaultColWidth="9.140625" defaultRowHeight="12.75"/>
  <cols>
    <col min="1" max="1" width="41.140625" style="0" customWidth="1"/>
  </cols>
  <sheetData>
    <row r="1" spans="1:5" ht="15.75">
      <c r="A1" s="96" t="s">
        <v>37</v>
      </c>
      <c r="B1" s="135"/>
      <c r="C1" s="135"/>
      <c r="D1" s="135"/>
      <c r="E1" s="135"/>
    </row>
    <row r="2" spans="1:5" ht="12.75">
      <c r="A2" s="98" t="s">
        <v>0</v>
      </c>
      <c r="B2" s="135"/>
      <c r="C2" s="135"/>
      <c r="D2" s="135"/>
      <c r="E2" s="135"/>
    </row>
    <row r="3" spans="1:5" ht="12.75">
      <c r="A3" s="135"/>
      <c r="B3" s="135"/>
      <c r="C3" s="135"/>
      <c r="D3" s="135"/>
      <c r="E3" s="135"/>
    </row>
    <row r="4" spans="1:5" ht="12.75">
      <c r="A4" s="135"/>
      <c r="B4" s="135"/>
      <c r="C4" s="135"/>
      <c r="D4" s="135"/>
      <c r="E4" s="135"/>
    </row>
    <row r="5" spans="1:5" ht="12.75">
      <c r="A5" s="136"/>
      <c r="B5" s="135"/>
      <c r="C5" s="135"/>
      <c r="D5" s="135"/>
      <c r="E5" s="135"/>
    </row>
    <row r="6" spans="1:5" ht="12.75">
      <c r="A6" s="137" t="s">
        <v>10</v>
      </c>
      <c r="B6" s="1029">
        <v>2009</v>
      </c>
      <c r="C6" s="1030"/>
      <c r="D6" s="1030"/>
      <c r="E6" s="1031"/>
    </row>
    <row r="7" spans="1:5" ht="12.75">
      <c r="A7" s="140"/>
      <c r="B7" s="138" t="s">
        <v>1</v>
      </c>
      <c r="C7" s="138" t="s">
        <v>2</v>
      </c>
      <c r="D7" s="141" t="s">
        <v>3</v>
      </c>
      <c r="E7" s="139" t="s">
        <v>4</v>
      </c>
    </row>
    <row r="8" spans="1:5" ht="12.75">
      <c r="A8" s="142" t="s">
        <v>9</v>
      </c>
      <c r="B8" s="143">
        <v>29600</v>
      </c>
      <c r="C8" s="144">
        <v>13500</v>
      </c>
      <c r="D8" s="145"/>
      <c r="E8" s="146">
        <v>43100</v>
      </c>
    </row>
    <row r="9" spans="1:5" ht="12.75">
      <c r="A9" s="147" t="str">
        <f>"Citizens of "&amp;'[1]Cntry'!D2</f>
        <v>Citizens of </v>
      </c>
      <c r="B9" s="148">
        <v>28100</v>
      </c>
      <c r="C9" s="149">
        <v>12600</v>
      </c>
      <c r="D9" s="150"/>
      <c r="E9" s="151">
        <v>40700</v>
      </c>
    </row>
    <row r="10" spans="1:5" ht="12.75">
      <c r="A10" s="152" t="s">
        <v>38</v>
      </c>
      <c r="B10" s="153">
        <v>26800</v>
      </c>
      <c r="C10" s="154">
        <v>12000</v>
      </c>
      <c r="D10" s="155"/>
      <c r="E10" s="156">
        <v>38800</v>
      </c>
    </row>
    <row r="11" spans="1:5" ht="12.75">
      <c r="A11" s="157" t="s">
        <v>39</v>
      </c>
      <c r="B11" s="153">
        <v>1300</v>
      </c>
      <c r="C11" s="154">
        <v>600</v>
      </c>
      <c r="D11" s="155"/>
      <c r="E11" s="156">
        <v>1900</v>
      </c>
    </row>
    <row r="12" spans="1:5" ht="12.75">
      <c r="A12" s="158" t="s">
        <v>40</v>
      </c>
      <c r="B12" s="159"/>
      <c r="C12" s="160"/>
      <c r="D12" s="161"/>
      <c r="E12" s="162"/>
    </row>
    <row r="13" spans="1:5" ht="12.75">
      <c r="A13" s="147" t="str">
        <f>"Foreign citizens of "&amp;'[1]Cntry'!D2</f>
        <v>Foreign citizens of </v>
      </c>
      <c r="B13" s="163">
        <v>1400</v>
      </c>
      <c r="C13" s="164">
        <v>800</v>
      </c>
      <c r="D13" s="165"/>
      <c r="E13" s="166">
        <v>2200</v>
      </c>
    </row>
    <row r="14" spans="1:5" ht="12.75">
      <c r="A14" s="152" t="s">
        <v>41</v>
      </c>
      <c r="B14" s="153">
        <v>1200</v>
      </c>
      <c r="C14" s="154">
        <v>700</v>
      </c>
      <c r="D14" s="155"/>
      <c r="E14" s="156">
        <v>1900</v>
      </c>
    </row>
    <row r="15" spans="1:5" ht="12.75">
      <c r="A15" s="157" t="s">
        <v>42</v>
      </c>
      <c r="B15" s="153">
        <v>200</v>
      </c>
      <c r="C15" s="154">
        <v>200</v>
      </c>
      <c r="D15" s="155"/>
      <c r="E15" s="156">
        <v>400</v>
      </c>
    </row>
    <row r="16" spans="1:5" ht="12.75">
      <c r="A16" s="158" t="s">
        <v>43</v>
      </c>
      <c r="B16" s="159"/>
      <c r="C16" s="160"/>
      <c r="D16" s="161"/>
      <c r="E16" s="167"/>
    </row>
    <row r="17" spans="1:5" ht="12.75">
      <c r="A17" s="168" t="s">
        <v>44</v>
      </c>
      <c r="B17" s="169">
        <v>100</v>
      </c>
      <c r="C17" s="170">
        <v>100</v>
      </c>
      <c r="D17" s="171"/>
      <c r="E17" s="172">
        <v>200</v>
      </c>
    </row>
    <row r="18" spans="1:5" ht="12.75">
      <c r="A18" s="173" t="s">
        <v>54</v>
      </c>
      <c r="B18" s="174"/>
      <c r="C18" s="175"/>
      <c r="D18" s="176"/>
      <c r="E18" s="177"/>
    </row>
    <row r="19" spans="1:5" ht="12.75">
      <c r="A19" s="178" t="s">
        <v>55</v>
      </c>
      <c r="B19" s="179">
        <v>0</v>
      </c>
      <c r="C19" s="180">
        <v>0</v>
      </c>
      <c r="D19" s="181"/>
      <c r="E19" s="182">
        <v>0</v>
      </c>
    </row>
    <row r="20" spans="1:5" ht="12.75">
      <c r="A20" s="178" t="s">
        <v>56</v>
      </c>
      <c r="B20" s="153">
        <v>0</v>
      </c>
      <c r="C20" s="154">
        <v>0</v>
      </c>
      <c r="D20" s="155"/>
      <c r="E20" s="156">
        <v>0</v>
      </c>
    </row>
    <row r="21" spans="1:5" ht="12.75">
      <c r="A21" s="178" t="s">
        <v>57</v>
      </c>
      <c r="B21" s="153">
        <v>0</v>
      </c>
      <c r="C21" s="154">
        <v>0</v>
      </c>
      <c r="D21" s="155"/>
      <c r="E21" s="156">
        <v>0</v>
      </c>
    </row>
    <row r="22" spans="1:5" ht="12.75">
      <c r="A22" s="178" t="s">
        <v>58</v>
      </c>
      <c r="B22" s="153">
        <v>100</v>
      </c>
      <c r="C22" s="154">
        <v>100</v>
      </c>
      <c r="D22" s="155"/>
      <c r="E22" s="156">
        <v>200</v>
      </c>
    </row>
    <row r="23" spans="1:5" ht="12.75">
      <c r="A23" s="178" t="s">
        <v>59</v>
      </c>
      <c r="B23" s="153">
        <v>0</v>
      </c>
      <c r="C23" s="154">
        <v>0</v>
      </c>
      <c r="D23" s="155"/>
      <c r="E23" s="156">
        <v>0</v>
      </c>
    </row>
    <row r="24" spans="1:5" ht="12.75">
      <c r="A24" s="178" t="s">
        <v>60</v>
      </c>
      <c r="B24" s="153">
        <v>0</v>
      </c>
      <c r="C24" s="154">
        <v>0</v>
      </c>
      <c r="D24" s="155"/>
      <c r="E24" s="156">
        <v>0</v>
      </c>
    </row>
    <row r="25" spans="1:5" ht="12.75">
      <c r="A25" s="178" t="s">
        <v>61</v>
      </c>
      <c r="B25" s="153">
        <v>200</v>
      </c>
      <c r="C25" s="154">
        <v>100</v>
      </c>
      <c r="D25" s="155"/>
      <c r="E25" s="156">
        <v>200</v>
      </c>
    </row>
    <row r="26" spans="1:5" ht="12.75">
      <c r="A26" s="178" t="s">
        <v>62</v>
      </c>
      <c r="B26" s="153">
        <v>0</v>
      </c>
      <c r="C26" s="154">
        <v>0</v>
      </c>
      <c r="D26" s="155"/>
      <c r="E26" s="156">
        <v>0</v>
      </c>
    </row>
    <row r="27" spans="1:5" ht="12.75">
      <c r="A27" s="178" t="s">
        <v>63</v>
      </c>
      <c r="B27" s="153">
        <v>0</v>
      </c>
      <c r="C27" s="154">
        <v>0</v>
      </c>
      <c r="D27" s="155"/>
      <c r="E27" s="156">
        <v>0</v>
      </c>
    </row>
    <row r="28" spans="1:5" ht="12.75">
      <c r="A28" s="178" t="s">
        <v>64</v>
      </c>
      <c r="B28" s="153">
        <v>0</v>
      </c>
      <c r="C28" s="154">
        <v>0</v>
      </c>
      <c r="D28" s="155"/>
      <c r="E28" s="156">
        <v>0</v>
      </c>
    </row>
    <row r="29" spans="1:5" ht="12.75">
      <c r="A29" s="178" t="s">
        <v>65</v>
      </c>
      <c r="B29" s="153">
        <v>0</v>
      </c>
      <c r="C29" s="154">
        <v>0</v>
      </c>
      <c r="D29" s="155"/>
      <c r="E29" s="156">
        <v>0</v>
      </c>
    </row>
    <row r="30" spans="1:5" ht="12.75">
      <c r="A30" s="178" t="s">
        <v>66</v>
      </c>
      <c r="B30" s="153">
        <v>0</v>
      </c>
      <c r="C30" s="154">
        <v>0</v>
      </c>
      <c r="D30" s="155"/>
      <c r="E30" s="156">
        <v>0</v>
      </c>
    </row>
    <row r="31" spans="1:5" ht="12.75">
      <c r="A31" s="178" t="s">
        <v>67</v>
      </c>
      <c r="B31" s="153">
        <v>0</v>
      </c>
      <c r="C31" s="154">
        <v>0</v>
      </c>
      <c r="D31" s="155"/>
      <c r="E31" s="156">
        <v>0</v>
      </c>
    </row>
    <row r="32" spans="1:5" ht="12.75">
      <c r="A32" s="178" t="s">
        <v>68</v>
      </c>
      <c r="B32" s="153">
        <v>0</v>
      </c>
      <c r="C32" s="154">
        <v>0</v>
      </c>
      <c r="D32" s="155"/>
      <c r="E32" s="156">
        <v>0</v>
      </c>
    </row>
    <row r="33" spans="1:5" ht="12.75">
      <c r="A33" s="178" t="s">
        <v>69</v>
      </c>
      <c r="B33" s="153">
        <v>0</v>
      </c>
      <c r="C33" s="154">
        <v>0</v>
      </c>
      <c r="D33" s="155"/>
      <c r="E33" s="156">
        <v>100</v>
      </c>
    </row>
    <row r="34" spans="1:5" ht="12.75">
      <c r="A34" s="178" t="s">
        <v>70</v>
      </c>
      <c r="B34" s="153">
        <v>300</v>
      </c>
      <c r="C34" s="154">
        <v>100</v>
      </c>
      <c r="D34" s="155"/>
      <c r="E34" s="156">
        <v>400</v>
      </c>
    </row>
    <row r="35" spans="1:5" ht="12.75">
      <c r="A35" s="178" t="s">
        <v>71</v>
      </c>
      <c r="B35" s="153">
        <v>0</v>
      </c>
      <c r="C35" s="154">
        <v>0</v>
      </c>
      <c r="D35" s="155"/>
      <c r="E35" s="156">
        <v>0</v>
      </c>
    </row>
    <row r="36" spans="1:5" ht="12.75">
      <c r="A36" s="178" t="s">
        <v>72</v>
      </c>
      <c r="B36" s="153">
        <v>0</v>
      </c>
      <c r="C36" s="154">
        <v>0</v>
      </c>
      <c r="D36" s="155"/>
      <c r="E36" s="156">
        <v>0</v>
      </c>
    </row>
    <row r="37" spans="1:5" ht="12.75">
      <c r="A37" s="178" t="s">
        <v>73</v>
      </c>
      <c r="B37" s="153">
        <v>0</v>
      </c>
      <c r="C37" s="154">
        <v>0</v>
      </c>
      <c r="D37" s="155"/>
      <c r="E37" s="156">
        <v>0</v>
      </c>
    </row>
    <row r="38" spans="1:5" ht="12.75">
      <c r="A38" s="178" t="s">
        <v>74</v>
      </c>
      <c r="B38" s="153">
        <v>100</v>
      </c>
      <c r="C38" s="154">
        <v>0</v>
      </c>
      <c r="D38" s="155"/>
      <c r="E38" s="156">
        <v>100</v>
      </c>
    </row>
    <row r="39" spans="1:5" ht="12.75">
      <c r="A39" s="178" t="s">
        <v>75</v>
      </c>
      <c r="B39" s="153">
        <v>0</v>
      </c>
      <c r="C39" s="154">
        <v>0</v>
      </c>
      <c r="D39" s="155"/>
      <c r="E39" s="156">
        <v>0</v>
      </c>
    </row>
    <row r="40" spans="1:5" ht="12.75">
      <c r="A40" s="178" t="s">
        <v>76</v>
      </c>
      <c r="B40" s="153">
        <v>100</v>
      </c>
      <c r="C40" s="154">
        <v>100</v>
      </c>
      <c r="D40" s="155"/>
      <c r="E40" s="156">
        <v>300</v>
      </c>
    </row>
    <row r="41" spans="1:5" ht="12.75">
      <c r="A41" s="178" t="s">
        <v>77</v>
      </c>
      <c r="B41" s="153">
        <v>0</v>
      </c>
      <c r="C41" s="154">
        <v>0</v>
      </c>
      <c r="D41" s="155"/>
      <c r="E41" s="156">
        <v>0</v>
      </c>
    </row>
    <row r="42" spans="1:5" ht="12.75">
      <c r="A42" s="178" t="s">
        <v>78</v>
      </c>
      <c r="B42" s="153">
        <v>0</v>
      </c>
      <c r="C42" s="154">
        <v>0</v>
      </c>
      <c r="D42" s="155"/>
      <c r="E42" s="156">
        <v>0</v>
      </c>
    </row>
    <row r="43" spans="1:5" ht="12.75">
      <c r="A43" s="178" t="s">
        <v>79</v>
      </c>
      <c r="B43" s="153">
        <v>0</v>
      </c>
      <c r="C43" s="154">
        <v>0</v>
      </c>
      <c r="D43" s="155"/>
      <c r="E43" s="156">
        <v>0</v>
      </c>
    </row>
    <row r="44" spans="1:5" ht="12.75">
      <c r="A44" s="178" t="s">
        <v>80</v>
      </c>
      <c r="B44" s="153">
        <v>0</v>
      </c>
      <c r="C44" s="154">
        <v>0</v>
      </c>
      <c r="D44" s="155"/>
      <c r="E44" s="156">
        <v>0</v>
      </c>
    </row>
    <row r="45" spans="1:5" ht="12.75">
      <c r="A45" s="178" t="s">
        <v>81</v>
      </c>
      <c r="B45" s="153">
        <v>0</v>
      </c>
      <c r="C45" s="154">
        <v>0</v>
      </c>
      <c r="D45" s="155"/>
      <c r="E45" s="156">
        <v>0</v>
      </c>
    </row>
    <row r="46" spans="1:5" ht="12.75">
      <c r="A46" s="178" t="s">
        <v>82</v>
      </c>
      <c r="B46" s="153">
        <v>0</v>
      </c>
      <c r="C46" s="154">
        <v>0</v>
      </c>
      <c r="D46" s="155"/>
      <c r="E46" s="156">
        <v>0</v>
      </c>
    </row>
    <row r="47" spans="1:5" ht="12.75">
      <c r="A47" s="178" t="s">
        <v>83</v>
      </c>
      <c r="B47" s="153">
        <v>0</v>
      </c>
      <c r="C47" s="154">
        <v>0</v>
      </c>
      <c r="D47" s="155"/>
      <c r="E47" s="156">
        <v>0</v>
      </c>
    </row>
    <row r="48" spans="1:5" ht="12.75">
      <c r="A48" s="178" t="s">
        <v>84</v>
      </c>
      <c r="B48" s="153">
        <v>0</v>
      </c>
      <c r="C48" s="154">
        <v>0</v>
      </c>
      <c r="D48" s="155"/>
      <c r="E48" s="156">
        <v>0</v>
      </c>
    </row>
    <row r="49" spans="1:5" ht="12.75">
      <c r="A49" s="178" t="s">
        <v>85</v>
      </c>
      <c r="B49" s="153">
        <v>28200</v>
      </c>
      <c r="C49" s="154">
        <v>12600</v>
      </c>
      <c r="D49" s="155"/>
      <c r="E49" s="156">
        <v>40800</v>
      </c>
    </row>
    <row r="50" spans="1:5" ht="12.75">
      <c r="A50" s="178" t="s">
        <v>86</v>
      </c>
      <c r="B50" s="153">
        <v>0</v>
      </c>
      <c r="C50" s="154">
        <v>0</v>
      </c>
      <c r="D50" s="155"/>
      <c r="E50" s="156">
        <v>0</v>
      </c>
    </row>
    <row r="51" spans="1:5" ht="12.75">
      <c r="A51" s="178" t="s">
        <v>87</v>
      </c>
      <c r="B51" s="153">
        <v>0</v>
      </c>
      <c r="C51" s="154">
        <v>0</v>
      </c>
      <c r="D51" s="155"/>
      <c r="E51" s="156">
        <v>0</v>
      </c>
    </row>
    <row r="52" spans="1:5" ht="12.75">
      <c r="A52" s="178" t="s">
        <v>88</v>
      </c>
      <c r="B52" s="153">
        <v>0</v>
      </c>
      <c r="C52" s="154">
        <v>0</v>
      </c>
      <c r="D52" s="155"/>
      <c r="E52" s="156">
        <v>0</v>
      </c>
    </row>
    <row r="53" spans="1:5" ht="12.75">
      <c r="A53" s="178" t="s">
        <v>89</v>
      </c>
      <c r="B53" s="153">
        <v>0</v>
      </c>
      <c r="C53" s="154">
        <v>0</v>
      </c>
      <c r="D53" s="155"/>
      <c r="E53" s="156">
        <v>0</v>
      </c>
    </row>
    <row r="54" spans="1:5" ht="12.75">
      <c r="A54" s="178" t="s">
        <v>90</v>
      </c>
      <c r="B54" s="153">
        <v>100</v>
      </c>
      <c r="C54" s="154">
        <v>0</v>
      </c>
      <c r="D54" s="155"/>
      <c r="E54" s="156">
        <v>100</v>
      </c>
    </row>
    <row r="55" spans="1:5" ht="12.75">
      <c r="A55" s="178" t="s">
        <v>91</v>
      </c>
      <c r="B55" s="153">
        <v>100</v>
      </c>
      <c r="C55" s="154">
        <v>0</v>
      </c>
      <c r="D55" s="155"/>
      <c r="E55" s="156">
        <v>100</v>
      </c>
    </row>
    <row r="56" spans="1:5" ht="12.75">
      <c r="A56" s="178" t="s">
        <v>92</v>
      </c>
      <c r="B56" s="153">
        <v>0</v>
      </c>
      <c r="C56" s="154">
        <v>0</v>
      </c>
      <c r="D56" s="155"/>
      <c r="E56" s="156">
        <v>0</v>
      </c>
    </row>
    <row r="57" spans="1:5" ht="12.75">
      <c r="A57" s="178" t="s">
        <v>93</v>
      </c>
      <c r="B57" s="153">
        <v>0</v>
      </c>
      <c r="C57" s="154">
        <v>0</v>
      </c>
      <c r="D57" s="155"/>
      <c r="E57" s="156">
        <v>0</v>
      </c>
    </row>
    <row r="58" spans="1:5" ht="12.75">
      <c r="A58" s="178" t="s">
        <v>94</v>
      </c>
      <c r="B58" s="153">
        <v>0</v>
      </c>
      <c r="C58" s="154">
        <v>0</v>
      </c>
      <c r="D58" s="155"/>
      <c r="E58" s="156">
        <v>100</v>
      </c>
    </row>
    <row r="59" spans="1:5" ht="12.75">
      <c r="A59" s="178" t="s">
        <v>95</v>
      </c>
      <c r="B59" s="153">
        <v>0</v>
      </c>
      <c r="C59" s="154">
        <v>0</v>
      </c>
      <c r="D59" s="155"/>
      <c r="E59" s="156">
        <v>0</v>
      </c>
    </row>
    <row r="60" spans="1:5" ht="12.75">
      <c r="A60" s="178" t="s">
        <v>96</v>
      </c>
      <c r="B60" s="153">
        <v>0</v>
      </c>
      <c r="C60" s="154">
        <v>0</v>
      </c>
      <c r="D60" s="155"/>
      <c r="E60" s="156">
        <v>0</v>
      </c>
    </row>
    <row r="61" spans="1:5" ht="12.75">
      <c r="A61" s="178" t="s">
        <v>97</v>
      </c>
      <c r="B61" s="153">
        <v>0</v>
      </c>
      <c r="C61" s="154">
        <v>0</v>
      </c>
      <c r="D61" s="155"/>
      <c r="E61" s="156">
        <v>0</v>
      </c>
    </row>
    <row r="62" spans="1:5" ht="12.75">
      <c r="A62" s="178" t="s">
        <v>98</v>
      </c>
      <c r="B62" s="153">
        <v>0</v>
      </c>
      <c r="C62" s="154">
        <v>0</v>
      </c>
      <c r="D62" s="155"/>
      <c r="E62" s="156">
        <v>0</v>
      </c>
    </row>
    <row r="63" spans="1:5" ht="12.75">
      <c r="A63" s="178" t="s">
        <v>99</v>
      </c>
      <c r="B63" s="153">
        <v>0</v>
      </c>
      <c r="C63" s="154">
        <v>0</v>
      </c>
      <c r="D63" s="155"/>
      <c r="E63" s="156">
        <v>0</v>
      </c>
    </row>
    <row r="64" spans="1:5" ht="12.75">
      <c r="A64" s="178" t="s">
        <v>100</v>
      </c>
      <c r="B64" s="153">
        <v>100</v>
      </c>
      <c r="C64" s="154">
        <v>0</v>
      </c>
      <c r="D64" s="155"/>
      <c r="E64" s="156">
        <v>100</v>
      </c>
    </row>
    <row r="65" spans="1:5" ht="12.75">
      <c r="A65" s="178" t="s">
        <v>101</v>
      </c>
      <c r="B65" s="183">
        <v>0</v>
      </c>
      <c r="C65" s="184">
        <v>0</v>
      </c>
      <c r="D65" s="185"/>
      <c r="E65" s="186">
        <v>0</v>
      </c>
    </row>
    <row r="66" spans="1:5" ht="12.75">
      <c r="A66" s="187" t="s">
        <v>44</v>
      </c>
      <c r="B66" s="190"/>
      <c r="C66" s="191"/>
      <c r="D66" s="188"/>
      <c r="E66" s="189"/>
    </row>
  </sheetData>
  <mergeCells count="1">
    <mergeCell ref="B6:E6"/>
  </mergeCells>
  <conditionalFormatting sqref="E8:E10 E66">
    <cfRule type="expression" priority="1" dxfId="0" stopIfTrue="1">
      <formula>E8&lt;&gt;SUM(B8:D8)</formula>
    </cfRule>
  </conditionalFormatting>
  <conditionalFormatting sqref="D66:E66">
    <cfRule type="expression" priority="2" dxfId="0" stopIfTrue="1">
      <formula>D66&lt;&gt;#REF!</formula>
    </cfRule>
  </conditionalFormatting>
  <conditionalFormatting sqref="B9:E9">
    <cfRule type="expression" priority="3" dxfId="0" stopIfTrue="1">
      <formula>B9&lt;&gt;SUM(B10:B12)</formula>
    </cfRule>
  </conditionalFormatting>
  <conditionalFormatting sqref="B8:E8">
    <cfRule type="expression" priority="4" dxfId="0" stopIfTrue="1">
      <formula>B8&lt;&gt;SUM(B9,B13,B17)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3" sqref="A13"/>
    </sheetView>
  </sheetViews>
  <sheetFormatPr defaultColWidth="9.140625" defaultRowHeight="12.75"/>
  <cols>
    <col min="1" max="1" width="22.28125" style="0" customWidth="1"/>
    <col min="2" max="2" width="13.140625" style="0" customWidth="1"/>
    <col min="3" max="3" width="11.28125" style="0" customWidth="1"/>
    <col min="4" max="4" width="12.57421875" style="0" customWidth="1"/>
    <col min="7" max="7" width="11.00390625" style="0" customWidth="1"/>
  </cols>
  <sheetData>
    <row r="1" spans="1:8" ht="15.75">
      <c r="A1" s="96" t="s">
        <v>102</v>
      </c>
      <c r="B1" s="2"/>
      <c r="C1" s="2"/>
      <c r="D1" s="2"/>
      <c r="E1" s="2"/>
      <c r="F1" s="2"/>
      <c r="G1" s="2"/>
      <c r="H1" s="2"/>
    </row>
    <row r="2" spans="1:8" ht="12.75">
      <c r="A2" s="98" t="s">
        <v>0</v>
      </c>
      <c r="B2" s="2"/>
      <c r="C2" s="2"/>
      <c r="D2" s="2"/>
      <c r="E2" s="2"/>
      <c r="F2" s="2"/>
      <c r="G2" s="2"/>
      <c r="H2" s="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1032" t="s">
        <v>10</v>
      </c>
      <c r="B4" s="100">
        <v>2009</v>
      </c>
      <c r="C4" s="101"/>
      <c r="D4" s="101"/>
      <c r="E4" s="101"/>
      <c r="F4" s="101"/>
      <c r="G4" s="101"/>
      <c r="H4" s="102"/>
    </row>
    <row r="5" spans="1:8" ht="12.75">
      <c r="A5" s="1033"/>
      <c r="B5" s="104" t="s">
        <v>31</v>
      </c>
      <c r="C5" s="105" t="s">
        <v>32</v>
      </c>
      <c r="D5" s="106"/>
      <c r="E5" s="106"/>
      <c r="F5" s="107"/>
      <c r="G5" s="108" t="s">
        <v>3</v>
      </c>
      <c r="H5" s="109" t="s">
        <v>4</v>
      </c>
    </row>
    <row r="6" spans="1:8" ht="12.75">
      <c r="A6" s="1033"/>
      <c r="B6" s="110" t="s">
        <v>33</v>
      </c>
      <c r="C6" s="111" t="s">
        <v>13</v>
      </c>
      <c r="D6" s="111"/>
      <c r="E6" s="111"/>
      <c r="F6" s="112"/>
      <c r="G6" s="113" t="s">
        <v>34</v>
      </c>
      <c r="H6" s="114"/>
    </row>
    <row r="7" spans="1:8" ht="36">
      <c r="A7" s="192"/>
      <c r="B7" s="116" t="str">
        <f>'[1]Cntry'!$D$8</f>
        <v>Netherlands</v>
      </c>
      <c r="C7" s="117" t="s">
        <v>21</v>
      </c>
      <c r="D7" s="117" t="s">
        <v>22</v>
      </c>
      <c r="E7" s="118" t="s">
        <v>23</v>
      </c>
      <c r="F7" s="119" t="s">
        <v>20</v>
      </c>
      <c r="G7" s="119"/>
      <c r="H7" s="120"/>
    </row>
    <row r="8" spans="1:8" ht="12.75">
      <c r="A8" s="14" t="s">
        <v>5</v>
      </c>
      <c r="B8" s="193">
        <v>8200</v>
      </c>
      <c r="C8" s="194">
        <v>600</v>
      </c>
      <c r="D8" s="195">
        <v>200</v>
      </c>
      <c r="E8" s="196"/>
      <c r="F8" s="197">
        <v>800</v>
      </c>
      <c r="G8" s="197">
        <v>100</v>
      </c>
      <c r="H8" s="198">
        <v>9100</v>
      </c>
    </row>
    <row r="9" spans="1:8" ht="12.75">
      <c r="A9" s="14" t="s">
        <v>6</v>
      </c>
      <c r="B9" s="199">
        <v>16300</v>
      </c>
      <c r="C9" s="200">
        <v>900</v>
      </c>
      <c r="D9" s="201">
        <v>100</v>
      </c>
      <c r="E9" s="202"/>
      <c r="F9" s="203">
        <v>1100</v>
      </c>
      <c r="G9" s="203">
        <v>100</v>
      </c>
      <c r="H9" s="204">
        <v>17500</v>
      </c>
    </row>
    <row r="10" spans="1:8" ht="12.75">
      <c r="A10" s="14" t="s">
        <v>7</v>
      </c>
      <c r="B10" s="199">
        <v>12300</v>
      </c>
      <c r="C10" s="200">
        <v>200</v>
      </c>
      <c r="D10" s="201">
        <v>0</v>
      </c>
      <c r="E10" s="202"/>
      <c r="F10" s="203">
        <v>200</v>
      </c>
      <c r="G10" s="203">
        <v>0</v>
      </c>
      <c r="H10" s="204">
        <v>12500</v>
      </c>
    </row>
    <row r="11" spans="1:8" ht="12.75">
      <c r="A11" s="14" t="s">
        <v>8</v>
      </c>
      <c r="B11" s="199">
        <v>3400</v>
      </c>
      <c r="C11" s="200">
        <v>100</v>
      </c>
      <c r="D11" s="201">
        <v>0</v>
      </c>
      <c r="E11" s="202"/>
      <c r="F11" s="203">
        <v>100</v>
      </c>
      <c r="G11" s="203">
        <v>0</v>
      </c>
      <c r="H11" s="204">
        <v>3500</v>
      </c>
    </row>
    <row r="12" spans="1:8" ht="12.75">
      <c r="A12" s="14" t="s">
        <v>205</v>
      </c>
      <c r="B12" s="199">
        <v>600</v>
      </c>
      <c r="C12" s="200">
        <v>0</v>
      </c>
      <c r="D12" s="201">
        <v>0</v>
      </c>
      <c r="E12" s="202"/>
      <c r="F12" s="203">
        <v>0</v>
      </c>
      <c r="G12" s="203">
        <v>0</v>
      </c>
      <c r="H12" s="204">
        <v>600</v>
      </c>
    </row>
    <row r="13" spans="1:8" ht="12.75">
      <c r="A13" s="16" t="s">
        <v>3</v>
      </c>
      <c r="B13" s="205"/>
      <c r="C13" s="206"/>
      <c r="D13" s="207"/>
      <c r="E13" s="208"/>
      <c r="F13" s="209"/>
      <c r="G13" s="209"/>
      <c r="H13" s="210"/>
    </row>
    <row r="14" spans="1:8" ht="12.75">
      <c r="A14" s="17" t="s">
        <v>9</v>
      </c>
      <c r="B14" s="211">
        <v>40700</v>
      </c>
      <c r="C14" s="212">
        <v>1900</v>
      </c>
      <c r="D14" s="213">
        <v>400</v>
      </c>
      <c r="E14" s="214"/>
      <c r="F14" s="215">
        <v>2200</v>
      </c>
      <c r="G14" s="215">
        <v>200</v>
      </c>
      <c r="H14" s="216">
        <v>43100</v>
      </c>
    </row>
  </sheetData>
  <mergeCells count="1">
    <mergeCell ref="A4:A6"/>
  </mergeCells>
  <conditionalFormatting sqref="H8:H14">
    <cfRule type="expression" priority="1" dxfId="0" stopIfTrue="1">
      <formula>H8&lt;&gt;SUM(F8:G8,B8)</formula>
    </cfRule>
  </conditionalFormatting>
  <conditionalFormatting sqref="G14:H14">
    <cfRule type="expression" priority="2" dxfId="0" stopIfTrue="1">
      <formula>G14&lt;&gt;SUM(G8:G13)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J56" sqref="J56"/>
    </sheetView>
  </sheetViews>
  <sheetFormatPr defaultColWidth="9.140625" defaultRowHeight="12.75"/>
  <cols>
    <col min="2" max="2" width="73.28125" style="0" customWidth="1"/>
  </cols>
  <sheetData>
    <row r="1" spans="1:6" ht="15.75">
      <c r="A1" s="96" t="s">
        <v>103</v>
      </c>
      <c r="B1" s="2"/>
      <c r="C1" s="2"/>
      <c r="D1" s="2"/>
      <c r="E1" s="2"/>
      <c r="F1" s="2"/>
    </row>
    <row r="2" spans="1:6" ht="12.75">
      <c r="A2" s="98" t="s">
        <v>0</v>
      </c>
      <c r="B2" s="2"/>
      <c r="C2" s="2"/>
      <c r="D2" s="2"/>
      <c r="E2" s="2"/>
      <c r="F2" s="2"/>
    </row>
    <row r="3" spans="1:6" ht="12.75">
      <c r="A3" s="98"/>
      <c r="B3" s="2"/>
      <c r="C3" s="2"/>
      <c r="D3" s="2"/>
      <c r="E3" s="2"/>
      <c r="F3" s="2"/>
    </row>
    <row r="4" spans="1:6" ht="12.75">
      <c r="A4" s="98"/>
      <c r="B4" s="2"/>
      <c r="C4" s="2"/>
      <c r="D4" s="2"/>
      <c r="E4" s="2"/>
      <c r="F4" s="2"/>
    </row>
    <row r="5" spans="1:6" ht="12.75">
      <c r="A5" s="217"/>
      <c r="B5" s="218"/>
      <c r="C5" s="219">
        <v>2009</v>
      </c>
      <c r="D5" s="220"/>
      <c r="E5" s="220"/>
      <c r="F5" s="221"/>
    </row>
    <row r="6" spans="1:6" ht="25.5">
      <c r="A6" s="1034" t="s">
        <v>104</v>
      </c>
      <c r="B6" s="1035"/>
      <c r="C6" s="222" t="s">
        <v>105</v>
      </c>
      <c r="D6" s="26" t="s">
        <v>106</v>
      </c>
      <c r="E6" s="223" t="s">
        <v>3</v>
      </c>
      <c r="F6" s="27" t="s">
        <v>4</v>
      </c>
    </row>
    <row r="7" spans="1:6" ht="25.5">
      <c r="A7" s="1036"/>
      <c r="B7" s="1037"/>
      <c r="C7" s="224" t="str">
        <f>'[1]Cntry'!$D$8</f>
        <v>Netherlands</v>
      </c>
      <c r="D7" s="225" t="s">
        <v>107</v>
      </c>
      <c r="E7" s="226" t="s">
        <v>34</v>
      </c>
      <c r="F7" s="58"/>
    </row>
    <row r="8" spans="1:6" ht="12.75">
      <c r="A8" s="227"/>
      <c r="B8" s="228" t="s">
        <v>9</v>
      </c>
      <c r="C8" s="229">
        <v>40700</v>
      </c>
      <c r="D8" s="230">
        <v>2200</v>
      </c>
      <c r="E8" s="231">
        <v>200</v>
      </c>
      <c r="F8" s="232">
        <v>43100</v>
      </c>
    </row>
    <row r="9" spans="1:6" ht="12.75">
      <c r="A9" s="233">
        <v>1</v>
      </c>
      <c r="B9" s="234" t="s">
        <v>108</v>
      </c>
      <c r="C9" s="235">
        <v>10700</v>
      </c>
      <c r="D9" s="236">
        <v>700</v>
      </c>
      <c r="E9" s="237">
        <v>100</v>
      </c>
      <c r="F9" s="238">
        <v>11500</v>
      </c>
    </row>
    <row r="10" spans="1:6" ht="12.75">
      <c r="A10" s="239" t="s">
        <v>109</v>
      </c>
      <c r="B10" s="240" t="s">
        <v>110</v>
      </c>
      <c r="C10" s="235">
        <v>700</v>
      </c>
      <c r="D10" s="236">
        <v>100</v>
      </c>
      <c r="E10" s="237">
        <v>0</v>
      </c>
      <c r="F10" s="238">
        <v>900</v>
      </c>
    </row>
    <row r="11" spans="1:6" ht="12.75">
      <c r="A11" s="239" t="s">
        <v>111</v>
      </c>
      <c r="B11" s="19" t="s">
        <v>112</v>
      </c>
      <c r="C11" s="241">
        <v>500</v>
      </c>
      <c r="D11" s="242">
        <v>100</v>
      </c>
      <c r="E11" s="243">
        <v>0</v>
      </c>
      <c r="F11" s="244">
        <v>500</v>
      </c>
    </row>
    <row r="12" spans="1:6" ht="12.75">
      <c r="A12" s="239" t="s">
        <v>113</v>
      </c>
      <c r="B12" s="240" t="s">
        <v>114</v>
      </c>
      <c r="C12" s="241">
        <v>2500</v>
      </c>
      <c r="D12" s="242">
        <v>300</v>
      </c>
      <c r="E12" s="243">
        <v>0</v>
      </c>
      <c r="F12" s="244">
        <v>2800</v>
      </c>
    </row>
    <row r="13" spans="1:6" ht="12.75">
      <c r="A13" s="239" t="s">
        <v>115</v>
      </c>
      <c r="B13" s="240" t="s">
        <v>116</v>
      </c>
      <c r="C13" s="241">
        <v>2600</v>
      </c>
      <c r="D13" s="242">
        <v>100</v>
      </c>
      <c r="E13" s="243">
        <v>0</v>
      </c>
      <c r="F13" s="244">
        <v>2800</v>
      </c>
    </row>
    <row r="14" spans="1:6" ht="12.75">
      <c r="A14" s="239" t="s">
        <v>117</v>
      </c>
      <c r="B14" s="240" t="s">
        <v>118</v>
      </c>
      <c r="C14" s="241">
        <v>1200</v>
      </c>
      <c r="D14" s="242">
        <v>100</v>
      </c>
      <c r="E14" s="243">
        <v>0</v>
      </c>
      <c r="F14" s="244">
        <v>1300</v>
      </c>
    </row>
    <row r="15" spans="1:6" ht="12.75">
      <c r="A15" s="239" t="s">
        <v>119</v>
      </c>
      <c r="B15" s="240" t="s">
        <v>120</v>
      </c>
      <c r="C15" s="241">
        <v>2700</v>
      </c>
      <c r="D15" s="242">
        <v>100</v>
      </c>
      <c r="E15" s="243">
        <v>0</v>
      </c>
      <c r="F15" s="244">
        <v>2800</v>
      </c>
    </row>
    <row r="16" spans="1:6" ht="12.75">
      <c r="A16" s="239">
        <v>1.7</v>
      </c>
      <c r="B16" s="240" t="s">
        <v>121</v>
      </c>
      <c r="C16" s="241">
        <v>500</v>
      </c>
      <c r="D16" s="242">
        <v>0</v>
      </c>
      <c r="E16" s="243">
        <v>0</v>
      </c>
      <c r="F16" s="244">
        <v>500</v>
      </c>
    </row>
    <row r="17" spans="1:6" ht="12.75">
      <c r="A17" s="245"/>
      <c r="B17" s="246" t="s">
        <v>122</v>
      </c>
      <c r="C17" s="247"/>
      <c r="D17" s="248"/>
      <c r="E17" s="249"/>
      <c r="F17" s="250"/>
    </row>
    <row r="18" spans="1:6" ht="12.75">
      <c r="A18" s="233">
        <v>2</v>
      </c>
      <c r="B18" s="251" t="s">
        <v>123</v>
      </c>
      <c r="C18" s="235">
        <v>7100</v>
      </c>
      <c r="D18" s="236">
        <v>800</v>
      </c>
      <c r="E18" s="237">
        <v>0</v>
      </c>
      <c r="F18" s="238">
        <v>7900</v>
      </c>
    </row>
    <row r="19" spans="1:6" ht="12.75">
      <c r="A19" s="239" t="s">
        <v>124</v>
      </c>
      <c r="B19" s="240" t="s">
        <v>125</v>
      </c>
      <c r="C19" s="241">
        <v>600</v>
      </c>
      <c r="D19" s="242">
        <v>0</v>
      </c>
      <c r="E19" s="243">
        <v>0</v>
      </c>
      <c r="F19" s="244">
        <v>600</v>
      </c>
    </row>
    <row r="20" spans="1:6" ht="12.75">
      <c r="A20" s="239" t="s">
        <v>126</v>
      </c>
      <c r="B20" s="240" t="s">
        <v>127</v>
      </c>
      <c r="C20" s="241">
        <v>1500</v>
      </c>
      <c r="D20" s="242">
        <v>300</v>
      </c>
      <c r="E20" s="243">
        <v>0</v>
      </c>
      <c r="F20" s="244">
        <v>1800</v>
      </c>
    </row>
    <row r="21" spans="1:6" ht="12.75">
      <c r="A21" s="239" t="s">
        <v>128</v>
      </c>
      <c r="B21" s="240" t="s">
        <v>129</v>
      </c>
      <c r="C21" s="241">
        <v>1000</v>
      </c>
      <c r="D21" s="242">
        <v>100</v>
      </c>
      <c r="E21" s="243">
        <v>0</v>
      </c>
      <c r="F21" s="244">
        <v>1000</v>
      </c>
    </row>
    <row r="22" spans="1:6" ht="12.75">
      <c r="A22" s="239" t="s">
        <v>130</v>
      </c>
      <c r="B22" s="240" t="s">
        <v>131</v>
      </c>
      <c r="C22" s="241">
        <v>1000</v>
      </c>
      <c r="D22" s="242">
        <v>100</v>
      </c>
      <c r="E22" s="243">
        <v>0</v>
      </c>
      <c r="F22" s="244">
        <v>1100</v>
      </c>
    </row>
    <row r="23" spans="1:6" ht="12.75">
      <c r="A23" s="239" t="s">
        <v>132</v>
      </c>
      <c r="B23" s="240" t="s">
        <v>133</v>
      </c>
      <c r="C23" s="241">
        <v>500</v>
      </c>
      <c r="D23" s="242">
        <v>0</v>
      </c>
      <c r="E23" s="243">
        <v>0</v>
      </c>
      <c r="F23" s="244">
        <v>500</v>
      </c>
    </row>
    <row r="24" spans="1:6" ht="12.75">
      <c r="A24" s="239" t="s">
        <v>134</v>
      </c>
      <c r="B24" s="240" t="s">
        <v>135</v>
      </c>
      <c r="C24" s="241">
        <v>400</v>
      </c>
      <c r="D24" s="242">
        <v>0</v>
      </c>
      <c r="E24" s="243">
        <v>0</v>
      </c>
      <c r="F24" s="244">
        <v>400</v>
      </c>
    </row>
    <row r="25" spans="1:6" ht="12.75">
      <c r="A25" s="239" t="s">
        <v>136</v>
      </c>
      <c r="B25" s="240" t="s">
        <v>137</v>
      </c>
      <c r="C25" s="241">
        <v>100</v>
      </c>
      <c r="D25" s="242">
        <v>0</v>
      </c>
      <c r="E25" s="243">
        <v>0</v>
      </c>
      <c r="F25" s="244">
        <v>100</v>
      </c>
    </row>
    <row r="26" spans="1:6" ht="12.75">
      <c r="A26" s="239" t="s">
        <v>138</v>
      </c>
      <c r="B26" s="240" t="s">
        <v>139</v>
      </c>
      <c r="C26" s="241">
        <v>100</v>
      </c>
      <c r="D26" s="242">
        <v>0</v>
      </c>
      <c r="E26" s="243">
        <v>0</v>
      </c>
      <c r="F26" s="244">
        <v>200</v>
      </c>
    </row>
    <row r="27" spans="1:6" ht="12.75">
      <c r="A27" s="239" t="s">
        <v>140</v>
      </c>
      <c r="B27" s="240" t="s">
        <v>141</v>
      </c>
      <c r="C27" s="241">
        <v>300</v>
      </c>
      <c r="D27" s="242">
        <v>0</v>
      </c>
      <c r="E27" s="243">
        <v>0</v>
      </c>
      <c r="F27" s="244">
        <v>300</v>
      </c>
    </row>
    <row r="28" spans="1:6" ht="12.75">
      <c r="A28" s="252">
        <v>2.1</v>
      </c>
      <c r="B28" s="240" t="s">
        <v>142</v>
      </c>
      <c r="C28" s="241">
        <v>300</v>
      </c>
      <c r="D28" s="242">
        <v>0</v>
      </c>
      <c r="E28" s="243">
        <v>0</v>
      </c>
      <c r="F28" s="244">
        <v>300</v>
      </c>
    </row>
    <row r="29" spans="1:6" ht="12.75">
      <c r="A29" s="239">
        <v>2.11</v>
      </c>
      <c r="B29" s="240" t="s">
        <v>143</v>
      </c>
      <c r="C29" s="241">
        <v>1300</v>
      </c>
      <c r="D29" s="242">
        <v>100</v>
      </c>
      <c r="E29" s="243">
        <v>0</v>
      </c>
      <c r="F29" s="244">
        <v>1400</v>
      </c>
    </row>
    <row r="30" spans="1:6" ht="12.75">
      <c r="A30" s="245"/>
      <c r="B30" s="253" t="s">
        <v>144</v>
      </c>
      <c r="C30" s="247"/>
      <c r="D30" s="248"/>
      <c r="E30" s="249"/>
      <c r="F30" s="250"/>
    </row>
    <row r="31" spans="1:6" ht="12.75">
      <c r="A31" s="233">
        <v>3</v>
      </c>
      <c r="B31" s="234" t="s">
        <v>145</v>
      </c>
      <c r="C31" s="235">
        <v>11000</v>
      </c>
      <c r="D31" s="236">
        <v>300</v>
      </c>
      <c r="E31" s="237">
        <v>0</v>
      </c>
      <c r="F31" s="238">
        <v>11300</v>
      </c>
    </row>
    <row r="32" spans="1:6" ht="12.75">
      <c r="A32" s="239" t="s">
        <v>146</v>
      </c>
      <c r="B32" s="240" t="s">
        <v>147</v>
      </c>
      <c r="C32" s="241">
        <v>5100</v>
      </c>
      <c r="D32" s="242">
        <v>100</v>
      </c>
      <c r="E32" s="243">
        <v>0</v>
      </c>
      <c r="F32" s="244">
        <v>5200</v>
      </c>
    </row>
    <row r="33" spans="1:6" ht="12.75">
      <c r="A33" s="239" t="s">
        <v>148</v>
      </c>
      <c r="B33" s="240" t="s">
        <v>149</v>
      </c>
      <c r="C33" s="241">
        <v>1700</v>
      </c>
      <c r="D33" s="242">
        <v>0</v>
      </c>
      <c r="E33" s="243">
        <v>0</v>
      </c>
      <c r="F33" s="244">
        <v>1800</v>
      </c>
    </row>
    <row r="34" spans="1:6" ht="12.75">
      <c r="A34" s="239" t="s">
        <v>150</v>
      </c>
      <c r="B34" s="240" t="s">
        <v>151</v>
      </c>
      <c r="C34" s="241">
        <v>1800</v>
      </c>
      <c r="D34" s="242">
        <v>100</v>
      </c>
      <c r="E34" s="243">
        <v>0</v>
      </c>
      <c r="F34" s="244">
        <v>1800</v>
      </c>
    </row>
    <row r="35" spans="1:6" ht="12.75">
      <c r="A35" s="239">
        <v>3.4</v>
      </c>
      <c r="B35" s="240" t="s">
        <v>152</v>
      </c>
      <c r="C35" s="241">
        <v>900</v>
      </c>
      <c r="D35" s="242">
        <v>0</v>
      </c>
      <c r="E35" s="243">
        <v>0</v>
      </c>
      <c r="F35" s="244">
        <v>900</v>
      </c>
    </row>
    <row r="36" spans="1:6" ht="12.75">
      <c r="A36" s="239">
        <v>3.5</v>
      </c>
      <c r="B36" s="240" t="s">
        <v>153</v>
      </c>
      <c r="C36" s="241">
        <v>1500</v>
      </c>
      <c r="D36" s="242">
        <v>0</v>
      </c>
      <c r="E36" s="243">
        <v>0</v>
      </c>
      <c r="F36" s="244">
        <v>1600</v>
      </c>
    </row>
    <row r="37" spans="1:6" ht="12.75">
      <c r="A37" s="245"/>
      <c r="B37" s="253" t="s">
        <v>154</v>
      </c>
      <c r="C37" s="247"/>
      <c r="D37" s="248"/>
      <c r="E37" s="249"/>
      <c r="F37" s="250"/>
    </row>
    <row r="38" spans="1:6" ht="12.75">
      <c r="A38" s="233">
        <v>4</v>
      </c>
      <c r="B38" s="234" t="s">
        <v>155</v>
      </c>
      <c r="C38" s="235">
        <v>1700</v>
      </c>
      <c r="D38" s="236">
        <v>100</v>
      </c>
      <c r="E38" s="237">
        <v>0</v>
      </c>
      <c r="F38" s="238">
        <v>1800</v>
      </c>
    </row>
    <row r="39" spans="1:6" ht="12.75">
      <c r="A39" s="239" t="s">
        <v>156</v>
      </c>
      <c r="B39" s="240" t="s">
        <v>157</v>
      </c>
      <c r="C39" s="241">
        <v>500</v>
      </c>
      <c r="D39" s="242">
        <v>0</v>
      </c>
      <c r="E39" s="243">
        <v>0</v>
      </c>
      <c r="F39" s="244">
        <v>500</v>
      </c>
    </row>
    <row r="40" spans="1:6" ht="12.75">
      <c r="A40" s="239" t="s">
        <v>158</v>
      </c>
      <c r="B40" s="240" t="s">
        <v>159</v>
      </c>
      <c r="C40" s="241">
        <v>200</v>
      </c>
      <c r="D40" s="242">
        <v>0</v>
      </c>
      <c r="E40" s="243">
        <v>0</v>
      </c>
      <c r="F40" s="244">
        <v>200</v>
      </c>
    </row>
    <row r="41" spans="1:6" ht="12.75">
      <c r="A41" s="239">
        <v>4.3</v>
      </c>
      <c r="B41" s="240" t="s">
        <v>160</v>
      </c>
      <c r="C41" s="241">
        <v>100</v>
      </c>
      <c r="D41" s="242">
        <v>0</v>
      </c>
      <c r="E41" s="243">
        <v>0</v>
      </c>
      <c r="F41" s="244">
        <v>100</v>
      </c>
    </row>
    <row r="42" spans="1:6" ht="12.75">
      <c r="A42" s="239">
        <v>4.4</v>
      </c>
      <c r="B42" s="240" t="s">
        <v>161</v>
      </c>
      <c r="C42" s="241">
        <v>300</v>
      </c>
      <c r="D42" s="242">
        <v>0</v>
      </c>
      <c r="E42" s="243">
        <v>0</v>
      </c>
      <c r="F42" s="244">
        <v>400</v>
      </c>
    </row>
    <row r="43" spans="1:6" ht="12.75">
      <c r="A43" s="239">
        <v>4.5</v>
      </c>
      <c r="B43" s="240" t="s">
        <v>162</v>
      </c>
      <c r="C43" s="241">
        <v>500</v>
      </c>
      <c r="D43" s="242">
        <v>0</v>
      </c>
      <c r="E43" s="243">
        <v>0</v>
      </c>
      <c r="F43" s="244">
        <v>500</v>
      </c>
    </row>
    <row r="44" spans="1:6" ht="12.75">
      <c r="A44" s="245"/>
      <c r="B44" s="253" t="s">
        <v>163</v>
      </c>
      <c r="C44" s="247"/>
      <c r="D44" s="248"/>
      <c r="E44" s="249"/>
      <c r="F44" s="250"/>
    </row>
    <row r="45" spans="1:6" ht="12.75">
      <c r="A45" s="233">
        <v>5</v>
      </c>
      <c r="B45" s="234" t="s">
        <v>164</v>
      </c>
      <c r="C45" s="235">
        <v>7600</v>
      </c>
      <c r="D45" s="236">
        <v>300</v>
      </c>
      <c r="E45" s="237">
        <v>0</v>
      </c>
      <c r="F45" s="238">
        <v>7900</v>
      </c>
    </row>
    <row r="46" spans="1:6" ht="12.75">
      <c r="A46" s="239" t="s">
        <v>165</v>
      </c>
      <c r="B46" s="240" t="s">
        <v>166</v>
      </c>
      <c r="C46" s="241">
        <v>1500</v>
      </c>
      <c r="D46" s="242">
        <v>100</v>
      </c>
      <c r="E46" s="243">
        <v>0</v>
      </c>
      <c r="F46" s="244">
        <v>1600</v>
      </c>
    </row>
    <row r="47" spans="1:6" ht="12.75">
      <c r="A47" s="239" t="s">
        <v>167</v>
      </c>
      <c r="B47" s="240" t="s">
        <v>168</v>
      </c>
      <c r="C47" s="241">
        <v>2000</v>
      </c>
      <c r="D47" s="242">
        <v>100</v>
      </c>
      <c r="E47" s="243">
        <v>0</v>
      </c>
      <c r="F47" s="244">
        <v>2200</v>
      </c>
    </row>
    <row r="48" spans="1:6" ht="12.75">
      <c r="A48" s="239" t="s">
        <v>169</v>
      </c>
      <c r="B48" s="240" t="s">
        <v>170</v>
      </c>
      <c r="C48" s="241">
        <v>700</v>
      </c>
      <c r="D48" s="242">
        <v>0</v>
      </c>
      <c r="E48" s="243">
        <v>0</v>
      </c>
      <c r="F48" s="244">
        <v>700</v>
      </c>
    </row>
    <row r="49" spans="1:6" ht="12.75">
      <c r="A49" s="239" t="s">
        <v>171</v>
      </c>
      <c r="B49" s="240" t="s">
        <v>172</v>
      </c>
      <c r="C49" s="241">
        <v>700</v>
      </c>
      <c r="D49" s="242">
        <v>0</v>
      </c>
      <c r="E49" s="243">
        <v>0</v>
      </c>
      <c r="F49" s="244">
        <v>700</v>
      </c>
    </row>
    <row r="50" spans="1:6" ht="12.75">
      <c r="A50" s="239" t="s">
        <v>173</v>
      </c>
      <c r="B50" s="240" t="s">
        <v>174</v>
      </c>
      <c r="C50" s="241">
        <v>900</v>
      </c>
      <c r="D50" s="242">
        <v>0</v>
      </c>
      <c r="E50" s="243">
        <v>0</v>
      </c>
      <c r="F50" s="244">
        <v>1000</v>
      </c>
    </row>
    <row r="51" spans="1:6" ht="12.75">
      <c r="A51" s="239">
        <v>5.6</v>
      </c>
      <c r="B51" s="240" t="s">
        <v>175</v>
      </c>
      <c r="C51" s="241">
        <v>200</v>
      </c>
      <c r="D51" s="242">
        <v>0</v>
      </c>
      <c r="E51" s="243">
        <v>0</v>
      </c>
      <c r="F51" s="244">
        <v>200</v>
      </c>
    </row>
    <row r="52" spans="1:6" ht="12.75">
      <c r="A52" s="239">
        <v>5.7</v>
      </c>
      <c r="B52" s="240" t="s">
        <v>176</v>
      </c>
      <c r="C52" s="241">
        <v>400</v>
      </c>
      <c r="D52" s="242">
        <v>0</v>
      </c>
      <c r="E52" s="243">
        <v>0</v>
      </c>
      <c r="F52" s="244">
        <v>400</v>
      </c>
    </row>
    <row r="53" spans="1:6" ht="12.75">
      <c r="A53" s="239">
        <v>5.8</v>
      </c>
      <c r="B53" s="240" t="s">
        <v>177</v>
      </c>
      <c r="C53" s="241">
        <v>100</v>
      </c>
      <c r="D53" s="242">
        <v>0</v>
      </c>
      <c r="E53" s="243">
        <v>0</v>
      </c>
      <c r="F53" s="244">
        <v>100</v>
      </c>
    </row>
    <row r="54" spans="1:6" ht="12.75">
      <c r="A54" s="239">
        <v>5.9</v>
      </c>
      <c r="B54" s="240" t="s">
        <v>178</v>
      </c>
      <c r="C54" s="241">
        <v>1100</v>
      </c>
      <c r="D54" s="242">
        <v>0</v>
      </c>
      <c r="E54" s="243">
        <v>0</v>
      </c>
      <c r="F54" s="244">
        <v>1100</v>
      </c>
    </row>
    <row r="55" spans="1:6" ht="12.75">
      <c r="A55" s="245"/>
      <c r="B55" s="253" t="s">
        <v>179</v>
      </c>
      <c r="C55" s="247"/>
      <c r="D55" s="248"/>
      <c r="E55" s="249"/>
      <c r="F55" s="250"/>
    </row>
    <row r="56" spans="1:6" ht="12.75">
      <c r="A56" s="233">
        <v>6</v>
      </c>
      <c r="B56" s="234" t="s">
        <v>180</v>
      </c>
      <c r="C56" s="235">
        <v>2600</v>
      </c>
      <c r="D56" s="236">
        <v>100</v>
      </c>
      <c r="E56" s="237">
        <v>0</v>
      </c>
      <c r="F56" s="238">
        <v>2700</v>
      </c>
    </row>
    <row r="57" spans="1:6" ht="12.75">
      <c r="A57" s="239" t="s">
        <v>181</v>
      </c>
      <c r="B57" s="240" t="s">
        <v>182</v>
      </c>
      <c r="C57" s="241">
        <v>700</v>
      </c>
      <c r="D57" s="242">
        <v>0</v>
      </c>
      <c r="E57" s="243">
        <v>0</v>
      </c>
      <c r="F57" s="244">
        <v>700</v>
      </c>
    </row>
    <row r="58" spans="1:6" ht="12.75">
      <c r="A58" s="239" t="s">
        <v>183</v>
      </c>
      <c r="B58" s="240" t="s">
        <v>184</v>
      </c>
      <c r="C58" s="241">
        <v>800</v>
      </c>
      <c r="D58" s="242">
        <v>100</v>
      </c>
      <c r="E58" s="243">
        <v>0</v>
      </c>
      <c r="F58" s="244">
        <v>900</v>
      </c>
    </row>
    <row r="59" spans="1:6" ht="12.75">
      <c r="A59" s="239" t="s">
        <v>185</v>
      </c>
      <c r="B59" s="240" t="s">
        <v>186</v>
      </c>
      <c r="C59" s="241">
        <v>500</v>
      </c>
      <c r="D59" s="242">
        <v>0</v>
      </c>
      <c r="E59" s="243">
        <v>0</v>
      </c>
      <c r="F59" s="244">
        <v>600</v>
      </c>
    </row>
    <row r="60" spans="1:6" ht="12.75">
      <c r="A60" s="239" t="s">
        <v>187</v>
      </c>
      <c r="B60" s="240" t="s">
        <v>188</v>
      </c>
      <c r="C60" s="241">
        <v>200</v>
      </c>
      <c r="D60" s="242">
        <v>0</v>
      </c>
      <c r="E60" s="243">
        <v>0</v>
      </c>
      <c r="F60" s="244">
        <v>200</v>
      </c>
    </row>
    <row r="61" spans="1:6" ht="12.75">
      <c r="A61" s="239" t="s">
        <v>189</v>
      </c>
      <c r="B61" s="240" t="s">
        <v>190</v>
      </c>
      <c r="C61" s="254">
        <v>300</v>
      </c>
      <c r="D61" s="255">
        <v>0</v>
      </c>
      <c r="E61" s="256">
        <v>0</v>
      </c>
      <c r="F61" s="257">
        <v>300</v>
      </c>
    </row>
    <row r="62" spans="1:6" ht="12.75">
      <c r="A62" s="245"/>
      <c r="B62" s="253" t="s">
        <v>191</v>
      </c>
      <c r="C62" s="247"/>
      <c r="D62" s="248"/>
      <c r="E62" s="249"/>
      <c r="F62" s="250"/>
    </row>
    <row r="63" spans="1:6" ht="12.75">
      <c r="A63" s="258"/>
      <c r="B63" s="259" t="s">
        <v>192</v>
      </c>
      <c r="C63" s="130"/>
      <c r="D63" s="131"/>
      <c r="E63" s="132"/>
      <c r="F63" s="134"/>
    </row>
  </sheetData>
  <mergeCells count="1">
    <mergeCell ref="A6:B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G9" sqref="G9"/>
    </sheetView>
  </sheetViews>
  <sheetFormatPr defaultColWidth="9.140625" defaultRowHeight="12.75"/>
  <cols>
    <col min="1" max="1" width="41.8515625" style="0" customWidth="1"/>
  </cols>
  <sheetData>
    <row r="1" spans="1:5" ht="15.75">
      <c r="A1" s="96" t="s">
        <v>193</v>
      </c>
      <c r="B1" s="2"/>
      <c r="C1" s="2"/>
      <c r="D1" s="2"/>
      <c r="E1" s="2"/>
    </row>
    <row r="2" spans="1:5" ht="12.75">
      <c r="A2" s="98" t="s">
        <v>0</v>
      </c>
      <c r="B2" s="2"/>
      <c r="C2" s="2"/>
      <c r="D2" s="2"/>
      <c r="E2" s="2"/>
    </row>
    <row r="3" spans="1:5" ht="12.75">
      <c r="A3" s="98"/>
      <c r="B3" s="2"/>
      <c r="C3" s="2"/>
      <c r="D3" s="2"/>
      <c r="E3" s="2"/>
    </row>
    <row r="4" spans="1:5" ht="12.75">
      <c r="A4" s="98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60" t="s">
        <v>10</v>
      </c>
      <c r="B6" s="6">
        <v>2009</v>
      </c>
      <c r="C6" s="7"/>
      <c r="D6" s="7"/>
      <c r="E6" s="8"/>
    </row>
    <row r="7" spans="1:5" ht="12.75">
      <c r="A7" s="261"/>
      <c r="B7" s="10" t="s">
        <v>1</v>
      </c>
      <c r="C7" s="11" t="s">
        <v>2</v>
      </c>
      <c r="D7" s="12" t="s">
        <v>3</v>
      </c>
      <c r="E7" s="13" t="s">
        <v>4</v>
      </c>
    </row>
    <row r="8" spans="1:5" ht="15">
      <c r="A8" s="262" t="s">
        <v>9</v>
      </c>
      <c r="B8" s="263">
        <v>29600</v>
      </c>
      <c r="C8" s="264">
        <v>13500</v>
      </c>
      <c r="D8" s="265"/>
      <c r="E8" s="266">
        <v>43100</v>
      </c>
    </row>
    <row r="9" spans="1:5" ht="12.75">
      <c r="A9" s="267" t="str">
        <f>"Born in "&amp;'[1]Cntry'!$D$8</f>
        <v>Born in Netherlands</v>
      </c>
      <c r="B9" s="268">
        <v>26400</v>
      </c>
      <c r="C9" s="269">
        <v>11600</v>
      </c>
      <c r="D9" s="270"/>
      <c r="E9" s="271">
        <v>38000</v>
      </c>
    </row>
    <row r="10" spans="1:5" ht="12.75">
      <c r="A10" s="267" t="s">
        <v>25</v>
      </c>
      <c r="B10" s="272">
        <v>3200</v>
      </c>
      <c r="C10" s="60">
        <v>1800</v>
      </c>
      <c r="D10" s="273"/>
      <c r="E10" s="274">
        <v>5100</v>
      </c>
    </row>
    <row r="11" spans="1:5" ht="12.75">
      <c r="A11" s="275" t="str">
        <f>"- Permanent residents in "&amp;'[1]Cntry'!$D$8</f>
        <v>- Permanent residents in Netherlands</v>
      </c>
      <c r="B11" s="272">
        <v>1000</v>
      </c>
      <c r="C11" s="60">
        <v>600</v>
      </c>
      <c r="D11" s="273"/>
      <c r="E11" s="274">
        <v>1700</v>
      </c>
    </row>
    <row r="12" spans="1:5" ht="12.75">
      <c r="A12" s="275" t="str">
        <f>"- Non-permanent residents in "&amp;'[1]Cntry'!$D$8</f>
        <v>- Non-permanent residents in Netherlands</v>
      </c>
      <c r="B12" s="272">
        <v>200</v>
      </c>
      <c r="C12" s="60">
        <v>200</v>
      </c>
      <c r="D12" s="273"/>
      <c r="E12" s="274">
        <v>400</v>
      </c>
    </row>
    <row r="13" spans="1:5" ht="12.75">
      <c r="A13" s="276" t="s">
        <v>194</v>
      </c>
      <c r="B13" s="272">
        <v>100</v>
      </c>
      <c r="C13" s="60">
        <v>100</v>
      </c>
      <c r="D13" s="273"/>
      <c r="E13" s="274">
        <v>100</v>
      </c>
    </row>
    <row r="14" spans="1:5" ht="12.75">
      <c r="A14" s="277" t="s">
        <v>195</v>
      </c>
      <c r="B14" s="278"/>
      <c r="C14" s="278"/>
      <c r="D14" s="279"/>
      <c r="E14" s="280"/>
    </row>
    <row r="15" spans="1:5" ht="14.25">
      <c r="A15" s="281" t="s">
        <v>196</v>
      </c>
      <c r="B15" s="269"/>
      <c r="C15" s="269"/>
      <c r="D15" s="270"/>
      <c r="E15" s="271"/>
    </row>
    <row r="16" spans="1:5" ht="12.75">
      <c r="A16" s="282" t="s">
        <v>55</v>
      </c>
      <c r="B16" s="60">
        <v>0</v>
      </c>
      <c r="C16" s="60">
        <v>0</v>
      </c>
      <c r="D16" s="273"/>
      <c r="E16" s="274">
        <v>0</v>
      </c>
    </row>
    <row r="17" spans="1:5" ht="12.75">
      <c r="A17" s="282" t="s">
        <v>56</v>
      </c>
      <c r="B17" s="60">
        <v>0</v>
      </c>
      <c r="C17" s="60">
        <v>0</v>
      </c>
      <c r="D17" s="273"/>
      <c r="E17" s="274">
        <v>0</v>
      </c>
    </row>
    <row r="18" spans="1:5" ht="12.75">
      <c r="A18" s="282" t="s">
        <v>57</v>
      </c>
      <c r="B18" s="60">
        <v>0</v>
      </c>
      <c r="C18" s="60">
        <v>0</v>
      </c>
      <c r="D18" s="273"/>
      <c r="E18" s="274">
        <v>0</v>
      </c>
    </row>
    <row r="19" spans="1:5" ht="12.75">
      <c r="A19" s="282" t="s">
        <v>58</v>
      </c>
      <c r="B19" s="60">
        <v>100</v>
      </c>
      <c r="C19" s="60">
        <v>100</v>
      </c>
      <c r="D19" s="273"/>
      <c r="E19" s="274">
        <v>300</v>
      </c>
    </row>
    <row r="20" spans="1:5" ht="12.75">
      <c r="A20" s="282" t="s">
        <v>59</v>
      </c>
      <c r="B20" s="60">
        <v>0</v>
      </c>
      <c r="C20" s="60">
        <v>0</v>
      </c>
      <c r="D20" s="273"/>
      <c r="E20" s="274">
        <v>100</v>
      </c>
    </row>
    <row r="21" spans="1:5" ht="12.75">
      <c r="A21" s="282" t="s">
        <v>60</v>
      </c>
      <c r="B21" s="60">
        <v>0</v>
      </c>
      <c r="C21" s="60">
        <v>0</v>
      </c>
      <c r="D21" s="273"/>
      <c r="E21" s="274">
        <v>0</v>
      </c>
    </row>
    <row r="22" spans="1:5" ht="12.75">
      <c r="A22" s="282" t="s">
        <v>61</v>
      </c>
      <c r="B22" s="60">
        <v>400</v>
      </c>
      <c r="C22" s="60">
        <v>200</v>
      </c>
      <c r="D22" s="273"/>
      <c r="E22" s="274">
        <v>500</v>
      </c>
    </row>
    <row r="23" spans="1:5" ht="12.75">
      <c r="A23" s="282" t="s">
        <v>62</v>
      </c>
      <c r="B23" s="60">
        <v>0</v>
      </c>
      <c r="C23" s="60">
        <v>0</v>
      </c>
      <c r="D23" s="273"/>
      <c r="E23" s="274">
        <v>0</v>
      </c>
    </row>
    <row r="24" spans="1:5" ht="12.75">
      <c r="A24" s="282" t="s">
        <v>63</v>
      </c>
      <c r="B24" s="60">
        <v>0</v>
      </c>
      <c r="C24" s="60">
        <v>0</v>
      </c>
      <c r="D24" s="273"/>
      <c r="E24" s="274">
        <v>0</v>
      </c>
    </row>
    <row r="25" spans="1:5" ht="12.75">
      <c r="A25" s="282" t="s">
        <v>64</v>
      </c>
      <c r="B25" s="60">
        <v>0</v>
      </c>
      <c r="C25" s="60">
        <v>0</v>
      </c>
      <c r="D25" s="273"/>
      <c r="E25" s="274">
        <v>0</v>
      </c>
    </row>
    <row r="26" spans="1:5" ht="12.75">
      <c r="A26" s="282" t="s">
        <v>65</v>
      </c>
      <c r="B26" s="60">
        <v>0</v>
      </c>
      <c r="C26" s="60">
        <v>0</v>
      </c>
      <c r="D26" s="273"/>
      <c r="E26" s="274">
        <v>0</v>
      </c>
    </row>
    <row r="27" spans="1:5" ht="12.75">
      <c r="A27" s="282" t="s">
        <v>66</v>
      </c>
      <c r="B27" s="60">
        <v>0</v>
      </c>
      <c r="C27" s="60">
        <v>0</v>
      </c>
      <c r="D27" s="273"/>
      <c r="E27" s="274">
        <v>0</v>
      </c>
    </row>
    <row r="28" spans="1:5" ht="12.75">
      <c r="A28" s="282" t="s">
        <v>67</v>
      </c>
      <c r="B28" s="60">
        <v>0</v>
      </c>
      <c r="C28" s="60">
        <v>0</v>
      </c>
      <c r="D28" s="273"/>
      <c r="E28" s="274">
        <v>0</v>
      </c>
    </row>
    <row r="29" spans="1:5" ht="12.75">
      <c r="A29" s="282" t="s">
        <v>68</v>
      </c>
      <c r="B29" s="60">
        <v>0</v>
      </c>
      <c r="C29" s="60">
        <v>0</v>
      </c>
      <c r="D29" s="273"/>
      <c r="E29" s="274">
        <v>0</v>
      </c>
    </row>
    <row r="30" spans="1:5" ht="12.75">
      <c r="A30" s="282" t="s">
        <v>69</v>
      </c>
      <c r="B30" s="60">
        <v>100</v>
      </c>
      <c r="C30" s="60">
        <v>0</v>
      </c>
      <c r="D30" s="273"/>
      <c r="E30" s="274">
        <v>100</v>
      </c>
    </row>
    <row r="31" spans="1:5" ht="12.75">
      <c r="A31" s="282" t="s">
        <v>70</v>
      </c>
      <c r="B31" s="60">
        <v>300</v>
      </c>
      <c r="C31" s="60">
        <v>200</v>
      </c>
      <c r="D31" s="273"/>
      <c r="E31" s="274">
        <v>600</v>
      </c>
    </row>
    <row r="32" spans="1:5" ht="12.75">
      <c r="A32" s="282" t="s">
        <v>71</v>
      </c>
      <c r="B32" s="60">
        <v>0</v>
      </c>
      <c r="C32" s="60">
        <v>0</v>
      </c>
      <c r="D32" s="273"/>
      <c r="E32" s="274">
        <v>0</v>
      </c>
    </row>
    <row r="33" spans="1:5" ht="12.75">
      <c r="A33" s="282" t="s">
        <v>72</v>
      </c>
      <c r="B33" s="60">
        <v>0</v>
      </c>
      <c r="C33" s="60">
        <v>0</v>
      </c>
      <c r="D33" s="273"/>
      <c r="E33" s="274">
        <v>0</v>
      </c>
    </row>
    <row r="34" spans="1:5" ht="12.75">
      <c r="A34" s="282" t="s">
        <v>73</v>
      </c>
      <c r="B34" s="60">
        <v>0</v>
      </c>
      <c r="C34" s="60">
        <v>0</v>
      </c>
      <c r="D34" s="273"/>
      <c r="E34" s="274">
        <v>0</v>
      </c>
    </row>
    <row r="35" spans="1:5" ht="12.75">
      <c r="A35" s="282" t="s">
        <v>74</v>
      </c>
      <c r="B35" s="60">
        <v>100</v>
      </c>
      <c r="C35" s="60">
        <v>100</v>
      </c>
      <c r="D35" s="273"/>
      <c r="E35" s="274">
        <v>200</v>
      </c>
    </row>
    <row r="36" spans="1:5" ht="12.75">
      <c r="A36" s="282" t="s">
        <v>75</v>
      </c>
      <c r="B36" s="60">
        <v>0</v>
      </c>
      <c r="C36" s="60">
        <v>0</v>
      </c>
      <c r="D36" s="273"/>
      <c r="E36" s="274">
        <v>0</v>
      </c>
    </row>
    <row r="37" spans="1:5" ht="12.75">
      <c r="A37" s="282" t="s">
        <v>76</v>
      </c>
      <c r="B37" s="60">
        <v>100</v>
      </c>
      <c r="C37" s="60">
        <v>100</v>
      </c>
      <c r="D37" s="273"/>
      <c r="E37" s="274">
        <v>300</v>
      </c>
    </row>
    <row r="38" spans="1:5" ht="12.75">
      <c r="A38" s="282" t="s">
        <v>77</v>
      </c>
      <c r="B38" s="60">
        <v>0</v>
      </c>
      <c r="C38" s="60">
        <v>0</v>
      </c>
      <c r="D38" s="273"/>
      <c r="E38" s="274">
        <v>0</v>
      </c>
    </row>
    <row r="39" spans="1:5" ht="12.75">
      <c r="A39" s="282" t="s">
        <v>78</v>
      </c>
      <c r="B39" s="60">
        <v>0</v>
      </c>
      <c r="C39" s="60">
        <v>0</v>
      </c>
      <c r="D39" s="273"/>
      <c r="E39" s="274">
        <v>0</v>
      </c>
    </row>
    <row r="40" spans="1:5" ht="12.75">
      <c r="A40" s="282" t="s">
        <v>79</v>
      </c>
      <c r="B40" s="60">
        <v>0</v>
      </c>
      <c r="C40" s="60">
        <v>0</v>
      </c>
      <c r="D40" s="273"/>
      <c r="E40" s="274">
        <v>0</v>
      </c>
    </row>
    <row r="41" spans="1:5" ht="12.75">
      <c r="A41" s="282" t="s">
        <v>80</v>
      </c>
      <c r="B41" s="60">
        <v>0</v>
      </c>
      <c r="C41" s="60">
        <v>0</v>
      </c>
      <c r="D41" s="273"/>
      <c r="E41" s="274">
        <v>0</v>
      </c>
    </row>
    <row r="42" spans="1:5" ht="12.75">
      <c r="A42" s="282" t="s">
        <v>81</v>
      </c>
      <c r="B42" s="60">
        <v>0</v>
      </c>
      <c r="C42" s="60">
        <v>0</v>
      </c>
      <c r="D42" s="273"/>
      <c r="E42" s="274">
        <v>0</v>
      </c>
    </row>
    <row r="43" spans="1:5" ht="12.75">
      <c r="A43" s="282" t="s">
        <v>82</v>
      </c>
      <c r="B43" s="60">
        <v>0</v>
      </c>
      <c r="C43" s="60">
        <v>0</v>
      </c>
      <c r="D43" s="273"/>
      <c r="E43" s="274">
        <v>0</v>
      </c>
    </row>
    <row r="44" spans="1:5" ht="12.75">
      <c r="A44" s="282" t="s">
        <v>83</v>
      </c>
      <c r="B44" s="60">
        <v>0</v>
      </c>
      <c r="C44" s="60">
        <v>0</v>
      </c>
      <c r="D44" s="273"/>
      <c r="E44" s="274">
        <v>0</v>
      </c>
    </row>
    <row r="45" spans="1:5" ht="12.75">
      <c r="A45" s="282" t="s">
        <v>84</v>
      </c>
      <c r="B45" s="60">
        <v>0</v>
      </c>
      <c r="C45" s="60">
        <v>0</v>
      </c>
      <c r="D45" s="273"/>
      <c r="E45" s="274">
        <v>0</v>
      </c>
    </row>
    <row r="46" spans="1:5" ht="12.75">
      <c r="A46" s="282" t="s">
        <v>85</v>
      </c>
      <c r="B46" s="60">
        <v>26400</v>
      </c>
      <c r="C46" s="60">
        <v>11600</v>
      </c>
      <c r="D46" s="273"/>
      <c r="E46" s="274">
        <v>38000</v>
      </c>
    </row>
    <row r="47" spans="1:5" ht="12.75">
      <c r="A47" s="282" t="s">
        <v>86</v>
      </c>
      <c r="B47" s="60">
        <v>0</v>
      </c>
      <c r="C47" s="60">
        <v>0</v>
      </c>
      <c r="D47" s="273"/>
      <c r="E47" s="274">
        <v>0</v>
      </c>
    </row>
    <row r="48" spans="1:5" ht="12.75">
      <c r="A48" s="282" t="s">
        <v>87</v>
      </c>
      <c r="B48" s="60">
        <v>0</v>
      </c>
      <c r="C48" s="60">
        <v>0</v>
      </c>
      <c r="D48" s="273"/>
      <c r="E48" s="274">
        <v>0</v>
      </c>
    </row>
    <row r="49" spans="1:5" ht="12.75">
      <c r="A49" s="282" t="s">
        <v>88</v>
      </c>
      <c r="B49" s="60">
        <v>0</v>
      </c>
      <c r="C49" s="60">
        <v>0</v>
      </c>
      <c r="D49" s="273"/>
      <c r="E49" s="274">
        <v>100</v>
      </c>
    </row>
    <row r="50" spans="1:5" ht="12.75">
      <c r="A50" s="282" t="s">
        <v>89</v>
      </c>
      <c r="B50" s="60">
        <v>0</v>
      </c>
      <c r="C50" s="60">
        <v>0</v>
      </c>
      <c r="D50" s="273"/>
      <c r="E50" s="274">
        <v>0</v>
      </c>
    </row>
    <row r="51" spans="1:5" ht="12.75">
      <c r="A51" s="282" t="s">
        <v>90</v>
      </c>
      <c r="B51" s="60">
        <v>100</v>
      </c>
      <c r="C51" s="60">
        <v>100</v>
      </c>
      <c r="D51" s="273"/>
      <c r="E51" s="274">
        <v>200</v>
      </c>
    </row>
    <row r="52" spans="1:5" ht="12.75">
      <c r="A52" s="282" t="s">
        <v>91</v>
      </c>
      <c r="B52" s="60">
        <v>0</v>
      </c>
      <c r="C52" s="60">
        <v>0</v>
      </c>
      <c r="D52" s="273"/>
      <c r="E52" s="274">
        <v>0</v>
      </c>
    </row>
    <row r="53" spans="1:5" ht="12.75">
      <c r="A53" s="282" t="s">
        <v>92</v>
      </c>
      <c r="B53" s="60">
        <v>0</v>
      </c>
      <c r="C53" s="60">
        <v>0</v>
      </c>
      <c r="D53" s="273"/>
      <c r="E53" s="274">
        <v>0</v>
      </c>
    </row>
    <row r="54" spans="1:5" ht="12.75">
      <c r="A54" s="282" t="s">
        <v>93</v>
      </c>
      <c r="B54" s="60">
        <v>0</v>
      </c>
      <c r="C54" s="60">
        <v>0</v>
      </c>
      <c r="D54" s="273"/>
      <c r="E54" s="274">
        <v>0</v>
      </c>
    </row>
    <row r="55" spans="1:5" ht="12.75">
      <c r="A55" s="282" t="s">
        <v>94</v>
      </c>
      <c r="B55" s="60">
        <v>0</v>
      </c>
      <c r="C55" s="60">
        <v>0</v>
      </c>
      <c r="D55" s="273"/>
      <c r="E55" s="274">
        <v>100</v>
      </c>
    </row>
    <row r="56" spans="1:5" ht="12.75">
      <c r="A56" s="282" t="s">
        <v>95</v>
      </c>
      <c r="B56" s="60">
        <v>0</v>
      </c>
      <c r="C56" s="60">
        <v>0</v>
      </c>
      <c r="D56" s="273"/>
      <c r="E56" s="274">
        <v>0</v>
      </c>
    </row>
    <row r="57" spans="1:5" ht="12.75">
      <c r="A57" s="282" t="s">
        <v>96</v>
      </c>
      <c r="B57" s="60">
        <v>100</v>
      </c>
      <c r="C57" s="60">
        <v>0</v>
      </c>
      <c r="D57" s="273"/>
      <c r="E57" s="274">
        <v>100</v>
      </c>
    </row>
    <row r="58" spans="1:5" ht="12.75">
      <c r="A58" s="282" t="s">
        <v>97</v>
      </c>
      <c r="B58" s="60">
        <v>100</v>
      </c>
      <c r="C58" s="60">
        <v>100</v>
      </c>
      <c r="D58" s="273"/>
      <c r="E58" s="274">
        <v>100</v>
      </c>
    </row>
    <row r="59" spans="1:5" ht="12.75">
      <c r="A59" s="282" t="s">
        <v>98</v>
      </c>
      <c r="B59" s="60">
        <v>0</v>
      </c>
      <c r="C59" s="60">
        <v>0</v>
      </c>
      <c r="D59" s="273"/>
      <c r="E59" s="274">
        <v>0</v>
      </c>
    </row>
    <row r="60" spans="1:5" ht="12.75">
      <c r="A60" s="282" t="s">
        <v>99</v>
      </c>
      <c r="B60" s="60">
        <v>0</v>
      </c>
      <c r="C60" s="60">
        <v>0</v>
      </c>
      <c r="D60" s="273"/>
      <c r="E60" s="274">
        <v>0</v>
      </c>
    </row>
    <row r="61" spans="1:5" ht="12.75">
      <c r="A61" s="282" t="s">
        <v>100</v>
      </c>
      <c r="B61" s="60">
        <v>100</v>
      </c>
      <c r="C61" s="60">
        <v>0</v>
      </c>
      <c r="D61" s="273"/>
      <c r="E61" s="274">
        <v>100</v>
      </c>
    </row>
    <row r="62" spans="1:5" ht="12.75">
      <c r="A62" s="282" t="s">
        <v>101</v>
      </c>
      <c r="B62" s="283">
        <v>100</v>
      </c>
      <c r="C62" s="283">
        <v>0</v>
      </c>
      <c r="D62" s="284"/>
      <c r="E62" s="285">
        <v>100</v>
      </c>
    </row>
    <row r="63" spans="1:5" ht="12.75">
      <c r="A63" s="282" t="s">
        <v>197</v>
      </c>
      <c r="B63" s="283">
        <v>100</v>
      </c>
      <c r="C63" s="283">
        <v>0</v>
      </c>
      <c r="D63" s="284"/>
      <c r="E63" s="285">
        <v>200</v>
      </c>
    </row>
    <row r="64" spans="1:5" ht="12.75">
      <c r="A64" s="282" t="s">
        <v>198</v>
      </c>
      <c r="B64" s="283">
        <v>100</v>
      </c>
      <c r="C64" s="283">
        <v>100</v>
      </c>
      <c r="D64" s="284"/>
      <c r="E64" s="285">
        <v>200</v>
      </c>
    </row>
    <row r="65" spans="1:5" ht="12.75">
      <c r="A65" s="282" t="s">
        <v>199</v>
      </c>
      <c r="B65" s="283">
        <v>200</v>
      </c>
      <c r="C65" s="283">
        <v>100</v>
      </c>
      <c r="D65" s="284"/>
      <c r="E65" s="285">
        <v>300</v>
      </c>
    </row>
    <row r="66" spans="1:5" ht="12.75">
      <c r="A66" s="286" t="s">
        <v>195</v>
      </c>
      <c r="B66" s="287"/>
      <c r="C66" s="287"/>
      <c r="D66" s="279"/>
      <c r="E66" s="288"/>
    </row>
  </sheetData>
  <conditionalFormatting sqref="E66">
    <cfRule type="expression" priority="1" dxfId="0" stopIfTrue="1">
      <formula>E66&lt;&gt;SUM(B66:D66)</formula>
    </cfRule>
  </conditionalFormatting>
  <conditionalFormatting sqref="B66:E66">
    <cfRule type="expression" priority="2" dxfId="0" stopIfTrue="1">
      <formula>B66&lt;&gt;#REF!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22" sqref="G22"/>
    </sheetView>
  </sheetViews>
  <sheetFormatPr defaultColWidth="9.140625" defaultRowHeight="12.75"/>
  <cols>
    <col min="1" max="1" width="25.7109375" style="0" customWidth="1"/>
    <col min="2" max="2" width="11.421875" style="0" customWidth="1"/>
    <col min="3" max="3" width="11.28125" style="0" customWidth="1"/>
    <col min="4" max="4" width="12.421875" style="0" customWidth="1"/>
  </cols>
  <sheetData>
    <row r="1" spans="1:8" ht="15.75">
      <c r="A1" s="96" t="s">
        <v>200</v>
      </c>
      <c r="B1" s="2"/>
      <c r="C1" s="2"/>
      <c r="D1" s="2"/>
      <c r="E1" s="2"/>
      <c r="F1" s="2"/>
      <c r="G1" s="2"/>
      <c r="H1" s="2"/>
    </row>
    <row r="2" spans="1:8" ht="12.75">
      <c r="A2" s="98" t="s">
        <v>0</v>
      </c>
      <c r="B2" s="2"/>
      <c r="C2" s="2"/>
      <c r="D2" s="2"/>
      <c r="E2" s="2"/>
      <c r="F2" s="2"/>
      <c r="G2" s="2"/>
      <c r="H2" s="2"/>
    </row>
    <row r="3" spans="1:8" ht="12.75">
      <c r="A3" s="98"/>
      <c r="B3" s="2"/>
      <c r="C3" s="2"/>
      <c r="D3" s="2"/>
      <c r="E3" s="2"/>
      <c r="F3" s="2"/>
      <c r="G3" s="2"/>
      <c r="H3" s="2"/>
    </row>
    <row r="4" spans="1:8" ht="12.75">
      <c r="A4" s="1032" t="s">
        <v>10</v>
      </c>
      <c r="B4" s="100">
        <v>2009</v>
      </c>
      <c r="C4" s="101"/>
      <c r="D4" s="101"/>
      <c r="E4" s="101"/>
      <c r="F4" s="101"/>
      <c r="G4" s="101"/>
      <c r="H4" s="102"/>
    </row>
    <row r="5" spans="1:8" ht="12.75">
      <c r="A5" s="1033"/>
      <c r="B5" s="289"/>
      <c r="C5" s="105" t="s">
        <v>201</v>
      </c>
      <c r="D5" s="106"/>
      <c r="E5" s="106"/>
      <c r="F5" s="107"/>
      <c r="G5" s="108" t="s">
        <v>3</v>
      </c>
      <c r="H5" s="109" t="s">
        <v>4</v>
      </c>
    </row>
    <row r="6" spans="1:8" ht="12.75">
      <c r="A6" s="1033"/>
      <c r="B6" s="290" t="s">
        <v>202</v>
      </c>
      <c r="C6" s="111" t="s">
        <v>13</v>
      </c>
      <c r="D6" s="111"/>
      <c r="E6" s="111"/>
      <c r="F6" s="112"/>
      <c r="G6" s="113" t="s">
        <v>203</v>
      </c>
      <c r="H6" s="114"/>
    </row>
    <row r="7" spans="1:8" ht="36">
      <c r="A7" s="192"/>
      <c r="B7" s="116" t="str">
        <f>'[1]Cntry'!$D$8</f>
        <v>Netherlands</v>
      </c>
      <c r="C7" s="117" t="s">
        <v>21</v>
      </c>
      <c r="D7" s="117" t="s">
        <v>22</v>
      </c>
      <c r="E7" s="118" t="s">
        <v>23</v>
      </c>
      <c r="F7" s="119" t="s">
        <v>20</v>
      </c>
      <c r="G7" s="291" t="s">
        <v>204</v>
      </c>
      <c r="H7" s="120"/>
    </row>
    <row r="8" spans="1:8" ht="12.75">
      <c r="A8" s="14" t="s">
        <v>5</v>
      </c>
      <c r="B8" s="292">
        <v>7700</v>
      </c>
      <c r="C8" s="293">
        <v>600</v>
      </c>
      <c r="D8" s="124">
        <v>200</v>
      </c>
      <c r="E8" s="294">
        <v>100</v>
      </c>
      <c r="F8" s="126">
        <v>900</v>
      </c>
      <c r="G8" s="126"/>
      <c r="H8" s="127">
        <v>8600</v>
      </c>
    </row>
    <row r="9" spans="1:8" ht="12.75">
      <c r="A9" s="14" t="s">
        <v>6</v>
      </c>
      <c r="B9" s="295">
        <v>15200</v>
      </c>
      <c r="C9" s="296">
        <v>900</v>
      </c>
      <c r="D9" s="242">
        <v>100</v>
      </c>
      <c r="E9" s="297">
        <v>100</v>
      </c>
      <c r="F9" s="298">
        <v>1100</v>
      </c>
      <c r="G9" s="298"/>
      <c r="H9" s="244">
        <v>16300</v>
      </c>
    </row>
    <row r="10" spans="1:8" ht="12.75">
      <c r="A10" s="14" t="s">
        <v>7</v>
      </c>
      <c r="B10" s="295">
        <v>11500</v>
      </c>
      <c r="C10" s="296">
        <v>100</v>
      </c>
      <c r="D10" s="242">
        <v>0</v>
      </c>
      <c r="E10" s="297">
        <v>0</v>
      </c>
      <c r="F10" s="298">
        <v>200</v>
      </c>
      <c r="G10" s="298"/>
      <c r="H10" s="244">
        <v>11700</v>
      </c>
    </row>
    <row r="11" spans="1:8" ht="12.75">
      <c r="A11" s="14" t="s">
        <v>8</v>
      </c>
      <c r="B11" s="295">
        <v>3100</v>
      </c>
      <c r="C11" s="296">
        <v>100</v>
      </c>
      <c r="D11" s="242">
        <v>0</v>
      </c>
      <c r="E11" s="297">
        <v>0</v>
      </c>
      <c r="F11" s="298">
        <v>100</v>
      </c>
      <c r="G11" s="298"/>
      <c r="H11" s="244">
        <v>3200</v>
      </c>
    </row>
    <row r="12" spans="1:8" ht="12.75">
      <c r="A12" s="14" t="s">
        <v>205</v>
      </c>
      <c r="B12" s="295">
        <v>500</v>
      </c>
      <c r="C12" s="296">
        <v>0</v>
      </c>
      <c r="D12" s="242">
        <v>0</v>
      </c>
      <c r="E12" s="297">
        <v>0</v>
      </c>
      <c r="F12" s="298">
        <v>0</v>
      </c>
      <c r="G12" s="298"/>
      <c r="H12" s="244">
        <v>500</v>
      </c>
    </row>
    <row r="13" spans="1:8" ht="12.75">
      <c r="A13" s="16" t="s">
        <v>3</v>
      </c>
      <c r="B13" s="299"/>
      <c r="C13" s="300"/>
      <c r="D13" s="255"/>
      <c r="E13" s="301"/>
      <c r="F13" s="302"/>
      <c r="G13" s="302"/>
      <c r="H13" s="257"/>
    </row>
    <row r="14" spans="1:8" ht="12.75">
      <c r="A14" s="17" t="s">
        <v>9</v>
      </c>
      <c r="B14" s="211">
        <v>38000</v>
      </c>
      <c r="C14" s="303">
        <v>1700</v>
      </c>
      <c r="D14" s="304">
        <v>400</v>
      </c>
      <c r="E14" s="305">
        <v>100</v>
      </c>
      <c r="F14" s="215">
        <v>2200</v>
      </c>
      <c r="G14" s="215"/>
      <c r="H14" s="216">
        <v>40200</v>
      </c>
    </row>
  </sheetData>
  <mergeCells count="1">
    <mergeCell ref="A4:A6"/>
  </mergeCells>
  <conditionalFormatting sqref="F8">
    <cfRule type="expression" priority="1" dxfId="0" stopIfTrue="1">
      <formula>F8&lt;&gt;SUM(C8:E8)</formula>
    </cfRule>
  </conditionalFormatting>
  <conditionalFormatting sqref="H8:H14">
    <cfRule type="expression" priority="2" dxfId="0" stopIfTrue="1">
      <formula>H8&lt;&gt;SUM(B8,G8,F8)</formula>
    </cfRule>
  </conditionalFormatting>
  <conditionalFormatting sqref="G14:H14">
    <cfRule type="expression" priority="3" dxfId="0" stopIfTrue="1">
      <formula>G14&lt;&gt;SUM(G8:G13)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I11" sqref="I11:K11"/>
    </sheetView>
  </sheetViews>
  <sheetFormatPr defaultColWidth="9.140625" defaultRowHeight="12.75"/>
  <cols>
    <col min="1" max="1" width="8.8515625" style="0" customWidth="1"/>
    <col min="2" max="2" width="70.7109375" style="0" customWidth="1"/>
    <col min="3" max="3" width="12.28125" style="0" customWidth="1"/>
  </cols>
  <sheetData>
    <row r="1" spans="1:6" ht="15.75">
      <c r="A1" s="96" t="s">
        <v>206</v>
      </c>
      <c r="B1" s="2"/>
      <c r="C1" s="2"/>
      <c r="D1" s="2"/>
      <c r="E1" s="2"/>
      <c r="F1" s="2"/>
    </row>
    <row r="2" spans="1:6" ht="12.75">
      <c r="A2" s="98" t="s">
        <v>0</v>
      </c>
      <c r="B2" s="2"/>
      <c r="C2" s="2"/>
      <c r="D2" s="2"/>
      <c r="E2" s="2"/>
      <c r="F2" s="2"/>
    </row>
    <row r="3" spans="1:6" ht="12.75">
      <c r="A3" s="98"/>
      <c r="B3" s="2"/>
      <c r="C3" s="2"/>
      <c r="D3" s="2"/>
      <c r="E3" s="2"/>
      <c r="F3" s="2"/>
    </row>
    <row r="4" spans="1:6" ht="12.75">
      <c r="A4" s="4"/>
      <c r="B4" s="4"/>
      <c r="C4" s="2"/>
      <c r="D4" s="2"/>
      <c r="E4" s="2"/>
      <c r="F4" s="2"/>
    </row>
    <row r="5" spans="1:6" ht="12.75">
      <c r="A5" s="217"/>
      <c r="B5" s="218"/>
      <c r="C5" s="219">
        <v>2009</v>
      </c>
      <c r="D5" s="220"/>
      <c r="E5" s="220"/>
      <c r="F5" s="221"/>
    </row>
    <row r="6" spans="1:6" ht="12.75">
      <c r="A6" s="1034" t="s">
        <v>104</v>
      </c>
      <c r="B6" s="1035"/>
      <c r="C6" s="306" t="s">
        <v>202</v>
      </c>
      <c r="D6" s="26" t="s">
        <v>106</v>
      </c>
      <c r="E6" s="223" t="s">
        <v>3</v>
      </c>
      <c r="F6" s="27" t="s">
        <v>4</v>
      </c>
    </row>
    <row r="7" spans="1:6" ht="25.5">
      <c r="A7" s="1036"/>
      <c r="B7" s="1037"/>
      <c r="C7" s="307" t="str">
        <f>'[1]Cntry'!$D$8</f>
        <v>Netherlands</v>
      </c>
      <c r="D7" s="308" t="s">
        <v>207</v>
      </c>
      <c r="E7" s="309" t="s">
        <v>208</v>
      </c>
      <c r="F7" s="310"/>
    </row>
    <row r="8" spans="1:6" ht="12.75">
      <c r="A8" s="227"/>
      <c r="B8" s="228" t="s">
        <v>9</v>
      </c>
      <c r="C8" s="311">
        <v>38000</v>
      </c>
      <c r="D8" s="230">
        <v>5100</v>
      </c>
      <c r="E8" s="231">
        <v>0</v>
      </c>
      <c r="F8" s="312">
        <v>43100</v>
      </c>
    </row>
    <row r="9" spans="1:6" ht="12.75">
      <c r="A9" s="233">
        <v>1</v>
      </c>
      <c r="B9" s="234" t="s">
        <v>108</v>
      </c>
      <c r="C9" s="313">
        <v>10100</v>
      </c>
      <c r="D9" s="236">
        <v>1400</v>
      </c>
      <c r="E9" s="237">
        <v>0</v>
      </c>
      <c r="F9" s="314">
        <v>11500</v>
      </c>
    </row>
    <row r="10" spans="1:6" ht="12.75">
      <c r="A10" s="239" t="s">
        <v>109</v>
      </c>
      <c r="B10" s="240" t="s">
        <v>110</v>
      </c>
      <c r="C10" s="313">
        <v>700</v>
      </c>
      <c r="D10" s="236">
        <v>200</v>
      </c>
      <c r="E10" s="237">
        <v>0</v>
      </c>
      <c r="F10" s="314">
        <v>900</v>
      </c>
    </row>
    <row r="11" spans="1:6" ht="12.75">
      <c r="A11" s="239" t="s">
        <v>111</v>
      </c>
      <c r="B11" s="315" t="s">
        <v>112</v>
      </c>
      <c r="C11" s="316">
        <v>400</v>
      </c>
      <c r="D11" s="242">
        <v>100</v>
      </c>
      <c r="E11" s="243">
        <v>0</v>
      </c>
      <c r="F11" s="317">
        <v>500</v>
      </c>
    </row>
    <row r="12" spans="1:6" ht="12.75">
      <c r="A12" s="239" t="s">
        <v>113</v>
      </c>
      <c r="B12" s="240" t="s">
        <v>114</v>
      </c>
      <c r="C12" s="316">
        <v>2300</v>
      </c>
      <c r="D12" s="242">
        <v>600</v>
      </c>
      <c r="E12" s="243">
        <v>0</v>
      </c>
      <c r="F12" s="317">
        <v>2800</v>
      </c>
    </row>
    <row r="13" spans="1:6" ht="12.75">
      <c r="A13" s="239" t="s">
        <v>115</v>
      </c>
      <c r="B13" s="240" t="s">
        <v>116</v>
      </c>
      <c r="C13" s="316">
        <v>2600</v>
      </c>
      <c r="D13" s="242">
        <v>200</v>
      </c>
      <c r="E13" s="243">
        <v>0</v>
      </c>
      <c r="F13" s="317">
        <v>2800</v>
      </c>
    </row>
    <row r="14" spans="1:6" ht="12.75">
      <c r="A14" s="239" t="s">
        <v>117</v>
      </c>
      <c r="B14" s="240" t="s">
        <v>118</v>
      </c>
      <c r="C14" s="316">
        <v>1100</v>
      </c>
      <c r="D14" s="242">
        <v>100</v>
      </c>
      <c r="E14" s="243">
        <v>0</v>
      </c>
      <c r="F14" s="317">
        <v>1300</v>
      </c>
    </row>
    <row r="15" spans="1:6" ht="12.75">
      <c r="A15" s="239" t="s">
        <v>119</v>
      </c>
      <c r="B15" s="240" t="s">
        <v>120</v>
      </c>
      <c r="C15" s="316">
        <v>2600</v>
      </c>
      <c r="D15" s="242">
        <v>200</v>
      </c>
      <c r="E15" s="243">
        <v>0</v>
      </c>
      <c r="F15" s="317">
        <v>2800</v>
      </c>
    </row>
    <row r="16" spans="1:6" ht="12.75">
      <c r="A16" s="239">
        <v>1.7</v>
      </c>
      <c r="B16" s="240" t="s">
        <v>121</v>
      </c>
      <c r="C16" s="316">
        <v>400</v>
      </c>
      <c r="D16" s="242">
        <v>0</v>
      </c>
      <c r="E16" s="243">
        <v>0</v>
      </c>
      <c r="F16" s="317">
        <v>500</v>
      </c>
    </row>
    <row r="17" spans="1:6" ht="12.75">
      <c r="A17" s="245"/>
      <c r="B17" s="253" t="s">
        <v>122</v>
      </c>
      <c r="C17" s="318"/>
      <c r="D17" s="248"/>
      <c r="E17" s="249"/>
      <c r="F17" s="319"/>
    </row>
    <row r="18" spans="1:6" ht="12.75">
      <c r="A18" s="233">
        <v>2</v>
      </c>
      <c r="B18" s="234" t="s">
        <v>123</v>
      </c>
      <c r="C18" s="313">
        <v>6300</v>
      </c>
      <c r="D18" s="236">
        <v>1600</v>
      </c>
      <c r="E18" s="237">
        <v>0</v>
      </c>
      <c r="F18" s="314">
        <v>7900</v>
      </c>
    </row>
    <row r="19" spans="1:6" ht="12.75">
      <c r="A19" s="239" t="s">
        <v>124</v>
      </c>
      <c r="B19" s="240" t="s">
        <v>125</v>
      </c>
      <c r="C19" s="316">
        <v>500</v>
      </c>
      <c r="D19" s="242">
        <v>200</v>
      </c>
      <c r="E19" s="243">
        <v>0</v>
      </c>
      <c r="F19" s="317">
        <v>600</v>
      </c>
    </row>
    <row r="20" spans="1:6" ht="12.75">
      <c r="A20" s="239" t="s">
        <v>126</v>
      </c>
      <c r="B20" s="240" t="s">
        <v>127</v>
      </c>
      <c r="C20" s="316">
        <v>1200</v>
      </c>
      <c r="D20" s="242">
        <v>600</v>
      </c>
      <c r="E20" s="243">
        <v>0</v>
      </c>
      <c r="F20" s="317">
        <v>1800</v>
      </c>
    </row>
    <row r="21" spans="1:6" ht="12.75">
      <c r="A21" s="239" t="s">
        <v>128</v>
      </c>
      <c r="B21" s="240" t="s">
        <v>129</v>
      </c>
      <c r="C21" s="316">
        <v>900</v>
      </c>
      <c r="D21" s="242">
        <v>200</v>
      </c>
      <c r="E21" s="243">
        <v>0</v>
      </c>
      <c r="F21" s="317">
        <v>1000</v>
      </c>
    </row>
    <row r="22" spans="1:6" ht="12.75">
      <c r="A22" s="239" t="s">
        <v>130</v>
      </c>
      <c r="B22" s="240" t="s">
        <v>131</v>
      </c>
      <c r="C22" s="316">
        <v>1000</v>
      </c>
      <c r="D22" s="242">
        <v>100</v>
      </c>
      <c r="E22" s="243">
        <v>0</v>
      </c>
      <c r="F22" s="317">
        <v>1100</v>
      </c>
    </row>
    <row r="23" spans="1:6" ht="12.75">
      <c r="A23" s="239" t="s">
        <v>132</v>
      </c>
      <c r="B23" s="240" t="s">
        <v>133</v>
      </c>
      <c r="C23" s="316">
        <v>400</v>
      </c>
      <c r="D23" s="242">
        <v>100</v>
      </c>
      <c r="E23" s="243">
        <v>0</v>
      </c>
      <c r="F23" s="317">
        <v>500</v>
      </c>
    </row>
    <row r="24" spans="1:6" ht="12.75">
      <c r="A24" s="239" t="s">
        <v>134</v>
      </c>
      <c r="B24" s="240" t="s">
        <v>135</v>
      </c>
      <c r="C24" s="316">
        <v>400</v>
      </c>
      <c r="D24" s="242">
        <v>0</v>
      </c>
      <c r="E24" s="243">
        <v>0</v>
      </c>
      <c r="F24" s="317">
        <v>400</v>
      </c>
    </row>
    <row r="25" spans="1:6" ht="12.75">
      <c r="A25" s="239" t="s">
        <v>136</v>
      </c>
      <c r="B25" s="240" t="s">
        <v>137</v>
      </c>
      <c r="C25" s="316">
        <v>100</v>
      </c>
      <c r="D25" s="242">
        <v>0</v>
      </c>
      <c r="E25" s="243">
        <v>0</v>
      </c>
      <c r="F25" s="317">
        <v>100</v>
      </c>
    </row>
    <row r="26" spans="1:6" ht="12.75">
      <c r="A26" s="239" t="s">
        <v>138</v>
      </c>
      <c r="B26" s="240" t="s">
        <v>139</v>
      </c>
      <c r="C26" s="316">
        <v>100</v>
      </c>
      <c r="D26" s="242">
        <v>0</v>
      </c>
      <c r="E26" s="243">
        <v>0</v>
      </c>
      <c r="F26" s="317">
        <v>200</v>
      </c>
    </row>
    <row r="27" spans="1:6" ht="12.75">
      <c r="A27" s="239" t="s">
        <v>140</v>
      </c>
      <c r="B27" s="240" t="s">
        <v>141</v>
      </c>
      <c r="C27" s="316">
        <v>300</v>
      </c>
      <c r="D27" s="242">
        <v>0</v>
      </c>
      <c r="E27" s="243">
        <v>0</v>
      </c>
      <c r="F27" s="317">
        <v>300</v>
      </c>
    </row>
    <row r="28" spans="1:6" ht="12.75">
      <c r="A28" s="252">
        <v>2.1</v>
      </c>
      <c r="B28" s="240" t="s">
        <v>142</v>
      </c>
      <c r="C28" s="316">
        <v>300</v>
      </c>
      <c r="D28" s="242">
        <v>0</v>
      </c>
      <c r="E28" s="243">
        <v>0</v>
      </c>
      <c r="F28" s="317">
        <v>300</v>
      </c>
    </row>
    <row r="29" spans="1:6" ht="12.75">
      <c r="A29" s="239">
        <v>2.11</v>
      </c>
      <c r="B29" s="240" t="s">
        <v>143</v>
      </c>
      <c r="C29" s="316">
        <v>1100</v>
      </c>
      <c r="D29" s="242">
        <v>200</v>
      </c>
      <c r="E29" s="243">
        <v>0</v>
      </c>
      <c r="F29" s="317">
        <v>1400</v>
      </c>
    </row>
    <row r="30" spans="1:6" ht="12.75">
      <c r="A30" s="245"/>
      <c r="B30" s="253" t="s">
        <v>144</v>
      </c>
      <c r="C30" s="318"/>
      <c r="D30" s="248"/>
      <c r="E30" s="249"/>
      <c r="F30" s="319"/>
    </row>
    <row r="31" spans="1:6" ht="12.75">
      <c r="A31" s="233">
        <v>3</v>
      </c>
      <c r="B31" s="234" t="s">
        <v>145</v>
      </c>
      <c r="C31" s="313">
        <v>10400</v>
      </c>
      <c r="D31" s="236">
        <v>900</v>
      </c>
      <c r="E31" s="237">
        <v>0</v>
      </c>
      <c r="F31" s="314">
        <v>11300</v>
      </c>
    </row>
    <row r="32" spans="1:6" ht="12.75">
      <c r="A32" s="239" t="s">
        <v>146</v>
      </c>
      <c r="B32" s="240" t="s">
        <v>147</v>
      </c>
      <c r="C32" s="316">
        <v>4700</v>
      </c>
      <c r="D32" s="242">
        <v>500</v>
      </c>
      <c r="E32" s="243">
        <v>0</v>
      </c>
      <c r="F32" s="317">
        <v>5200</v>
      </c>
    </row>
    <row r="33" spans="1:6" ht="12.75">
      <c r="A33" s="239" t="s">
        <v>148</v>
      </c>
      <c r="B33" s="240" t="s">
        <v>149</v>
      </c>
      <c r="C33" s="316">
        <v>1600</v>
      </c>
      <c r="D33" s="242">
        <v>100</v>
      </c>
      <c r="E33" s="243">
        <v>0</v>
      </c>
      <c r="F33" s="317">
        <v>1800</v>
      </c>
    </row>
    <row r="34" spans="1:6" ht="12.75">
      <c r="A34" s="239" t="s">
        <v>150</v>
      </c>
      <c r="B34" s="240" t="s">
        <v>151</v>
      </c>
      <c r="C34" s="316">
        <v>1700</v>
      </c>
      <c r="D34" s="242">
        <v>100</v>
      </c>
      <c r="E34" s="243">
        <v>0</v>
      </c>
      <c r="F34" s="317">
        <v>1800</v>
      </c>
    </row>
    <row r="35" spans="1:6" ht="12.75">
      <c r="A35" s="239">
        <v>3.4</v>
      </c>
      <c r="B35" s="240" t="s">
        <v>152</v>
      </c>
      <c r="C35" s="316">
        <v>900</v>
      </c>
      <c r="D35" s="242">
        <v>0</v>
      </c>
      <c r="E35" s="243">
        <v>0</v>
      </c>
      <c r="F35" s="317">
        <v>900</v>
      </c>
    </row>
    <row r="36" spans="1:6" ht="12.75">
      <c r="A36" s="239">
        <v>3.5</v>
      </c>
      <c r="B36" s="240" t="s">
        <v>153</v>
      </c>
      <c r="C36" s="316">
        <v>1500</v>
      </c>
      <c r="D36" s="242">
        <v>100</v>
      </c>
      <c r="E36" s="243">
        <v>0</v>
      </c>
      <c r="F36" s="317">
        <v>1600</v>
      </c>
    </row>
    <row r="37" spans="1:6" ht="12.75">
      <c r="A37" s="245"/>
      <c r="B37" s="253" t="s">
        <v>154</v>
      </c>
      <c r="C37" s="318"/>
      <c r="D37" s="248"/>
      <c r="E37" s="249"/>
      <c r="F37" s="319"/>
    </row>
    <row r="38" spans="1:6" ht="12.75">
      <c r="A38" s="233">
        <v>4</v>
      </c>
      <c r="B38" s="234" t="s">
        <v>155</v>
      </c>
      <c r="C38" s="313">
        <v>1600</v>
      </c>
      <c r="D38" s="236">
        <v>200</v>
      </c>
      <c r="E38" s="237">
        <v>0</v>
      </c>
      <c r="F38" s="314">
        <v>1800</v>
      </c>
    </row>
    <row r="39" spans="1:6" ht="12.75">
      <c r="A39" s="239" t="s">
        <v>156</v>
      </c>
      <c r="B39" s="240" t="s">
        <v>157</v>
      </c>
      <c r="C39" s="316">
        <v>500</v>
      </c>
      <c r="D39" s="242">
        <v>0</v>
      </c>
      <c r="E39" s="243">
        <v>0</v>
      </c>
      <c r="F39" s="317">
        <v>500</v>
      </c>
    </row>
    <row r="40" spans="1:6" ht="12.75">
      <c r="A40" s="239" t="s">
        <v>158</v>
      </c>
      <c r="B40" s="240" t="s">
        <v>159</v>
      </c>
      <c r="C40" s="316">
        <v>200</v>
      </c>
      <c r="D40" s="242">
        <v>0</v>
      </c>
      <c r="E40" s="243">
        <v>0</v>
      </c>
      <c r="F40" s="317">
        <v>200</v>
      </c>
    </row>
    <row r="41" spans="1:6" ht="12.75">
      <c r="A41" s="239">
        <v>4.3</v>
      </c>
      <c r="B41" s="240" t="s">
        <v>160</v>
      </c>
      <c r="C41" s="316">
        <v>100</v>
      </c>
      <c r="D41" s="242">
        <v>0</v>
      </c>
      <c r="E41" s="243">
        <v>0</v>
      </c>
      <c r="F41" s="317">
        <v>100</v>
      </c>
    </row>
    <row r="42" spans="1:6" ht="12.75">
      <c r="A42" s="239">
        <v>4.4</v>
      </c>
      <c r="B42" s="240" t="s">
        <v>161</v>
      </c>
      <c r="C42" s="316">
        <v>300</v>
      </c>
      <c r="D42" s="242">
        <v>100</v>
      </c>
      <c r="E42" s="243">
        <v>0</v>
      </c>
      <c r="F42" s="317">
        <v>400</v>
      </c>
    </row>
    <row r="43" spans="1:6" ht="12.75">
      <c r="A43" s="239">
        <v>4.5</v>
      </c>
      <c r="B43" s="240" t="s">
        <v>162</v>
      </c>
      <c r="C43" s="316">
        <v>500</v>
      </c>
      <c r="D43" s="242">
        <v>0</v>
      </c>
      <c r="E43" s="243">
        <v>0</v>
      </c>
      <c r="F43" s="317">
        <v>500</v>
      </c>
    </row>
    <row r="44" spans="1:6" ht="12.75">
      <c r="A44" s="245"/>
      <c r="B44" s="253" t="s">
        <v>163</v>
      </c>
      <c r="C44" s="318"/>
      <c r="D44" s="248"/>
      <c r="E44" s="249"/>
      <c r="F44" s="319"/>
    </row>
    <row r="45" spans="1:6" ht="12.75">
      <c r="A45" s="233">
        <v>5</v>
      </c>
      <c r="B45" s="234" t="s">
        <v>164</v>
      </c>
      <c r="C45" s="313">
        <v>7100</v>
      </c>
      <c r="D45" s="236">
        <v>800</v>
      </c>
      <c r="E45" s="237">
        <v>0</v>
      </c>
      <c r="F45" s="314">
        <v>7900</v>
      </c>
    </row>
    <row r="46" spans="1:6" ht="12.75">
      <c r="A46" s="239" t="s">
        <v>165</v>
      </c>
      <c r="B46" s="240" t="s">
        <v>166</v>
      </c>
      <c r="C46" s="316">
        <v>1400</v>
      </c>
      <c r="D46" s="242">
        <v>200</v>
      </c>
      <c r="E46" s="243">
        <v>0</v>
      </c>
      <c r="F46" s="317">
        <v>1600</v>
      </c>
    </row>
    <row r="47" spans="1:6" ht="12.75">
      <c r="A47" s="239" t="s">
        <v>167</v>
      </c>
      <c r="B47" s="240" t="s">
        <v>168</v>
      </c>
      <c r="C47" s="316">
        <v>1900</v>
      </c>
      <c r="D47" s="242">
        <v>200</v>
      </c>
      <c r="E47" s="243">
        <v>0</v>
      </c>
      <c r="F47" s="317">
        <v>2200</v>
      </c>
    </row>
    <row r="48" spans="1:6" ht="12.75">
      <c r="A48" s="239" t="s">
        <v>169</v>
      </c>
      <c r="B48" s="240" t="s">
        <v>170</v>
      </c>
      <c r="C48" s="316">
        <v>700</v>
      </c>
      <c r="D48" s="242">
        <v>100</v>
      </c>
      <c r="E48" s="243">
        <v>0</v>
      </c>
      <c r="F48" s="317">
        <v>700</v>
      </c>
    </row>
    <row r="49" spans="1:6" ht="12.75">
      <c r="A49" s="239" t="s">
        <v>171</v>
      </c>
      <c r="B49" s="240" t="s">
        <v>172</v>
      </c>
      <c r="C49" s="316">
        <v>600</v>
      </c>
      <c r="D49" s="242">
        <v>100</v>
      </c>
      <c r="E49" s="243">
        <v>0</v>
      </c>
      <c r="F49" s="317">
        <v>700</v>
      </c>
    </row>
    <row r="50" spans="1:6" ht="12.75">
      <c r="A50" s="239" t="s">
        <v>173</v>
      </c>
      <c r="B50" s="240" t="s">
        <v>174</v>
      </c>
      <c r="C50" s="316">
        <v>800</v>
      </c>
      <c r="D50" s="242">
        <v>200</v>
      </c>
      <c r="E50" s="243">
        <v>0</v>
      </c>
      <c r="F50" s="317">
        <v>1000</v>
      </c>
    </row>
    <row r="51" spans="1:6" ht="12.75">
      <c r="A51" s="239">
        <v>5.6</v>
      </c>
      <c r="B51" s="240" t="s">
        <v>175</v>
      </c>
      <c r="C51" s="316">
        <v>200</v>
      </c>
      <c r="D51" s="242">
        <v>0</v>
      </c>
      <c r="E51" s="243">
        <v>0</v>
      </c>
      <c r="F51" s="317">
        <v>200</v>
      </c>
    </row>
    <row r="52" spans="1:6" ht="12.75">
      <c r="A52" s="239">
        <v>5.7</v>
      </c>
      <c r="B52" s="240" t="s">
        <v>176</v>
      </c>
      <c r="C52" s="316">
        <v>300</v>
      </c>
      <c r="D52" s="242">
        <v>0</v>
      </c>
      <c r="E52" s="243">
        <v>0</v>
      </c>
      <c r="F52" s="317">
        <v>400</v>
      </c>
    </row>
    <row r="53" spans="1:6" ht="12.75">
      <c r="A53" s="239">
        <v>5.8</v>
      </c>
      <c r="B53" s="240" t="s">
        <v>177</v>
      </c>
      <c r="C53" s="316">
        <v>100</v>
      </c>
      <c r="D53" s="242">
        <v>0</v>
      </c>
      <c r="E53" s="243">
        <v>0</v>
      </c>
      <c r="F53" s="317">
        <v>100</v>
      </c>
    </row>
    <row r="54" spans="1:6" ht="12.75">
      <c r="A54" s="239">
        <v>5.9</v>
      </c>
      <c r="B54" s="240" t="s">
        <v>178</v>
      </c>
      <c r="C54" s="316">
        <v>1000</v>
      </c>
      <c r="D54" s="242">
        <v>100</v>
      </c>
      <c r="E54" s="243">
        <v>0</v>
      </c>
      <c r="F54" s="317">
        <v>1100</v>
      </c>
    </row>
    <row r="55" spans="1:6" ht="12.75">
      <c r="A55" s="245"/>
      <c r="B55" s="253" t="s">
        <v>179</v>
      </c>
      <c r="C55" s="318"/>
      <c r="D55" s="248"/>
      <c r="E55" s="249"/>
      <c r="F55" s="319"/>
    </row>
    <row r="56" spans="1:6" ht="12.75">
      <c r="A56" s="233">
        <v>6</v>
      </c>
      <c r="B56" s="234" t="s">
        <v>180</v>
      </c>
      <c r="C56" s="313">
        <v>2500</v>
      </c>
      <c r="D56" s="236">
        <v>200</v>
      </c>
      <c r="E56" s="237">
        <v>0</v>
      </c>
      <c r="F56" s="314">
        <v>2700</v>
      </c>
    </row>
    <row r="57" spans="1:6" ht="12.75">
      <c r="A57" s="239" t="s">
        <v>181</v>
      </c>
      <c r="B57" s="240" t="s">
        <v>182</v>
      </c>
      <c r="C57" s="316">
        <v>700</v>
      </c>
      <c r="D57" s="242">
        <v>0</v>
      </c>
      <c r="E57" s="243">
        <v>0</v>
      </c>
      <c r="F57" s="317">
        <v>700</v>
      </c>
    </row>
    <row r="58" spans="1:6" ht="12.75">
      <c r="A58" s="239" t="s">
        <v>183</v>
      </c>
      <c r="B58" s="240" t="s">
        <v>184</v>
      </c>
      <c r="C58" s="316">
        <v>800</v>
      </c>
      <c r="D58" s="242">
        <v>100</v>
      </c>
      <c r="E58" s="243">
        <v>0</v>
      </c>
      <c r="F58" s="317">
        <v>900</v>
      </c>
    </row>
    <row r="59" spans="1:6" ht="12.75">
      <c r="A59" s="239" t="s">
        <v>185</v>
      </c>
      <c r="B59" s="240" t="s">
        <v>186</v>
      </c>
      <c r="C59" s="316">
        <v>500</v>
      </c>
      <c r="D59" s="242">
        <v>0</v>
      </c>
      <c r="E59" s="243">
        <v>0</v>
      </c>
      <c r="F59" s="317">
        <v>600</v>
      </c>
    </row>
    <row r="60" spans="1:6" ht="12.75">
      <c r="A60" s="239" t="s">
        <v>187</v>
      </c>
      <c r="B60" s="240" t="s">
        <v>188</v>
      </c>
      <c r="C60" s="316">
        <v>200</v>
      </c>
      <c r="D60" s="242">
        <v>0</v>
      </c>
      <c r="E60" s="243">
        <v>0</v>
      </c>
      <c r="F60" s="317">
        <v>200</v>
      </c>
    </row>
    <row r="61" spans="1:6" ht="12.75">
      <c r="A61" s="239" t="s">
        <v>189</v>
      </c>
      <c r="B61" s="240" t="s">
        <v>190</v>
      </c>
      <c r="C61" s="320">
        <v>300</v>
      </c>
      <c r="D61" s="255">
        <v>0</v>
      </c>
      <c r="E61" s="256">
        <v>0</v>
      </c>
      <c r="F61" s="321">
        <v>300</v>
      </c>
    </row>
    <row r="62" spans="1:6" ht="12.75">
      <c r="A62" s="245"/>
      <c r="B62" s="253" t="s">
        <v>191</v>
      </c>
      <c r="C62" s="318"/>
      <c r="D62" s="248"/>
      <c r="E62" s="249"/>
      <c r="F62" s="319"/>
    </row>
    <row r="63" spans="1:6" ht="12.75">
      <c r="A63" s="258"/>
      <c r="B63" s="259" t="s">
        <v>192</v>
      </c>
      <c r="C63" s="322"/>
      <c r="D63" s="131"/>
      <c r="E63" s="132"/>
      <c r="F63" s="323"/>
    </row>
  </sheetData>
  <mergeCells count="1">
    <mergeCell ref="A6:B7"/>
  </mergeCells>
  <conditionalFormatting sqref="F63">
    <cfRule type="expression" priority="1" dxfId="0" stopIfTrue="1">
      <formula>F63&lt;&gt;SUM(C63:E63)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mhgn</dc:creator>
  <cp:keywords/>
  <dc:description/>
  <cp:lastModifiedBy>mekt</cp:lastModifiedBy>
  <dcterms:created xsi:type="dcterms:W3CDTF">2011-09-27T11:41:04Z</dcterms:created>
  <dcterms:modified xsi:type="dcterms:W3CDTF">2011-12-15T14:04:52Z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493149555</vt:i4>
  </property>
  <property fmtid="{D5CDD505-2E9C-101B-9397-08002B2CF9AE}" pid="3" name="_EmailSubject">
    <vt:lpwstr>Careers of Doctorate Holders</vt:lpwstr>
  </property>
  <property fmtid="{D5CDD505-2E9C-101B-9397-08002B2CF9AE}" pid="4" name="_AuthorEmail">
    <vt:lpwstr>m.hoksbergen@cbs.nl</vt:lpwstr>
  </property>
  <property fmtid="{D5CDD505-2E9C-101B-9397-08002B2CF9AE}" pid="5" name="_AuthorEmailDisplayName">
    <vt:lpwstr>Hoksbergen. M.</vt:lpwstr>
  </property>
  <property fmtid="{D5CDD505-2E9C-101B-9397-08002B2CF9AE}" pid="6" name="_ReviewingToolsShownOnce">
    <vt:lpwstr/>
  </property>
</Properties>
</file>