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08" yWindow="1068" windowWidth="15240" windowHeight="8316" tabRatio="917" firstSheet="8" activeTab="18"/>
  </bookViews>
  <sheets>
    <sheet name="Tb 8.1" sheetId="1" r:id="rId1"/>
    <sheet name="Tb 8.2" sheetId="2" r:id="rId2"/>
    <sheet name="Tb 8.3" sheetId="3" r:id="rId3"/>
    <sheet name="Tb 8.4" sheetId="4" r:id="rId4"/>
    <sheet name="Tb 8.5" sheetId="5" r:id="rId5"/>
    <sheet name="Tb 8.6" sheetId="6" r:id="rId6"/>
    <sheet name="Tb 8.7" sheetId="7" r:id="rId7"/>
    <sheet name="Tb 8.8" sheetId="8" r:id="rId8"/>
    <sheet name="Tb 8.9" sheetId="9" r:id="rId9"/>
    <sheet name="Tb 8.10" sheetId="10" r:id="rId10"/>
    <sheet name="Tb 8.11" sheetId="11" r:id="rId11"/>
    <sheet name="Tb 8.12" sheetId="12" r:id="rId12"/>
    <sheet name="Tb 8.13" sheetId="13" r:id="rId13"/>
    <sheet name="Tb 8.14" sheetId="14" r:id="rId14"/>
    <sheet name="Tb 8.15" sheetId="15" r:id="rId15"/>
    <sheet name="Tb 8.16" sheetId="16" r:id="rId16"/>
    <sheet name="Tb 8.17" sheetId="17" r:id="rId17"/>
    <sheet name="Tb 8.18" sheetId="18" r:id="rId18"/>
    <sheet name="Tb 8.19" sheetId="19" r:id="rId19"/>
    <sheet name="Tb 8.20" sheetId="20" r:id="rId20"/>
    <sheet name="Tb 8.21" sheetId="21" r:id="rId21"/>
    <sheet name="Tb 8.22" sheetId="22" r:id="rId22"/>
    <sheet name="Tb 8.23" sheetId="23" r:id="rId23"/>
    <sheet name="Tb 8.24" sheetId="24" r:id="rId24"/>
    <sheet name="Tb 8.25" sheetId="25" r:id="rId25"/>
    <sheet name="Tb 8.26" sheetId="26" r:id="rId26"/>
    <sheet name="Tb 8.27" sheetId="27" r:id="rId27"/>
    <sheet name="Tb 8.28" sheetId="28" r:id="rId28"/>
    <sheet name="Tb 8.29" sheetId="29" r:id="rId29"/>
    <sheet name="Tb 8.30" sheetId="30" r:id="rId30"/>
    <sheet name="Tb 8.31" sheetId="31" r:id="rId31"/>
  </sheets>
  <definedNames>
    <definedName name="_xlnm.Print_Area" localSheetId="10">'Tb 8.11'!$A$1:$Z$20</definedName>
    <definedName name="_xlnm.Print_Area" localSheetId="1">'Tb 8.2'!$A$1:$G$16</definedName>
    <definedName name="_xlnm.Print_Area" localSheetId="20">'Tb 8.21'!$A$1:$H$29</definedName>
    <definedName name="_xlnm.Print_Area" localSheetId="22">'Tb 8.23'!$A$1:$E$33</definedName>
    <definedName name="_xlnm.Print_Area" localSheetId="25">'Tb 8.26'!$A$1:$F$22</definedName>
    <definedName name="_xlnm.Print_Area" localSheetId="28">'Tb 8.29'!$A$1:$P$22</definedName>
    <definedName name="_xlnm.Print_Area" localSheetId="2">'Tb 8.3'!$A$1:$U$17</definedName>
    <definedName name="_xlnm.Print_Area" localSheetId="29">'Tb 8.30'!$A$1:$O$14</definedName>
    <definedName name="_xlnm.Print_Area" localSheetId="30">'Tb 8.31'!$A$1:$L$26</definedName>
    <definedName name="_xlnm.Print_Area" localSheetId="3">'Tb 8.4'!$A$1:$G$12</definedName>
    <definedName name="_xlnm.Print_Area" localSheetId="4">'Tb 8.5'!$A$54:$M$97</definedName>
    <definedName name="_xlnm.Print_Area" localSheetId="5">'Tb 8.6'!$A$1:$C$14</definedName>
    <definedName name="_xlnm.Print_Area" localSheetId="7">'Tb 8.8'!$A$1:$U$25</definedName>
    <definedName name="_xlnm.Print_Area" localSheetId="8">'Tb 8.9'!$A$1:$D$19</definedName>
  </definedNames>
  <calcPr fullCalcOnLoad="1"/>
</workbook>
</file>

<file path=xl/sharedStrings.xml><?xml version="1.0" encoding="utf-8"?>
<sst xmlns="http://schemas.openxmlformats.org/spreadsheetml/2006/main" count="858" uniqueCount="477">
  <si>
    <t xml:space="preserve">januari 2008 kan een duur van 5,5 jaar worden gemeten. Het betreft dan de zittende populatie op dat moment. Er komt </t>
  </si>
  <si>
    <t xml:space="preserve">Populatie FPC's, peildatum 31 december </t>
  </si>
  <si>
    <t>Voltooide taakstraffen*</t>
  </si>
  <si>
    <t>vernieling en openbare orde misdrijven</t>
  </si>
  <si>
    <t>vuurwerkovertredingen</t>
  </si>
  <si>
    <t>baldadigheid</t>
  </si>
  <si>
    <t>onbekend misdrijf of overtreding</t>
  </si>
  <si>
    <t xml:space="preserve">Het initieel vorderingsbedrag is het bedrag, zonder dat er rekening wordt gehouden met hoofdelijke aansprakelijkheid. </t>
  </si>
  <si>
    <t xml:space="preserve">Voorbeeld: 2 daders kunnen worden veroordeeld om 400 euro schadevergoeding te betalen (hoofdelijke aansprakelijkheid). Dit worden 2 zaken in Terwee. Voor het overzicht betekent </t>
  </si>
  <si>
    <t>het dat 2x400 euro wordt geteld, dus 800 euro totaal. Wanneer wel rekening wordt gehouden met hoofdelijke aansprakelijkheid dan wordt gerekend met 400 euro.</t>
  </si>
  <si>
    <t>*</t>
  </si>
  <si>
    <t>Bron: DJI</t>
  </si>
  <si>
    <t>Gerealiseerde capaciteit ** gevangeniswezen ultimo jaar***</t>
  </si>
  <si>
    <t xml:space="preserve">Gemiddelde gerealiseerde capaciteit </t>
  </si>
  <si>
    <t>bestemd voor strafrechtelijke gedetineerden</t>
  </si>
  <si>
    <t>bestemd voor vreemdelingenbewaring en grenslogies</t>
  </si>
  <si>
    <t xml:space="preserve"> </t>
  </si>
  <si>
    <t xml:space="preserve">* </t>
  </si>
  <si>
    <t xml:space="preserve">** </t>
  </si>
  <si>
    <t xml:space="preserve">*** </t>
  </si>
  <si>
    <t>Ultimo jaar is de laatste dinsdag van het jaar.</t>
  </si>
  <si>
    <t>Gesloten gevangenissen</t>
  </si>
  <si>
    <t>Gevangenissen beperkt beveiligd</t>
  </si>
  <si>
    <t>Gevangenissen zeer beperkt beveiligd</t>
  </si>
  <si>
    <t>Totale capaciteit</t>
  </si>
  <si>
    <t>geweldsmisdrijven</t>
  </si>
  <si>
    <t>vermogensmisdrijven</t>
  </si>
  <si>
    <t>vernieling en openbare orde</t>
  </si>
  <si>
    <t>overige misdrijven Wetboek van Strafrecht</t>
  </si>
  <si>
    <t>overige wetten</t>
  </si>
  <si>
    <t>voorlopige hechtenis</t>
  </si>
  <si>
    <t>huizen van bewaring</t>
  </si>
  <si>
    <t>gesloten gevangenissen</t>
  </si>
  <si>
    <t>gevangenissen beperkt beveiligd</t>
  </si>
  <si>
    <t>gevangenissen zeer beperkt beveiligd</t>
  </si>
  <si>
    <t>minder dan 1 maand</t>
  </si>
  <si>
    <t>1 tot 3 maanden</t>
  </si>
  <si>
    <t>3 tot 6 maanden</t>
  </si>
  <si>
    <t>6 maanden tot 1 jaar</t>
  </si>
  <si>
    <t>1 tot 2 jaren</t>
  </si>
  <si>
    <t xml:space="preserve">**** </t>
  </si>
  <si>
    <t>Bron: CBS</t>
  </si>
  <si>
    <t xml:space="preserve">Strafrechtelijk gedetineerden in het gevangeniswezen* per ultimo september </t>
  </si>
  <si>
    <t>SOV/ISD-maatregel</t>
  </si>
  <si>
    <t>hechtenis (principale hechtenis)</t>
  </si>
  <si>
    <t>vervangende hechtenis taakstraf</t>
  </si>
  <si>
    <t>gijzeling Wet Mulder (niet betaalde verkeersboetes)</t>
  </si>
  <si>
    <t>gijzeling Wet Terwee (niet betaalde schadevergoedingsregeling)</t>
  </si>
  <si>
    <t>tbs (passant)</t>
  </si>
  <si>
    <t>strafr. maatregel plaatsing psych. zkh (passant)</t>
  </si>
  <si>
    <t>bewaring uitlevering</t>
  </si>
  <si>
    <t>bewaring, gevangenhouding ikv WOTS</t>
  </si>
  <si>
    <t>overig</t>
  </si>
  <si>
    <t>onbekend</t>
  </si>
  <si>
    <t>2 tot 3 jaren</t>
  </si>
  <si>
    <t>3 tot 4 jaren</t>
  </si>
  <si>
    <t>4 tot 6 jaren</t>
  </si>
  <si>
    <t>6 tot 8 jaren</t>
  </si>
  <si>
    <t>8 tot 12 jaren</t>
  </si>
  <si>
    <t>12 jaar of langer</t>
  </si>
  <si>
    <t>Gratieverlening</t>
  </si>
  <si>
    <t>Totaal aantal beslissingen</t>
  </si>
  <si>
    <t>Beslissingen tot onvoorwaardelijke gratieverlening</t>
  </si>
  <si>
    <t>Beslissingen tot voorwaardelijke gratieverlening</t>
  </si>
  <si>
    <t>Beslissingen tot afwijzing gratieverlening</t>
  </si>
  <si>
    <t>Onttrekking aan detentie, indicatoren voor plaatsgebrek en suïcides</t>
  </si>
  <si>
    <t>Onttrekking aan detentie, totaal*</t>
  </si>
  <si>
    <t>w.o.</t>
  </si>
  <si>
    <t>ontvluchtingen uit (gesloten) inrichtingen</t>
  </si>
  <si>
    <t>Aanhoudingen van gedetineerden die zich aan detentie hebben onttrokken</t>
  </si>
  <si>
    <t>Indicatoren voor plaatsgebrek</t>
  </si>
  <si>
    <t>heenzendingen meerderjarige personen wegens plaatsgebrek</t>
  </si>
  <si>
    <t>strafonderbreking als gevolg van plaatsgebrek</t>
  </si>
  <si>
    <t>incidenteel vervroegd ontslag uit detentie wegens plaatsgebrek (IVO)</t>
  </si>
  <si>
    <t>incidenteel vervroegde uitzetting strafrechtelijk illegale vreemdelingen wegens plaatsgebrek (IVU)</t>
  </si>
  <si>
    <t xml:space="preserve">Suïcides in penitentiaire inrichtingen </t>
  </si>
  <si>
    <t>- ontvluchtingen uit penitentiaire inrichtingen;</t>
  </si>
  <si>
    <t>- niet terugkeren van verlof w.o. weekendverlof vanuit de (zeer) beperkte beveiligde inrichtingen;</t>
  </si>
  <si>
    <t>- niet terugkeren van tijdelijke schorsing voorlopige hechtenis;</t>
  </si>
  <si>
    <t>- niet terugkeren van tijdelijke strafonderbreking;</t>
  </si>
  <si>
    <t>- onderbreken van extramurale tenuitvoerlegging gevangenisstraffen;</t>
  </si>
  <si>
    <t>- ontvluchtingen tijdens transport.</t>
  </si>
  <si>
    <t>Verzoeken om overplaatsing in het kader van de WOTS</t>
  </si>
  <si>
    <t>Verzoeken om overplaatsing van het buitenland naar Nederland</t>
  </si>
  <si>
    <t>Verzoeken om overplaatsing van Nederland naar het buitenland</t>
  </si>
  <si>
    <t>Bron: Ministerie van Justitie - Directie Juridische &amp; Operationele Aangelegenheden</t>
  </si>
  <si>
    <t>Totaal</t>
  </si>
  <si>
    <t>Australië</t>
  </si>
  <si>
    <t>België</t>
  </si>
  <si>
    <t>Bondsrepubliek Duitsland</t>
  </si>
  <si>
    <t>Bulgarije</t>
  </si>
  <si>
    <t>Costa Rica</t>
  </si>
  <si>
    <t>Cuba</t>
  </si>
  <si>
    <t>Denemarken</t>
  </si>
  <si>
    <t>Ecuador</t>
  </si>
  <si>
    <t>Finland</t>
  </si>
  <si>
    <t>Frankrijk</t>
  </si>
  <si>
    <t>Griekenland</t>
  </si>
  <si>
    <t>Groot-Brittannië</t>
  </si>
  <si>
    <t>Ierland</t>
  </si>
  <si>
    <t>Italië</t>
  </si>
  <si>
    <t>Japan</t>
  </si>
  <si>
    <t>Letland</t>
  </si>
  <si>
    <t>Luxemburg</t>
  </si>
  <si>
    <t>Marokko</t>
  </si>
  <si>
    <t>Noorwegen</t>
  </si>
  <si>
    <t>Oostenrijk</t>
  </si>
  <si>
    <t>Panama</t>
  </si>
  <si>
    <t>Polen</t>
  </si>
  <si>
    <t>Portugal</t>
  </si>
  <si>
    <t>Roemenië</t>
  </si>
  <si>
    <t>Rusland</t>
  </si>
  <si>
    <t>Spanje</t>
  </si>
  <si>
    <t>Suriname</t>
  </si>
  <si>
    <t>Thailand</t>
  </si>
  <si>
    <t>Trinidad en Tobago</t>
  </si>
  <si>
    <t>Tsjechië</t>
  </si>
  <si>
    <t>Turkije</t>
  </si>
  <si>
    <t>Stroom-, bezetting- en capaciteitscijfers tbs</t>
  </si>
  <si>
    <t>Opleggingen tbs met bevel tot verpleging</t>
  </si>
  <si>
    <t>Tbs met voorwaarden</t>
  </si>
  <si>
    <t>Beëindigingen tbs met bevel tot verpleging</t>
  </si>
  <si>
    <t>Personen met lopende tbs-maatregel op 31 december</t>
  </si>
  <si>
    <t>Aantal passanten op 31 december</t>
  </si>
  <si>
    <t>Gerealiseerde capaciteit FPC's op 31 december</t>
  </si>
  <si>
    <t>Gemiddelde capaciteit long stay-plaatsen</t>
  </si>
  <si>
    <t>Bezetting FPC's op 31 december</t>
  </si>
  <si>
    <t>Tbs-gestelden met proefverlof op 31 december</t>
  </si>
  <si>
    <t>Ontvluchtingen uit gesloten inrichtingen</t>
  </si>
  <si>
    <t>Onttrekkingen</t>
  </si>
  <si>
    <t>Voorlopig cijfer. Kan nog veranderen als gevolg van na-ijleffect.</t>
  </si>
  <si>
    <t>Gemiddeld aantal passanten</t>
  </si>
  <si>
    <t>Gemiddelde wachttijd peilmoment (in dagen)</t>
  </si>
  <si>
    <t>Gemiddelde duur (in maanden)</t>
  </si>
  <si>
    <t>(%)</t>
  </si>
  <si>
    <t>man</t>
  </si>
  <si>
    <t>vrouw</t>
  </si>
  <si>
    <t>Bijzondere behandeling</t>
  </si>
  <si>
    <t>Jeugd-tbr</t>
  </si>
  <si>
    <t>PIJ</t>
  </si>
  <si>
    <t>Capaciteit en populatie van de justitiële jeugdinrichtingen</t>
  </si>
  <si>
    <t>(abs.)</t>
  </si>
  <si>
    <t>Gerealiseerde capaciteit (gemiddeld)</t>
  </si>
  <si>
    <t>Bezetting (gemiddeld)</t>
  </si>
  <si>
    <t xml:space="preserve">Bezetting </t>
  </si>
  <si>
    <t>t/m 13 jaar</t>
  </si>
  <si>
    <t>14 en 15 jaar</t>
  </si>
  <si>
    <t>16 en 17 jaar</t>
  </si>
  <si>
    <t>18 jaar en ouder</t>
  </si>
  <si>
    <t>Jongens</t>
  </si>
  <si>
    <t>Meisjes</t>
  </si>
  <si>
    <t>Strafrechtelijk</t>
  </si>
  <si>
    <t>Autochtonen</t>
  </si>
  <si>
    <t>Allochtonen</t>
  </si>
  <si>
    <t>Heenzendingen minderjarigen</t>
  </si>
  <si>
    <t>***</t>
  </si>
  <si>
    <t xml:space="preserve">Geslacht </t>
  </si>
  <si>
    <t>26-30 jaar</t>
  </si>
  <si>
    <t>31-35 jaar</t>
  </si>
  <si>
    <t>36-40 jaar</t>
  </si>
  <si>
    <t>&gt; 40 jaar</t>
  </si>
  <si>
    <t>geweld***</t>
  </si>
  <si>
    <t>vermogen</t>
  </si>
  <si>
    <t>drugs</t>
  </si>
  <si>
    <t>verkeer</t>
  </si>
  <si>
    <t>overig****</t>
  </si>
  <si>
    <t>**</t>
  </si>
  <si>
    <t>Bron: Reclassering Nederland</t>
  </si>
  <si>
    <t>werkstraf</t>
  </si>
  <si>
    <t>leerstraf</t>
  </si>
  <si>
    <t>Taakstraffen niet gedifferentieerd</t>
  </si>
  <si>
    <t>Werkstraffen</t>
  </si>
  <si>
    <t>Leer en combinatiestraffen</t>
  </si>
  <si>
    <t>1996*</t>
  </si>
  <si>
    <t>Door een wijziging in de registratie zijn de aantallen vanaf 1996 niet vergelijkbaar met de jaren daarvoor.</t>
  </si>
  <si>
    <t>De aantallen van 2006 zijn een schatting op basis van 83% van het totale aantal taakstraffen in 2006.</t>
  </si>
  <si>
    <t>Bron: Raad voor de Kinderbescherming</t>
  </si>
  <si>
    <t>2006*</t>
  </si>
  <si>
    <t>2007**</t>
  </si>
  <si>
    <t>combinatie</t>
  </si>
  <si>
    <t>leerproject</t>
  </si>
  <si>
    <t>geslaagd</t>
  </si>
  <si>
    <t>niet gestart / mislukt</t>
  </si>
  <si>
    <t>(jeugd)reclassering voert taakstraf uit / overige besluiten</t>
  </si>
  <si>
    <t>niet ingevuld</t>
  </si>
  <si>
    <t>12 jaar</t>
  </si>
  <si>
    <t>13 jaar</t>
  </si>
  <si>
    <t>14 jaar</t>
  </si>
  <si>
    <t>15 jaar</t>
  </si>
  <si>
    <t>16 jaar</t>
  </si>
  <si>
    <t>17 jaar</t>
  </si>
  <si>
    <t>18 jaar</t>
  </si>
  <si>
    <t>overige</t>
  </si>
  <si>
    <t>De aantallen van 2006 zijn een schatting op basis van 78,5% van het totale aantal taakstraffen in 2006.</t>
  </si>
  <si>
    <t>Bron: CJIB / STRABIS</t>
  </si>
  <si>
    <t>Door het CJIB afgedane boetevonnissen*</t>
  </si>
  <si>
    <t>Werkvoorraad op 1 januari</t>
  </si>
  <si>
    <t>Van parketten ontvangen</t>
  </si>
  <si>
    <t xml:space="preserve">boetevonnissen </t>
  </si>
  <si>
    <t>totaal boetebedrag (x 1.000 euro)</t>
  </si>
  <si>
    <t>Afgedaan</t>
  </si>
  <si>
    <t>door betaling</t>
  </si>
  <si>
    <t>opgelegd/oninbaar</t>
  </si>
  <si>
    <t>gratie/rechtsmiddel</t>
  </si>
  <si>
    <t>vervangende hechtenis</t>
  </si>
  <si>
    <t>Totaal geïnd bedrag (x 1.000 euro)</t>
  </si>
  <si>
    <t>Exclusief administratieve verkeersgedragingen (WAHV).</t>
  </si>
  <si>
    <t>Ontnemingsmaatregelen*</t>
  </si>
  <si>
    <t>Ter executie aangeboden aan CJIB</t>
  </si>
  <si>
    <t>Afgedaan** door CJIB</t>
  </si>
  <si>
    <t>binnen 3 maanden</t>
  </si>
  <si>
    <t>tussen 3 en 18 maanden</t>
  </si>
  <si>
    <t>na 18 maanden</t>
  </si>
  <si>
    <t>Eindvoorraad 31 december</t>
  </si>
  <si>
    <t>Het totaal aan initiële bedragen van alle afgedane zaken, incl. afgedaan door vervangende hechtenis, als oninbaar afgeboekt, enz.</t>
  </si>
  <si>
    <t xml:space="preserve">Bron: CJIB </t>
  </si>
  <si>
    <t>Schadevergoedingsmaatregelen</t>
  </si>
  <si>
    <t>Afgedaan door CJIB</t>
  </si>
  <si>
    <t>Eindvoorraad CJIB ultimo december</t>
  </si>
  <si>
    <t xml:space="preserve">Wijze van afdoening* schadevergoedingsmaatregelen </t>
  </si>
  <si>
    <t>2002*</t>
  </si>
  <si>
    <t>Totaal afgedaan</t>
  </si>
  <si>
    <t>Betaling aan CJIB</t>
  </si>
  <si>
    <t>Betaald aan deurwaarder</t>
  </si>
  <si>
    <t>Betaald aan parket</t>
  </si>
  <si>
    <t>Betaald aan slachtoffer</t>
  </si>
  <si>
    <t>Vervangende hechtenis</t>
  </si>
  <si>
    <t>Oninbaar</t>
  </si>
  <si>
    <t>Regeling slachtoffer en veroordeelde</t>
  </si>
  <si>
    <t>Overig</t>
  </si>
  <si>
    <t xml:space="preserve">Volledige betaling </t>
  </si>
  <si>
    <t>Staken executie</t>
  </si>
  <si>
    <t>Vervangende hechtenis ondergaan</t>
  </si>
  <si>
    <t xml:space="preserve">Regeling tussen veroordeelde en slachtoffer </t>
  </si>
  <si>
    <t>Veroordeelde overleden</t>
  </si>
  <si>
    <t>Appel / cassatie ingesteld</t>
  </si>
  <si>
    <t>Dossier verjaard</t>
  </si>
  <si>
    <t>Dossier gesloten i.v.m. WSNP (statisch archief)</t>
  </si>
  <si>
    <t>Met ingang van 2002 hanteert het CJIB een andere classificatie van de wijze van afdoening.</t>
  </si>
  <si>
    <t>politietransacties</t>
  </si>
  <si>
    <t>transacties OM</t>
  </si>
  <si>
    <t>transacties RDW</t>
  </si>
  <si>
    <t>overige transacties**</t>
  </si>
  <si>
    <t>sepot</t>
  </si>
  <si>
    <t>betaald</t>
  </si>
  <si>
    <t>overig***</t>
  </si>
  <si>
    <t>Deze categorie bevat transacties die bijv. betrekking hebben op (milieu)zaken aangeleverd door instanties als waterschappen.</t>
  </si>
  <si>
    <t xml:space="preserve">Totaal </t>
  </si>
  <si>
    <t>.</t>
  </si>
  <si>
    <t>Verzoeken om overplaatsing in het kader van de WOTS naar land, 2008</t>
  </si>
  <si>
    <t xml:space="preserve"> .</t>
  </si>
  <si>
    <t>Vanaf 1 september 1995 wordt alleen nog de PIJ-maatregel opgelegd.</t>
  </si>
  <si>
    <t>%</t>
  </si>
  <si>
    <t xml:space="preserve">De detentiecapaciteit is vanaf 2002 incl. extra detentieplaatsen voor drugskoeriers en illegale vreemdelingen. De personen die een penitentiair programma </t>
  </si>
  <si>
    <t xml:space="preserve">volgen (met of zonder elektronisch toezicht) en de personen die in de vorm van 'kale' elektronische detentie thuis verblijven zijn niet meegeteld, evenals de personen </t>
  </si>
  <si>
    <t>die zich in de laatste extramurale fase van de SOV- of ISD-maatregel bevinden.</t>
  </si>
  <si>
    <t xml:space="preserve">Het betreft hier de gerealiseerde capaciteit. Dat is het aantal plaatsen dat daadwerkelijk voor de opname van gedetineerden gebruikt kan worden. Ook plaatsen die </t>
  </si>
  <si>
    <t xml:space="preserve">door bijvoorbeeld renovatie, technische mankementen, vernieling of andere bijzondere redenen tijdelijk niet beschikbaar zijn of om organisatorische redenen tijdelijk zijn onttrokken, </t>
  </si>
  <si>
    <t>worden meegerekend.</t>
  </si>
  <si>
    <t>Bosnië en Herzegovina</t>
  </si>
  <si>
    <t>Canada</t>
  </si>
  <si>
    <t>China</t>
  </si>
  <si>
    <t>Cyprus</t>
  </si>
  <si>
    <t>Dominicaanse Republiek</t>
  </si>
  <si>
    <t>Irak</t>
  </si>
  <si>
    <t>Mexico</t>
  </si>
  <si>
    <t>Venezuela</t>
  </si>
  <si>
    <t>Civielrechtelijk (ots*, voogdij) en voortgezette hulpverlening**</t>
  </si>
  <si>
    <t xml:space="preserve">Afgesloten taakstraffen opgelegd aan minderjarigen </t>
  </si>
  <si>
    <t>Totaal afgesloten taakstraffen</t>
  </si>
  <si>
    <t>Gemiddeld aantal opgelegde uren (totaal)</t>
  </si>
  <si>
    <t>Afgesloten taakstraffen naar modaliteit (totaal)</t>
  </si>
  <si>
    <t>2006**</t>
  </si>
  <si>
    <t>Totaal afgedane transactievoorstellen</t>
  </si>
  <si>
    <t>De categorie overig bevat vnl. zaken die de officier van justitie heeft voorgelegd aan de rechter en waarin de rechter tot een uitspraak is gekomen.</t>
  </si>
  <si>
    <t>115*</t>
  </si>
  <si>
    <t>Instroom ontwikkeling aan tbs vonnissen met een gevangenisstraf</t>
  </si>
  <si>
    <t>Tbs met ontslag tot rechtsvervolg*</t>
  </si>
  <si>
    <t>Tbs en gev.straf &lt; 6 maanden</t>
  </si>
  <si>
    <t>Tbs en gev.straf &gt; 3 jaar - 6 jaar</t>
  </si>
  <si>
    <t>Tbs en gev.straf &gt; 6 jaar</t>
  </si>
  <si>
    <t>2008*</t>
  </si>
  <si>
    <t>Leeftijd (mediaan)</t>
  </si>
  <si>
    <t>Geslacht (%)</t>
  </si>
  <si>
    <t>werkstraffen</t>
  </si>
  <si>
    <t>leerstraffen</t>
  </si>
  <si>
    <t>onbekend om andere reden</t>
  </si>
  <si>
    <t>Aantallen hebben betrekking op personen die op 30 september gedetineerd zijn op grond van een gevangenisstraf, een SOV- of ISD-maatregel,</t>
  </si>
  <si>
    <t>een principale hechtenisstraf, een vervangende hechtenis taakstraf of een subsidiaire hechtenis voor een niet-betaalde boete  (inclusief personen die extramuraal verblijven).</t>
  </si>
  <si>
    <t xml:space="preserve">De duur betreft de door de rechter opgelegde duur, zonder aftrek voorrarrest en zonder aftrek van de termijn van vervroegde of voorwaardelijke invrijheidstelling. </t>
  </si>
  <si>
    <t>&lt; 2 weken</t>
  </si>
  <si>
    <t>2 weken - &lt; 1 maand</t>
  </si>
  <si>
    <t>1 maand - &lt; 3 maanden</t>
  </si>
  <si>
    <t>3 maanden - &lt; 6 maanden</t>
  </si>
  <si>
    <t>6 maanden - &lt; 1 jaar</t>
  </si>
  <si>
    <t>1 jaar - &lt; 2 jaar</t>
  </si>
  <si>
    <t>2 jaar of meer</t>
  </si>
  <si>
    <t xml:space="preserve">De verbijfsduur kan ook worden gemeten op een peilmoment of via instroomcohorten. Op basis van het peilmomoment  </t>
  </si>
  <si>
    <t>voorlopig gehechten</t>
  </si>
  <si>
    <t>arrestanten</t>
  </si>
  <si>
    <t>zelfmelders</t>
  </si>
  <si>
    <t xml:space="preserve">elektronische detentie    </t>
  </si>
  <si>
    <t>insluiting in gevangenis met beperkte beveiliging</t>
  </si>
  <si>
    <t>60 en ouder</t>
  </si>
  <si>
    <t>Leeftijd</t>
  </si>
  <si>
    <t>Delict</t>
  </si>
  <si>
    <t xml:space="preserve">Verblijfstitel </t>
  </si>
  <si>
    <t>Verblijfslokatie</t>
  </si>
  <si>
    <t>Nationaliteit</t>
  </si>
  <si>
    <t>Nederland</t>
  </si>
  <si>
    <t>Oost Europa en Rusland</t>
  </si>
  <si>
    <t>Overig Afrika</t>
  </si>
  <si>
    <t>Noord Amerika</t>
  </si>
  <si>
    <t>Oceaaneilanden</t>
  </si>
  <si>
    <t>Statenloos</t>
  </si>
  <si>
    <t>overig, onbekend</t>
  </si>
  <si>
    <t>elektronisch detentie</t>
  </si>
  <si>
    <t>opiumwet misdrijven</t>
  </si>
  <si>
    <t>wegenverkeerswet misdrijven</t>
  </si>
  <si>
    <t>vervangende hechtenis geldboete</t>
  </si>
  <si>
    <t>****</t>
  </si>
  <si>
    <t>Overig Zuid Amerika</t>
  </si>
  <si>
    <t>Indonesie, Ned Indië</t>
  </si>
  <si>
    <t>Overig Azië</t>
  </si>
  <si>
    <t>Overig Europa</t>
  </si>
  <si>
    <t>Totaal ingestroomd</t>
  </si>
  <si>
    <t>Het betreft de capaciteit van de eigen penitentiaire inrichtingen van de DJI. Niet meegeteld zijn de intramurale plaatsen die door de</t>
  </si>
  <si>
    <t xml:space="preserve">Tabel 8.1 </t>
  </si>
  <si>
    <t>Tabel 8.2</t>
  </si>
  <si>
    <t>Tabel 8.3</t>
  </si>
  <si>
    <t xml:space="preserve">Tabel 8.4 </t>
  </si>
  <si>
    <r>
      <t xml:space="preserve">Tabel 8.5 </t>
    </r>
  </si>
  <si>
    <t>Tabel 8.6</t>
  </si>
  <si>
    <t>Tabel 8.7</t>
  </si>
  <si>
    <t xml:space="preserve">Tabel 8.8 </t>
  </si>
  <si>
    <t>Tabel 8.9</t>
  </si>
  <si>
    <t>Tabel 8.10</t>
  </si>
  <si>
    <t>Tabel 8.11</t>
  </si>
  <si>
    <t>Tabel 8.12</t>
  </si>
  <si>
    <t>Tabel 8.13</t>
  </si>
  <si>
    <t>Tabel 8.14</t>
  </si>
  <si>
    <t>Tabel 8.15</t>
  </si>
  <si>
    <t>Tabel 8.16</t>
  </si>
  <si>
    <t>Tabel 8.17</t>
  </si>
  <si>
    <t>Tabel 8.18</t>
  </si>
  <si>
    <t>Tabel 8.19</t>
  </si>
  <si>
    <t>Tabel 8.20</t>
  </si>
  <si>
    <t>Tabel 8.21</t>
  </si>
  <si>
    <t>Tabel 8.22</t>
  </si>
  <si>
    <t>Tabel 8.23</t>
  </si>
  <si>
    <t>Tabel 8.24</t>
  </si>
  <si>
    <t>Tabel 8.25</t>
  </si>
  <si>
    <t>Tabel 8.26</t>
  </si>
  <si>
    <t>Tabel 8.27</t>
  </si>
  <si>
    <t>Tabel 8.28</t>
  </si>
  <si>
    <t>Tabel 8.29</t>
  </si>
  <si>
    <t xml:space="preserve">Inclusief extramuraal verblijfenden.  </t>
  </si>
  <si>
    <t>onbekend als gevolg van specifieke verblijfstitel **</t>
  </si>
  <si>
    <t xml:space="preserve">In het bronsysteem worden geen delicttypen voor bepaalde verblijfstitels geregistreerd als vervangende hechtenis en passant. </t>
  </si>
  <si>
    <t xml:space="preserve">Hieronder vallen de personen die onder verwantwoordelijkheid van het gevangeniswezen onder elektronische detentie zijn geplaats,  </t>
  </si>
  <si>
    <t>gevangenisstraf</t>
  </si>
  <si>
    <t>extramuraal***</t>
  </si>
  <si>
    <t>penitentiaire programma's****</t>
  </si>
  <si>
    <t>Strafduur *****</t>
  </si>
  <si>
    <t>*****</t>
  </si>
  <si>
    <t>niet in behandeling genomen</t>
  </si>
  <si>
    <t>Halt-afdoeningen</t>
  </si>
  <si>
    <t>Een persoon kan meerdere keren in een jaar instromen.</t>
  </si>
  <si>
    <t>Instroom vanuit vrije maatschappij of politiecel in de justitiële jeugdinrichtingen*</t>
  </si>
  <si>
    <t>jongens</t>
  </si>
  <si>
    <t>meisjes</t>
  </si>
  <si>
    <t>Stop-reacties</t>
  </si>
  <si>
    <t>niet geslaagd met akkoord/zonder akkoord</t>
  </si>
  <si>
    <t>Bron : CBS/Halt Nederland</t>
  </si>
  <si>
    <t>Bron: CBS/Halt Nederland</t>
  </si>
  <si>
    <t>Tijdens een detentie kunnen meerdere straffen achter elkaar worden geexecuteerd.</t>
  </si>
  <si>
    <t xml:space="preserve">18-25 jaar </t>
  </si>
  <si>
    <t>Het betreft de populatie taakgestraften bij de reclassering van wie de taakstraf is afgerond danwel voortijdig beëindigd.</t>
  </si>
  <si>
    <t>Delict**</t>
  </si>
  <si>
    <t>Het primaire delict waarvoor men in aanraking is gekomen met de reclassering wordt geregistreerd.</t>
  </si>
  <si>
    <t>Afgesloten taakstraffen naar leeftijd (totaal)***</t>
  </si>
  <si>
    <t>Afgesloten taakstraffen naar eindbesluit (totaal)*</t>
  </si>
  <si>
    <t xml:space="preserve">In deze aantallen zitten ook intakebesluiten 'verwijzen', dus geen eindbesluiten; Intakebesluiten 'Verwijzen' </t>
  </si>
  <si>
    <t>wordt gebruikt wanneer er sprake is van overdracht aan de (jeugd)reclassering.</t>
  </si>
  <si>
    <t>Onjuiste/onbekende leeftijden zijn niet meegeteld. De aantallen naar leeftijd zijn niet beschikbaar voor 2007 en 2008.</t>
  </si>
  <si>
    <t>Halt-afdoening naar delict*</t>
  </si>
  <si>
    <t>Halt-afdoeningen niet in behandeling genomen zijn niet meegeteld.</t>
  </si>
  <si>
    <t>Stop-reacties niet in behandeling genomen zijn niet meegeteld.</t>
  </si>
  <si>
    <t>Stop-reacties naar delict*</t>
  </si>
  <si>
    <t>Gestarte taakstraffen minderjarigen</t>
  </si>
  <si>
    <t>Voorlopige hechtenis</t>
  </si>
  <si>
    <t>Jeugddetentie</t>
  </si>
  <si>
    <t>vrijheidsstraf (jeugddetentie)</t>
  </si>
  <si>
    <t>strafrechtelijke maatregel (pij)</t>
  </si>
  <si>
    <t>OM</t>
  </si>
  <si>
    <t>ZM</t>
  </si>
  <si>
    <t>Modaliteit</t>
  </si>
  <si>
    <t>overige misdrijven en overtredingen</t>
  </si>
  <si>
    <t>overige misdrijven en overtredingen**</t>
  </si>
  <si>
    <t>Sinds 2007 kan een minderjarige ook voor spijbelen en voor geweld naar een Halt-bureau worden verwezen.</t>
  </si>
  <si>
    <t>Alle inclusief de afdoeningen die als 'oninbaar' zijn geboekt, bijvoorbeeld als de persoon is overleden.</t>
  </si>
  <si>
    <t>Aantal geregistreerde transacties bij het CJIB*</t>
  </si>
  <si>
    <t>gemiddeld te innen boetebedrag</t>
  </si>
  <si>
    <t>Tabel 8.30</t>
  </si>
  <si>
    <t>Tabel 8.31</t>
  </si>
  <si>
    <t>Huizen van bewaring</t>
  </si>
  <si>
    <t>Tbs-passanten</t>
  </si>
  <si>
    <t xml:space="preserve"> Intra- en transmurale verblijfsduur tbs*</t>
  </si>
  <si>
    <t xml:space="preserve">Deze gegevens zijn bepaald aan de hand van de in een jaar beëindigde intra- en transmurale duren (uitstroomcohorten). </t>
  </si>
  <si>
    <t>Volgens het meten via instroomcohorten bedraagt de meest recente verblijfsduur (na correctie passantenduur) circa 9,5 jaar.</t>
  </si>
  <si>
    <t>PIJ-maatregel</t>
  </si>
  <si>
    <t>Capaciteit Gevangeniswezen*,  naar bestemming, peildatum 30 september</t>
  </si>
  <si>
    <t>Verblijfsduur gevangeniswezen, 2008*</t>
  </si>
  <si>
    <t xml:space="preserve">Afgesloten taakstraffen meerderjarigen naar soort * </t>
  </si>
  <si>
    <t>Capaciteit gevangeniswezen/DBV* (exclusief extramurale bezetting)</t>
  </si>
  <si>
    <t>Onbekend</t>
  </si>
  <si>
    <t>Op 1 januari aanwezig</t>
  </si>
  <si>
    <t>Eerste opname in jaar</t>
  </si>
  <si>
    <t>Totaal aanwezig</t>
  </si>
  <si>
    <t>Inclusief Machtiging Gesloten Jeugdzorg sinds 1 januari 2008.</t>
  </si>
  <si>
    <t>Totaal initiële bedragen (in euro)***</t>
  </si>
  <si>
    <t>Gemiddeld initieel vorderingsbedrag afgedane zaken (in euro)</t>
  </si>
  <si>
    <t>Totaal initieel vorderingsbedrag Terwee per jaar (in euro)*</t>
  </si>
  <si>
    <t>Gemiddeld initieel vorderingsbedrag</t>
  </si>
  <si>
    <t>Totaal arrestanten</t>
  </si>
  <si>
    <t>Gemiddeld aantal proefverloven</t>
  </si>
  <si>
    <t>Gemiddelde duur proefverloven (dagen)</t>
  </si>
  <si>
    <t>Instroom arrestanten naar aard</t>
  </si>
  <si>
    <t>Directie Forensische Zorg van de DJI worden ingekocht bij GGz-instellingen t.b.v. gedetineerden met een specifieke zorgbehoefte.</t>
  </si>
  <si>
    <t>lijfsdwang ontnemingsmaatregel (plukze)</t>
  </si>
  <si>
    <t xml:space="preserve"> In voorkomende gevallen incl. duur extramuraal verblijf.</t>
  </si>
  <si>
    <t>Tot onttrekkingen aan detentie worden gerekend:</t>
  </si>
  <si>
    <t>Tbs en gev.straf  6 mnd - 1 jaar</t>
  </si>
  <si>
    <t>Tbs en gev.straf &gt; 1 jaar - 2 jaar</t>
  </si>
  <si>
    <t>Tbs en gev.straf &gt; 2 jaar - 3 jaar</t>
  </si>
  <si>
    <t xml:space="preserve">Aantal personen in FPC's </t>
  </si>
  <si>
    <t xml:space="preserve">Voortgezette hulpverlening is de hulp aan ex-ots- en ex-voogdij-jongeren die na het bereiken van de 18-jarige leeftijd in overleg met de inrichting en na toestemming van het Ministerie kiezen voor een verlengd verblijf in de inrichting. </t>
  </si>
  <si>
    <t>Het betreft hier zowel afgeronde als voortijdig beëindigde taakstraffen, van de 3 RO tezamen.</t>
  </si>
  <si>
    <t>Populatie taakgestraften meerderjarigen, 2008*</t>
  </si>
  <si>
    <t>Het betreft hier het aantal succesvol afgeronde taakstraffen, van de 3 RO tezamen.</t>
  </si>
  <si>
    <t xml:space="preserve">Afgedane Halt-verwijzingen </t>
  </si>
  <si>
    <t>Totaal afdoeningen Halt-verwijzingen</t>
  </si>
  <si>
    <t xml:space="preserve">Afgedane Stop-verwijzingen </t>
  </si>
  <si>
    <t>Totaal afdoeningen Stop-reacties</t>
  </si>
  <si>
    <t>Voorwaardelijke beëindigingen</t>
  </si>
  <si>
    <t>Midden-Oosten</t>
  </si>
  <si>
    <t>Australië, Nieuw Zeeland</t>
  </si>
  <si>
    <t>Overig Midden-Amerika en Caraïbisch gebied</t>
  </si>
  <si>
    <t xml:space="preserve">een penitentiar programma volgen, electronische detentie hebben of in het kader van de laatste fase van de SOV-/ISD-maatregel elders zijn geplaatst </t>
  </si>
  <si>
    <t>(met name in een GGz-inrichting), penitentiair programma met of zonder elektronisch toezicht.</t>
  </si>
  <si>
    <t>gevangenisstraf*</t>
  </si>
  <si>
    <t>vervangende hechtenis geldboete**</t>
  </si>
  <si>
    <t>Incl. hechtenisstraf.</t>
  </si>
  <si>
    <t>t/m 19 jaar</t>
  </si>
  <si>
    <t>20 t/m 29 jaar</t>
  </si>
  <si>
    <t>30 t/m 39 jaar</t>
  </si>
  <si>
    <t>40 t/m 49 jaar</t>
  </si>
  <si>
    <t>50 t/m 59 jaar</t>
  </si>
  <si>
    <t>Ontvangen verzoekschriften</t>
  </si>
  <si>
    <t xml:space="preserve">Lopende strafrechtelijke maatregelen minderjarigen per ultimo december </t>
  </si>
  <si>
    <t>Inclusief zedendelicten.</t>
  </si>
  <si>
    <t>Inclusief vernieling en openbare orde delicten en vuurwapenbezit.</t>
  </si>
  <si>
    <t xml:space="preserve">Incl. gijzelingen, niet betaalde vekeersboetes, (wet Mulder), </t>
  </si>
  <si>
    <t xml:space="preserve">niet betaalde schadevergoedingsmaatregelen (wet Terwee) </t>
  </si>
  <si>
    <t>en ontnemingsmaatregelen ('pluk ze').</t>
  </si>
  <si>
    <t xml:space="preserve">Incl. SOV/ISD, tbs-passanten, jeugddetentie, bewaring uitlevering, </t>
  </si>
  <si>
    <t xml:space="preserve">bewaring i.h.k.v. WOTS, overig en onbekend. </t>
  </si>
  <si>
    <t>Kan nog veranderen als gevolg van na-ijl effect</t>
  </si>
  <si>
    <t>Geïncasseerde transacties (in mln euro)</t>
  </si>
  <si>
    <t>Betaald</t>
  </si>
  <si>
    <t>binnen 1 jaar</t>
  </si>
  <si>
    <t>binnen 2 jaar</t>
  </si>
  <si>
    <t xml:space="preserve">Voor 1995-1997 zijn de door arrondissementsparketten en ressortsparketten geïnde ontnemingen buiten beschouwing gelaten. </t>
  </si>
  <si>
    <t>Vanaf 1998 worden ontnemingen alleen nog geïnd door het CJIB.</t>
  </si>
  <si>
    <t>Instroom gevangeniswezen vanuit vrije maatschappij, politiecel of ander DJI onderdeel*</t>
  </si>
  <si>
    <t>voor al deze tbs-gestelden nog een verblijfsduur achteraan, voor één enkeling een dag, voor andere jaren.</t>
  </si>
  <si>
    <t>Deze verblijfstitel is overigens met de inwerkingtreding van de Beginselenwet Justitiële Jeugdinrichitngen op 1 september 2001 komen te vervallen.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</si>
</sst>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#,##0_ ;[Red]\-#,##0\ "/>
    <numFmt numFmtId="166" formatCode="[$-413]d\ mmmm\ yyyy;@"/>
    <numFmt numFmtId="167" formatCode="0.0"/>
    <numFmt numFmtId="168" formatCode="#,##0.0"/>
    <numFmt numFmtId="169" formatCode="#,##0_ ;\-#,##0\ "/>
    <numFmt numFmtId="170" formatCode="0.0%"/>
    <numFmt numFmtId="171" formatCode="_-* #,##0_-;_-* #,##0\-;_-* &quot;-&quot;??_-;_-@_-"/>
    <numFmt numFmtId="172" formatCode="[$-413]dddd\ d\ mmmm\ yyyy"/>
    <numFmt numFmtId="173" formatCode="0.000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8"/>
      <color indexed="63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9"/>
      <color indexed="63"/>
      <name val="Times New Roman"/>
      <family val="1"/>
    </font>
    <font>
      <b/>
      <sz val="9"/>
      <name val="Arial"/>
      <family val="2"/>
    </font>
    <font>
      <sz val="8"/>
      <color indexed="10"/>
      <name val="Arial"/>
      <family val="2"/>
    </font>
    <font>
      <sz val="9"/>
      <name val="TheSans Basic"/>
      <family val="0"/>
    </font>
    <font>
      <sz val="6"/>
      <name val="Arial"/>
      <family val="2"/>
    </font>
    <font>
      <sz val="9"/>
      <color indexed="8"/>
      <name val="Arial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name val="MS Sans Serif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ahoma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i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indent="1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NumberFormat="1" applyFill="1" applyBorder="1" applyAlignment="1" applyProtection="1">
      <alignment/>
      <protection/>
    </xf>
    <xf numFmtId="1" fontId="11" fillId="0" borderId="0" xfId="0" applyNumberFormat="1" applyFill="1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3" fontId="2" fillId="0" borderId="2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 horizontal="left" indent="1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70" fontId="2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2" borderId="0" xfId="0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18" fillId="0" borderId="0" xfId="0" applyFont="1" applyAlignment="1">
      <alignment vertical="top" wrapText="1"/>
    </xf>
    <xf numFmtId="3" fontId="18" fillId="0" borderId="0" xfId="0" applyNumberFormat="1" applyFont="1" applyAlignment="1">
      <alignment vertical="top" wrapText="1"/>
    </xf>
    <xf numFmtId="173" fontId="11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49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ill="1" applyBorder="1" applyAlignment="1">
      <alignment/>
    </xf>
    <xf numFmtId="49" fontId="0" fillId="0" borderId="0" xfId="0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left" indent="2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 indent="3"/>
    </xf>
    <xf numFmtId="169" fontId="2" fillId="0" borderId="0" xfId="17" applyNumberFormat="1" applyFont="1" applyBorder="1" applyAlignment="1">
      <alignment/>
    </xf>
    <xf numFmtId="169" fontId="17" fillId="0" borderId="0" xfId="17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 indent="2"/>
    </xf>
    <xf numFmtId="3" fontId="0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justify"/>
    </xf>
    <xf numFmtId="0" fontId="2" fillId="0" borderId="0" xfId="0" applyFont="1" applyFill="1" applyBorder="1" applyAlignment="1">
      <alignment horizontal="right" vertical="justify"/>
    </xf>
    <xf numFmtId="170" fontId="2" fillId="0" borderId="0" xfId="0" applyNumberFormat="1" applyFont="1" applyFill="1" applyBorder="1" applyAlignment="1">
      <alignment horizontal="right" vertical="justify"/>
    </xf>
    <xf numFmtId="3" fontId="13" fillId="0" borderId="0" xfId="0" applyNumberFormat="1" applyFont="1" applyFill="1" applyBorder="1" applyAlignment="1">
      <alignment horizontal="right" vertical="center"/>
    </xf>
    <xf numFmtId="9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center" shrinkToFit="1"/>
    </xf>
    <xf numFmtId="2" fontId="2" fillId="0" borderId="0" xfId="0" applyNumberFormat="1" applyFont="1" applyBorder="1" applyAlignment="1">
      <alignment horizontal="left" indent="1"/>
    </xf>
    <xf numFmtId="3" fontId="13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 horizontal="left" indent="1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21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3" fontId="8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indent="1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1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3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Fill="1" applyBorder="1" applyAlignment="1">
      <alignment/>
    </xf>
    <xf numFmtId="0" fontId="0" fillId="0" borderId="4" xfId="0" applyBorder="1" applyAlignment="1">
      <alignment horizontal="right"/>
    </xf>
    <xf numFmtId="3" fontId="2" fillId="0" borderId="4" xfId="0" applyNumberFormat="1" applyFont="1" applyFill="1" applyBorder="1" applyAlignment="1">
      <alignment horizontal="right" vertical="justify"/>
    </xf>
    <xf numFmtId="0" fontId="0" fillId="0" borderId="4" xfId="0" applyBorder="1" applyAlignment="1">
      <alignment/>
    </xf>
    <xf numFmtId="0" fontId="2" fillId="0" borderId="6" xfId="0" applyFont="1" applyFill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3" fontId="2" fillId="0" borderId="7" xfId="0" applyNumberFormat="1" applyFont="1" applyFill="1" applyBorder="1" applyAlignment="1">
      <alignment horizontal="right" vertical="justify"/>
    </xf>
    <xf numFmtId="0" fontId="0" fillId="0" borderId="7" xfId="0" applyBorder="1" applyAlignment="1">
      <alignment/>
    </xf>
    <xf numFmtId="0" fontId="2" fillId="0" borderId="0" xfId="0" applyFont="1" applyAlignment="1">
      <alignment horizontal="left"/>
    </xf>
    <xf numFmtId="3" fontId="2" fillId="0" borderId="5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" fontId="2" fillId="0" borderId="0" xfId="19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1" fontId="2" fillId="0" borderId="2" xfId="19" applyNumberFormat="1" applyFont="1" applyBorder="1" applyAlignment="1">
      <alignment/>
    </xf>
    <xf numFmtId="1" fontId="2" fillId="0" borderId="0" xfId="19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/>
    </xf>
    <xf numFmtId="1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0" fontId="2" fillId="0" borderId="1" xfId="0" applyFont="1" applyFill="1" applyBorder="1" applyAlignment="1">
      <alignment/>
    </xf>
    <xf numFmtId="1" fontId="2" fillId="0" borderId="3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24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1" xfId="0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" fontId="17" fillId="0" borderId="4" xfId="0" applyNumberFormat="1" applyFont="1" applyFill="1" applyBorder="1" applyAlignment="1">
      <alignment horizontal="right"/>
    </xf>
    <xf numFmtId="3" fontId="17" fillId="0" borderId="5" xfId="0" applyNumberFormat="1" applyFont="1" applyFill="1" applyBorder="1" applyAlignment="1">
      <alignment horizontal="right"/>
    </xf>
    <xf numFmtId="0" fontId="17" fillId="0" borderId="6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right"/>
    </xf>
    <xf numFmtId="3" fontId="17" fillId="0" borderId="7" xfId="0" applyNumberFormat="1" applyFont="1" applyFill="1" applyBorder="1" applyAlignment="1">
      <alignment horizontal="right"/>
    </xf>
    <xf numFmtId="3" fontId="17" fillId="0" borderId="8" xfId="0" applyNumberFormat="1" applyFont="1" applyFill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left" indent="4"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 indent="1"/>
    </xf>
    <xf numFmtId="3" fontId="2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2" fillId="0" borderId="3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4" xfId="0" applyNumberFormat="1" applyFont="1" applyFill="1" applyBorder="1" applyAlignment="1">
      <alignment/>
    </xf>
    <xf numFmtId="1" fontId="2" fillId="0" borderId="4" xfId="0" applyNumberFormat="1" applyFont="1" applyBorder="1" applyAlignment="1">
      <alignment/>
    </xf>
    <xf numFmtId="0" fontId="2" fillId="0" borderId="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1" fontId="2" fillId="0" borderId="7" xfId="0" applyNumberFormat="1" applyFont="1" applyBorder="1" applyAlignment="1">
      <alignment/>
    </xf>
    <xf numFmtId="8" fontId="26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8" fontId="27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7" fillId="0" borderId="3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3" fontId="17" fillId="0" borderId="3" xfId="0" applyNumberFormat="1" applyFont="1" applyBorder="1" applyAlignment="1">
      <alignment horizontal="right"/>
    </xf>
    <xf numFmtId="3" fontId="17" fillId="0" borderId="1" xfId="0" applyNumberFormat="1" applyFont="1" applyFill="1" applyBorder="1" applyAlignment="1">
      <alignment horizontal="right"/>
    </xf>
    <xf numFmtId="3" fontId="17" fillId="0" borderId="6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indent="1"/>
    </xf>
    <xf numFmtId="3" fontId="17" fillId="0" borderId="4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17" fillId="0" borderId="0" xfId="0" applyFont="1" applyFill="1" applyBorder="1" applyAlignment="1">
      <alignment horizontal="left" indent="2"/>
    </xf>
    <xf numFmtId="3" fontId="23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left" indent="2"/>
    </xf>
    <xf numFmtId="0" fontId="24" fillId="0" borderId="0" xfId="0" applyFont="1" applyAlignment="1">
      <alignment horizontal="left" indent="2"/>
    </xf>
    <xf numFmtId="0" fontId="25" fillId="0" borderId="0" xfId="0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left" indent="2"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49" fontId="24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17" fillId="0" borderId="1" xfId="0" applyFont="1" applyBorder="1" applyAlignment="1">
      <alignment horizontal="right"/>
    </xf>
    <xf numFmtId="0" fontId="17" fillId="0" borderId="1" xfId="0" applyNumberFormat="1" applyFont="1" applyBorder="1" applyAlignment="1">
      <alignment horizontal="right"/>
    </xf>
    <xf numFmtId="0" fontId="17" fillId="0" borderId="6" xfId="0" applyNumberFormat="1" applyFont="1" applyFill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left" indent="1"/>
    </xf>
    <xf numFmtId="0" fontId="24" fillId="0" borderId="5" xfId="0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3" fontId="17" fillId="0" borderId="2" xfId="0" applyNumberFormat="1" applyFont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NumberFormat="1" applyFont="1" applyAlignment="1">
      <alignment/>
    </xf>
    <xf numFmtId="3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3" fontId="17" fillId="0" borderId="9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right"/>
    </xf>
    <xf numFmtId="0" fontId="17" fillId="0" borderId="11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4" fillId="0" borderId="0" xfId="0" applyFont="1" applyAlignment="1">
      <alignment/>
    </xf>
    <xf numFmtId="3" fontId="17" fillId="0" borderId="4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7" xfId="0" applyNumberFormat="1" applyFont="1" applyBorder="1" applyAlignment="1">
      <alignment/>
    </xf>
    <xf numFmtId="3" fontId="17" fillId="0" borderId="5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 wrapText="1"/>
    </xf>
    <xf numFmtId="0" fontId="17" fillId="0" borderId="3" xfId="0" applyFont="1" applyBorder="1" applyAlignment="1">
      <alignment horizontal="right" wrapText="1"/>
    </xf>
    <xf numFmtId="0" fontId="17" fillId="0" borderId="6" xfId="0" applyFont="1" applyBorder="1" applyAlignment="1">
      <alignment horizontal="right" wrapText="1"/>
    </xf>
    <xf numFmtId="0" fontId="24" fillId="0" borderId="0" xfId="0" applyFont="1" applyAlignment="1">
      <alignment horizontal="left" wrapText="1"/>
    </xf>
    <xf numFmtId="0" fontId="17" fillId="0" borderId="4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1" fontId="17" fillId="0" borderId="4" xfId="0" applyNumberFormat="1" applyFont="1" applyBorder="1" applyAlignment="1">
      <alignment horizontal="right"/>
    </xf>
    <xf numFmtId="1" fontId="17" fillId="0" borderId="7" xfId="0" applyNumberFormat="1" applyFont="1" applyBorder="1" applyAlignment="1">
      <alignment horizontal="right"/>
    </xf>
    <xf numFmtId="1" fontId="17" fillId="0" borderId="5" xfId="0" applyNumberFormat="1" applyFont="1" applyBorder="1" applyAlignment="1">
      <alignment horizontal="right"/>
    </xf>
    <xf numFmtId="1" fontId="17" fillId="0" borderId="8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7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1" fontId="17" fillId="0" borderId="3" xfId="0" applyNumberFormat="1" applyFont="1" applyFill="1" applyBorder="1" applyAlignment="1" applyProtection="1">
      <alignment horizontal="right"/>
      <protection/>
    </xf>
    <xf numFmtId="1" fontId="17" fillId="0" borderId="6" xfId="0" applyNumberFormat="1" applyFont="1" applyFill="1" applyBorder="1" applyAlignment="1" applyProtection="1">
      <alignment horizontal="right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indent="1"/>
      <protection/>
    </xf>
    <xf numFmtId="1" fontId="17" fillId="0" borderId="4" xfId="0" applyNumberFormat="1" applyFont="1" applyFill="1" applyBorder="1" applyAlignment="1" applyProtection="1">
      <alignment horizontal="right"/>
      <protection/>
    </xf>
    <xf numFmtId="1" fontId="17" fillId="0" borderId="7" xfId="0" applyNumberFormat="1" applyFont="1" applyFill="1" applyBorder="1" applyAlignment="1" applyProtection="1">
      <alignment horizontal="right"/>
      <protection/>
    </xf>
    <xf numFmtId="0" fontId="17" fillId="0" borderId="5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1" fontId="17" fillId="0" borderId="3" xfId="0" applyNumberFormat="1" applyFont="1" applyBorder="1" applyAlignment="1">
      <alignment/>
    </xf>
    <xf numFmtId="1" fontId="17" fillId="0" borderId="2" xfId="0" applyNumberFormat="1" applyFont="1" applyBorder="1" applyAlignment="1">
      <alignment/>
    </xf>
    <xf numFmtId="1" fontId="17" fillId="0" borderId="6" xfId="0" applyNumberFormat="1" applyFont="1" applyBorder="1" applyAlignment="1">
      <alignment horizontal="left" indent="2"/>
    </xf>
    <xf numFmtId="1" fontId="17" fillId="0" borderId="4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1" fontId="17" fillId="0" borderId="7" xfId="0" applyNumberFormat="1" applyFont="1" applyBorder="1" applyAlignment="1">
      <alignment/>
    </xf>
    <xf numFmtId="1" fontId="17" fillId="0" borderId="5" xfId="0" applyNumberFormat="1" applyFont="1" applyBorder="1" applyAlignment="1">
      <alignment/>
    </xf>
    <xf numFmtId="1" fontId="17" fillId="0" borderId="8" xfId="0" applyNumberFormat="1" applyFont="1" applyBorder="1" applyAlignment="1">
      <alignment/>
    </xf>
    <xf numFmtId="1" fontId="17" fillId="0" borderId="1" xfId="0" applyNumberFormat="1" applyFont="1" applyBorder="1" applyAlignment="1">
      <alignment/>
    </xf>
    <xf numFmtId="1" fontId="17" fillId="0" borderId="6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7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17" fillId="0" borderId="1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0" fontId="17" fillId="0" borderId="7" xfId="0" applyFont="1" applyBorder="1" applyAlignment="1">
      <alignment/>
    </xf>
    <xf numFmtId="0" fontId="17" fillId="0" borderId="2" xfId="0" applyFont="1" applyBorder="1" applyAlignment="1">
      <alignment horizontal="right"/>
    </xf>
    <xf numFmtId="0" fontId="17" fillId="0" borderId="8" xfId="0" applyFont="1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right"/>
    </xf>
    <xf numFmtId="0" fontId="17" fillId="0" borderId="8" xfId="0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9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" fontId="17" fillId="0" borderId="10" xfId="0" applyNumberFormat="1" applyFont="1" applyBorder="1" applyAlignment="1">
      <alignment horizontal="right"/>
    </xf>
    <xf numFmtId="1" fontId="17" fillId="0" borderId="11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Fill="1" applyBorder="1" applyAlignment="1">
      <alignment horizontal="left" indent="1"/>
    </xf>
    <xf numFmtId="0" fontId="24" fillId="0" borderId="0" xfId="0" applyFont="1" applyFill="1" applyBorder="1" applyAlignment="1">
      <alignment/>
    </xf>
    <xf numFmtId="0" fontId="17" fillId="0" borderId="3" xfId="0" applyFont="1" applyBorder="1" applyAlignment="1">
      <alignment/>
    </xf>
    <xf numFmtId="0" fontId="17" fillId="0" borderId="1" xfId="0" applyFont="1" applyFill="1" applyBorder="1" applyAlignment="1">
      <alignment/>
    </xf>
    <xf numFmtId="0" fontId="17" fillId="0" borderId="5" xfId="0" applyFont="1" applyBorder="1" applyAlignment="1">
      <alignment/>
    </xf>
    <xf numFmtId="0" fontId="17" fillId="0" borderId="2" xfId="0" applyFont="1" applyBorder="1" applyAlignment="1">
      <alignment/>
    </xf>
    <xf numFmtId="3" fontId="17" fillId="0" borderId="2" xfId="0" applyNumberFormat="1" applyFont="1" applyBorder="1" applyAlignment="1">
      <alignment/>
    </xf>
    <xf numFmtId="3" fontId="17" fillId="0" borderId="2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7" fillId="0" borderId="1" xfId="0" applyNumberFormat="1" applyFont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1" fontId="17" fillId="0" borderId="3" xfId="0" applyNumberFormat="1" applyFont="1" applyFill="1" applyBorder="1" applyAlignment="1">
      <alignment/>
    </xf>
    <xf numFmtId="1" fontId="17" fillId="0" borderId="1" xfId="0" applyNumberFormat="1" applyFont="1" applyFill="1" applyBorder="1" applyAlignment="1">
      <alignment/>
    </xf>
    <xf numFmtId="1" fontId="17" fillId="0" borderId="6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3" fontId="17" fillId="0" borderId="6" xfId="0" applyNumberFormat="1" applyFont="1" applyFill="1" applyBorder="1" applyAlignment="1">
      <alignment/>
    </xf>
    <xf numFmtId="3" fontId="17" fillId="0" borderId="4" xfId="0" applyNumberFormat="1" applyFont="1" applyFill="1" applyBorder="1" applyAlignment="1">
      <alignment/>
    </xf>
    <xf numFmtId="3" fontId="17" fillId="0" borderId="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indent="1"/>
    </xf>
    <xf numFmtId="3" fontId="17" fillId="0" borderId="5" xfId="0" applyNumberFormat="1" applyFont="1" applyFill="1" applyBorder="1" applyAlignment="1">
      <alignment/>
    </xf>
    <xf numFmtId="3" fontId="17" fillId="0" borderId="8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17" fillId="0" borderId="0" xfId="0" applyNumberFormat="1" applyFont="1" applyBorder="1" applyAlignment="1">
      <alignment horizontal="left"/>
    </xf>
    <xf numFmtId="1" fontId="17" fillId="0" borderId="3" xfId="0" applyNumberFormat="1" applyFont="1" applyBorder="1" applyAlignment="1">
      <alignment horizontal="right"/>
    </xf>
    <xf numFmtId="1" fontId="17" fillId="0" borderId="9" xfId="0" applyNumberFormat="1" applyFont="1" applyBorder="1" applyAlignment="1">
      <alignment horizontal="right"/>
    </xf>
    <xf numFmtId="3" fontId="17" fillId="0" borderId="9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3" fontId="31" fillId="0" borderId="0" xfId="0" applyNumberFormat="1" applyFont="1" applyFill="1" applyAlignment="1">
      <alignment horizontal="right"/>
    </xf>
    <xf numFmtId="3" fontId="17" fillId="0" borderId="11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left" indent="1"/>
    </xf>
    <xf numFmtId="1" fontId="25" fillId="0" borderId="0" xfId="0" applyNumberFormat="1" applyFont="1" applyFill="1" applyBorder="1" applyAlignment="1">
      <alignment horizontal="left"/>
    </xf>
    <xf numFmtId="1" fontId="17" fillId="0" borderId="3" xfId="0" applyNumberFormat="1" applyFont="1" applyBorder="1" applyAlignment="1">
      <alignment horizontal="right"/>
    </xf>
    <xf numFmtId="1" fontId="17" fillId="0" borderId="1" xfId="0" applyNumberFormat="1" applyFont="1" applyBorder="1" applyAlignment="1">
      <alignment horizontal="right"/>
    </xf>
    <xf numFmtId="1" fontId="17" fillId="0" borderId="6" xfId="0" applyNumberFormat="1" applyFont="1" applyBorder="1" applyAlignment="1">
      <alignment horizontal="right"/>
    </xf>
    <xf numFmtId="3" fontId="17" fillId="0" borderId="3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3" fontId="17" fillId="0" borderId="6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 indent="1"/>
    </xf>
    <xf numFmtId="3" fontId="17" fillId="0" borderId="4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left" indent="1"/>
    </xf>
    <xf numFmtId="3" fontId="17" fillId="0" borderId="5" xfId="0" applyNumberFormat="1" applyFont="1" applyBorder="1" applyAlignment="1">
      <alignment horizontal="right"/>
    </xf>
    <xf numFmtId="3" fontId="17" fillId="0" borderId="2" xfId="0" applyNumberFormat="1" applyFont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1" fontId="25" fillId="0" borderId="0" xfId="0" applyNumberFormat="1" applyFont="1" applyFill="1" applyBorder="1" applyAlignment="1">
      <alignment horizontal="left"/>
    </xf>
    <xf numFmtId="0" fontId="25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0" fontId="17" fillId="0" borderId="4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3" fontId="17" fillId="0" borderId="0" xfId="0" applyNumberFormat="1" applyFont="1" applyBorder="1" applyAlignment="1">
      <alignment vertical="top" wrapText="1"/>
    </xf>
    <xf numFmtId="3" fontId="17" fillId="0" borderId="7" xfId="0" applyNumberFormat="1" applyFont="1" applyBorder="1" applyAlignment="1">
      <alignment horizontal="right" vertical="top" wrapText="1"/>
    </xf>
    <xf numFmtId="169" fontId="17" fillId="0" borderId="3" xfId="17" applyNumberFormat="1" applyFont="1" applyBorder="1" applyAlignment="1">
      <alignment/>
    </xf>
    <xf numFmtId="169" fontId="17" fillId="0" borderId="1" xfId="17" applyNumberFormat="1" applyFont="1" applyBorder="1" applyAlignment="1">
      <alignment/>
    </xf>
    <xf numFmtId="169" fontId="17" fillId="0" borderId="1" xfId="17" applyNumberFormat="1" applyFont="1" applyFill="1" applyBorder="1" applyAlignment="1">
      <alignment/>
    </xf>
    <xf numFmtId="169" fontId="17" fillId="0" borderId="6" xfId="17" applyNumberFormat="1" applyFont="1" applyFill="1" applyBorder="1" applyAlignment="1">
      <alignment horizontal="right"/>
    </xf>
    <xf numFmtId="169" fontId="17" fillId="0" borderId="6" xfId="17" applyNumberFormat="1" applyFont="1" applyBorder="1" applyAlignment="1">
      <alignment horizontal="right"/>
    </xf>
    <xf numFmtId="169" fontId="17" fillId="0" borderId="0" xfId="17" applyNumberFormat="1" applyFont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17" fillId="0" borderId="0" xfId="0" applyNumberFormat="1" applyFont="1" applyAlignment="1">
      <alignment/>
    </xf>
    <xf numFmtId="0" fontId="24" fillId="0" borderId="2" xfId="0" applyFont="1" applyBorder="1" applyAlignment="1">
      <alignment/>
    </xf>
    <xf numFmtId="0" fontId="17" fillId="0" borderId="6" xfId="0" applyFont="1" applyFill="1" applyBorder="1" applyAlignment="1">
      <alignment/>
    </xf>
    <xf numFmtId="0" fontId="25" fillId="0" borderId="0" xfId="0" applyFont="1" applyBorder="1" applyAlignment="1">
      <alignment/>
    </xf>
    <xf numFmtId="3" fontId="17" fillId="0" borderId="5" xfId="0" applyNumberFormat="1" applyFont="1" applyBorder="1" applyAlignment="1">
      <alignment/>
    </xf>
    <xf numFmtId="167" fontId="17" fillId="0" borderId="4" xfId="0" applyNumberFormat="1" applyFont="1" applyBorder="1" applyAlignment="1">
      <alignment/>
    </xf>
    <xf numFmtId="167" fontId="17" fillId="0" borderId="0" xfId="0" applyNumberFormat="1" applyFont="1" applyBorder="1" applyAlignment="1">
      <alignment/>
    </xf>
    <xf numFmtId="170" fontId="17" fillId="0" borderId="0" xfId="0" applyNumberFormat="1" applyFont="1" applyBorder="1" applyAlignment="1">
      <alignment horizontal="right"/>
    </xf>
    <xf numFmtId="170" fontId="17" fillId="0" borderId="0" xfId="0" applyNumberFormat="1" applyFont="1" applyBorder="1" applyAlignment="1">
      <alignment/>
    </xf>
    <xf numFmtId="170" fontId="17" fillId="0" borderId="0" xfId="0" applyNumberFormat="1" applyFont="1" applyBorder="1" applyAlignment="1" quotePrefix="1">
      <alignment horizontal="right"/>
    </xf>
    <xf numFmtId="170" fontId="17" fillId="0" borderId="4" xfId="0" applyNumberFormat="1" applyFont="1" applyBorder="1" applyAlignment="1" quotePrefix="1">
      <alignment horizontal="right"/>
    </xf>
    <xf numFmtId="167" fontId="17" fillId="0" borderId="0" xfId="0" applyNumberFormat="1" applyFont="1" applyFill="1" applyBorder="1" applyAlignment="1">
      <alignment/>
    </xf>
    <xf numFmtId="0" fontId="17" fillId="0" borderId="7" xfId="0" applyNumberFormat="1" applyFont="1" applyBorder="1" applyAlignment="1">
      <alignment horizontal="right"/>
    </xf>
    <xf numFmtId="170" fontId="17" fillId="0" borderId="5" xfId="0" applyNumberFormat="1" applyFont="1" applyBorder="1" applyAlignment="1" quotePrefix="1">
      <alignment horizontal="right"/>
    </xf>
    <xf numFmtId="170" fontId="17" fillId="0" borderId="2" xfId="0" applyNumberFormat="1" applyFont="1" applyBorder="1" applyAlignment="1" quotePrefix="1">
      <alignment horizontal="right"/>
    </xf>
    <xf numFmtId="167" fontId="17" fillId="0" borderId="2" xfId="0" applyNumberFormat="1" applyFont="1" applyBorder="1" applyAlignment="1">
      <alignment/>
    </xf>
    <xf numFmtId="167" fontId="17" fillId="0" borderId="2" xfId="0" applyNumberFormat="1" applyFont="1" applyFill="1" applyBorder="1" applyAlignment="1">
      <alignment/>
    </xf>
    <xf numFmtId="0" fontId="17" fillId="0" borderId="8" xfId="0" applyNumberFormat="1" applyFont="1" applyBorder="1" applyAlignment="1">
      <alignment horizontal="right"/>
    </xf>
    <xf numFmtId="9" fontId="17" fillId="0" borderId="0" xfId="0" applyNumberFormat="1" applyFont="1" applyBorder="1" applyAlignment="1">
      <alignment/>
    </xf>
    <xf numFmtId="170" fontId="24" fillId="0" borderId="0" xfId="0" applyNumberFormat="1" applyFont="1" applyBorder="1" applyAlignment="1">
      <alignment/>
    </xf>
    <xf numFmtId="0" fontId="2" fillId="0" borderId="0" xfId="0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Fill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Border="1" applyAlignment="1">
      <alignment/>
    </xf>
    <xf numFmtId="9" fontId="2" fillId="0" borderId="4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Border="1" applyAlignment="1">
      <alignment horizontal="left" indent="1"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9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 wrapText="1"/>
    </xf>
    <xf numFmtId="0" fontId="2" fillId="0" borderId="8" xfId="0" applyFont="1" applyFill="1" applyBorder="1" applyAlignment="1">
      <alignment horizontal="right"/>
    </xf>
    <xf numFmtId="3" fontId="17" fillId="0" borderId="8" xfId="0" applyNumberFormat="1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right"/>
    </xf>
    <xf numFmtId="49" fontId="17" fillId="0" borderId="7" xfId="0" applyFont="1" applyBorder="1" applyAlignment="1">
      <alignment horizontal="left"/>
    </xf>
    <xf numFmtId="49" fontId="17" fillId="0" borderId="7" xfId="0" applyFont="1" applyBorder="1" applyAlignment="1">
      <alignment horizontal="left" indent="1"/>
    </xf>
    <xf numFmtId="49" fontId="17" fillId="0" borderId="7" xfId="0" applyFont="1" applyFill="1" applyBorder="1" applyAlignment="1">
      <alignment horizontal="left" indent="1"/>
    </xf>
    <xf numFmtId="3" fontId="2" fillId="0" borderId="3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 indent="1"/>
    </xf>
    <xf numFmtId="3" fontId="17" fillId="0" borderId="0" xfId="0" applyNumberFormat="1" applyFont="1" applyFill="1" applyBorder="1" applyAlignment="1">
      <alignment horizontal="left" indent="1"/>
    </xf>
    <xf numFmtId="3" fontId="17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1" fontId="2" fillId="0" borderId="5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9" fontId="17" fillId="0" borderId="0" xfId="0" applyNumberFormat="1" applyFont="1" applyBorder="1" applyAlignment="1">
      <alignment horizontal="left" inden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B27" sqref="B27"/>
    </sheetView>
  </sheetViews>
  <sheetFormatPr defaultColWidth="9.140625" defaultRowHeight="12.75"/>
  <sheetData>
    <row r="1" spans="1:13" ht="13.5">
      <c r="A1" s="294" t="s">
        <v>327</v>
      </c>
      <c r="B1" s="294" t="s">
        <v>474</v>
      </c>
      <c r="C1" s="295"/>
      <c r="D1" s="295"/>
      <c r="E1" s="295"/>
      <c r="F1" s="295"/>
      <c r="G1" s="295"/>
      <c r="H1" s="295"/>
      <c r="I1" s="2"/>
      <c r="J1" s="2"/>
      <c r="K1" s="2"/>
      <c r="L1" s="2"/>
      <c r="M1" s="3"/>
    </row>
    <row r="2" spans="1:13" ht="13.5">
      <c r="A2" s="294"/>
      <c r="B2" s="295"/>
      <c r="C2" s="295"/>
      <c r="D2" s="295"/>
      <c r="E2" s="295"/>
      <c r="F2" s="295"/>
      <c r="G2" s="295"/>
      <c r="H2" s="295"/>
      <c r="I2" s="2"/>
      <c r="J2" s="2"/>
      <c r="K2" s="2"/>
      <c r="L2" s="2"/>
      <c r="M2" s="3"/>
    </row>
    <row r="3" spans="1:13" ht="12.75">
      <c r="A3" s="294"/>
      <c r="B3" s="296">
        <v>2004</v>
      </c>
      <c r="C3" s="253">
        <v>2005</v>
      </c>
      <c r="D3" s="253">
        <v>2006</v>
      </c>
      <c r="E3" s="253">
        <v>2007</v>
      </c>
      <c r="F3" s="297">
        <v>2008</v>
      </c>
      <c r="G3" s="294"/>
      <c r="H3" s="249"/>
      <c r="I3" s="11"/>
      <c r="J3" s="11"/>
      <c r="K3" s="11"/>
      <c r="L3" s="11"/>
      <c r="M3" s="11"/>
    </row>
    <row r="4" spans="1:13" ht="12.75">
      <c r="A4" s="294" t="s">
        <v>325</v>
      </c>
      <c r="B4" s="298">
        <v>37454</v>
      </c>
      <c r="C4" s="299">
        <v>44580</v>
      </c>
      <c r="D4" s="299">
        <v>44799</v>
      </c>
      <c r="E4" s="299">
        <v>43831</v>
      </c>
      <c r="F4" s="300">
        <v>41599</v>
      </c>
      <c r="G4" s="301"/>
      <c r="H4" s="302"/>
      <c r="I4" s="11"/>
      <c r="J4" s="11"/>
      <c r="K4" s="11"/>
      <c r="L4" s="11"/>
      <c r="M4" s="11"/>
    </row>
    <row r="5" spans="1:13" ht="12.75">
      <c r="A5" s="303" t="s">
        <v>298</v>
      </c>
      <c r="B5" s="304">
        <v>22768</v>
      </c>
      <c r="C5" s="254">
        <v>21029</v>
      </c>
      <c r="D5" s="305">
        <v>20344</v>
      </c>
      <c r="E5" s="305">
        <v>19847</v>
      </c>
      <c r="F5" s="306">
        <v>18742</v>
      </c>
      <c r="G5" s="307"/>
      <c r="H5" s="249"/>
      <c r="I5" s="11"/>
      <c r="J5" s="11"/>
      <c r="K5" s="11"/>
      <c r="L5" s="11"/>
      <c r="M5" s="11"/>
    </row>
    <row r="6" spans="1:13" ht="12.75">
      <c r="A6" s="303" t="s">
        <v>299</v>
      </c>
      <c r="B6" s="304">
        <v>11361</v>
      </c>
      <c r="C6" s="254">
        <v>19821</v>
      </c>
      <c r="D6" s="305">
        <v>20642</v>
      </c>
      <c r="E6" s="305">
        <v>20871</v>
      </c>
      <c r="F6" s="306">
        <v>20114</v>
      </c>
      <c r="G6" s="307"/>
      <c r="H6" s="249"/>
      <c r="I6" s="11"/>
      <c r="J6" s="11"/>
      <c r="K6" s="11"/>
      <c r="L6" s="11"/>
      <c r="M6" s="11"/>
    </row>
    <row r="7" spans="1:13" ht="12.75">
      <c r="A7" s="303" t="s">
        <v>300</v>
      </c>
      <c r="B7" s="304">
        <f>B8+B9</f>
        <v>3325</v>
      </c>
      <c r="C7" s="305">
        <f>C8+C9</f>
        <v>3730</v>
      </c>
      <c r="D7" s="305">
        <f>D8+D9</f>
        <v>3813</v>
      </c>
      <c r="E7" s="305">
        <f>E8+E9</f>
        <v>3114</v>
      </c>
      <c r="F7" s="306">
        <f>F8+F9</f>
        <v>2743</v>
      </c>
      <c r="G7" s="307"/>
      <c r="H7" s="249"/>
      <c r="I7" s="11"/>
      <c r="J7" s="11"/>
      <c r="K7" s="11"/>
      <c r="L7" s="11"/>
      <c r="M7" s="11"/>
    </row>
    <row r="8" spans="1:13" ht="13.5">
      <c r="A8" s="308" t="s">
        <v>301</v>
      </c>
      <c r="B8" s="259">
        <v>2252</v>
      </c>
      <c r="C8" s="254">
        <v>2301</v>
      </c>
      <c r="D8" s="305">
        <v>2460</v>
      </c>
      <c r="E8" s="305">
        <v>2134</v>
      </c>
      <c r="F8" s="306">
        <v>2031</v>
      </c>
      <c r="G8" s="309"/>
      <c r="H8" s="302"/>
      <c r="I8" s="11"/>
      <c r="J8" s="11"/>
      <c r="K8" s="11"/>
      <c r="L8" s="11"/>
      <c r="M8" s="11"/>
    </row>
    <row r="9" spans="1:13" ht="12.75">
      <c r="A9" s="308" t="s">
        <v>302</v>
      </c>
      <c r="B9" s="260">
        <v>1073</v>
      </c>
      <c r="C9" s="255">
        <v>1429</v>
      </c>
      <c r="D9" s="255">
        <v>1353</v>
      </c>
      <c r="E9" s="255">
        <v>980</v>
      </c>
      <c r="F9" s="264">
        <v>712</v>
      </c>
      <c r="G9" s="310"/>
      <c r="H9" s="311"/>
      <c r="I9" s="125"/>
      <c r="J9" s="125"/>
      <c r="K9" s="125"/>
      <c r="L9" s="125"/>
      <c r="M9" s="125"/>
    </row>
    <row r="10" spans="1:13" ht="12.75">
      <c r="A10" s="308"/>
      <c r="B10" s="254"/>
      <c r="C10" s="254"/>
      <c r="D10" s="254"/>
      <c r="E10" s="254"/>
      <c r="F10" s="254"/>
      <c r="G10" s="310"/>
      <c r="H10" s="311"/>
      <c r="I10" s="125"/>
      <c r="J10" s="125"/>
      <c r="K10" s="125"/>
      <c r="L10" s="125"/>
      <c r="M10" s="125"/>
    </row>
    <row r="11" spans="1:13" ht="12.75">
      <c r="A11" s="312" t="s">
        <v>10</v>
      </c>
      <c r="B11" s="313" t="s">
        <v>367</v>
      </c>
      <c r="C11" s="314"/>
      <c r="D11" s="314"/>
      <c r="E11" s="314"/>
      <c r="F11" s="314"/>
      <c r="G11" s="315"/>
      <c r="H11" s="311"/>
      <c r="I11" s="125"/>
      <c r="J11" s="125"/>
      <c r="K11" s="125"/>
      <c r="L11" s="125"/>
      <c r="M11" s="125"/>
    </row>
    <row r="12" spans="1:13" ht="12.75">
      <c r="A12" s="251" t="s">
        <v>11</v>
      </c>
      <c r="B12" s="316"/>
      <c r="C12" s="316"/>
      <c r="D12" s="316"/>
      <c r="E12" s="316"/>
      <c r="F12" s="316"/>
      <c r="G12" s="317"/>
      <c r="H12" s="317"/>
      <c r="I12" s="15"/>
      <c r="J12" s="15"/>
      <c r="K12" s="15"/>
      <c r="L12" s="15"/>
      <c r="M12" s="12"/>
    </row>
    <row r="13" spans="1:13" ht="12.75">
      <c r="A13" s="12"/>
      <c r="B13" s="136"/>
      <c r="C13" s="136"/>
      <c r="D13" s="136"/>
      <c r="E13" s="136"/>
      <c r="F13" s="136"/>
      <c r="G13" s="12"/>
      <c r="H13" s="12"/>
      <c r="I13" s="17"/>
      <c r="J13" s="11"/>
      <c r="K13" s="11"/>
      <c r="L13" s="11"/>
      <c r="M13" s="12"/>
    </row>
    <row r="14" spans="1:13" ht="12.75">
      <c r="A14" s="117"/>
      <c r="B14" s="116"/>
      <c r="C14" s="5"/>
      <c r="D14" s="12"/>
      <c r="E14" s="12"/>
      <c r="F14" s="12"/>
      <c r="G14" s="12"/>
      <c r="H14" s="12"/>
      <c r="I14" s="15"/>
      <c r="J14" s="15"/>
      <c r="K14" s="15"/>
      <c r="L14" s="15"/>
      <c r="M14" s="15"/>
    </row>
    <row r="15" spans="1:13" ht="13.5">
      <c r="A15" s="117"/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3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6">
      <selection activeCell="A1" sqref="A1"/>
    </sheetView>
  </sheetViews>
  <sheetFormatPr defaultColWidth="9.140625" defaultRowHeight="12.75"/>
  <cols>
    <col min="1" max="1" width="22.8515625" style="0" customWidth="1"/>
    <col min="2" max="3" width="32.7109375" style="0" customWidth="1"/>
    <col min="4" max="4" width="10.140625" style="0" customWidth="1"/>
  </cols>
  <sheetData>
    <row r="1" spans="1:7" ht="12.75">
      <c r="A1" s="244" t="s">
        <v>336</v>
      </c>
      <c r="B1" s="244" t="s">
        <v>249</v>
      </c>
      <c r="C1" s="363"/>
      <c r="D1" s="364"/>
      <c r="E1" s="51"/>
      <c r="F1" s="51"/>
      <c r="G1" s="51"/>
    </row>
    <row r="2" spans="1:7" ht="12.75">
      <c r="A2" s="347"/>
      <c r="B2" s="244"/>
      <c r="C2" s="244"/>
      <c r="D2" s="364"/>
      <c r="E2" s="51"/>
      <c r="F2" s="51"/>
      <c r="G2" s="51"/>
    </row>
    <row r="3" spans="1:4" s="52" customFormat="1" ht="30" customHeight="1">
      <c r="A3" s="365"/>
      <c r="B3" s="354" t="s">
        <v>83</v>
      </c>
      <c r="C3" s="355" t="s">
        <v>84</v>
      </c>
      <c r="D3" s="366"/>
    </row>
    <row r="4" spans="1:5" ht="15.75" customHeight="1">
      <c r="A4" s="347" t="s">
        <v>86</v>
      </c>
      <c r="B4" s="367">
        <f>SUM(B6:B44)</f>
        <v>565</v>
      </c>
      <c r="C4" s="368">
        <f>SUM(C6:C44)</f>
        <v>68</v>
      </c>
      <c r="D4" s="369"/>
      <c r="E4" s="54"/>
    </row>
    <row r="5" spans="1:5" ht="12.75">
      <c r="A5" s="370"/>
      <c r="B5" s="371"/>
      <c r="C5" s="372"/>
      <c r="D5" s="369"/>
      <c r="E5" s="54"/>
    </row>
    <row r="6" spans="1:5" ht="12.75">
      <c r="A6" s="244" t="s">
        <v>87</v>
      </c>
      <c r="B6" s="357">
        <v>1</v>
      </c>
      <c r="C6" s="372"/>
      <c r="D6" s="369"/>
      <c r="E6" s="54"/>
    </row>
    <row r="7" spans="1:5" ht="12.75">
      <c r="A7" s="244" t="s">
        <v>88</v>
      </c>
      <c r="B7" s="357">
        <v>57</v>
      </c>
      <c r="C7" s="358">
        <v>15</v>
      </c>
      <c r="D7" s="369"/>
      <c r="E7" s="54"/>
    </row>
    <row r="8" spans="1:5" ht="12.75">
      <c r="A8" s="244" t="s">
        <v>89</v>
      </c>
      <c r="B8" s="357">
        <v>146</v>
      </c>
      <c r="C8" s="358">
        <v>9</v>
      </c>
      <c r="D8" s="369"/>
      <c r="E8" s="54"/>
    </row>
    <row r="9" spans="1:5" ht="12.75">
      <c r="A9" s="244" t="s">
        <v>259</v>
      </c>
      <c r="B9" s="357">
        <v>1</v>
      </c>
      <c r="C9" s="358"/>
      <c r="D9" s="369"/>
      <c r="E9" s="54"/>
    </row>
    <row r="10" spans="1:5" ht="12.75">
      <c r="A10" s="244" t="s">
        <v>90</v>
      </c>
      <c r="B10" s="357">
        <v>3</v>
      </c>
      <c r="C10" s="358">
        <v>3</v>
      </c>
      <c r="D10" s="369"/>
      <c r="E10" s="54"/>
    </row>
    <row r="11" spans="1:5" ht="12.75">
      <c r="A11" s="244" t="s">
        <v>260</v>
      </c>
      <c r="B11" s="357"/>
      <c r="C11" s="358">
        <v>1</v>
      </c>
      <c r="D11" s="369"/>
      <c r="E11" s="54"/>
    </row>
    <row r="12" spans="1:5" ht="12.75">
      <c r="A12" s="244" t="s">
        <v>261</v>
      </c>
      <c r="B12" s="357">
        <v>1</v>
      </c>
      <c r="C12" s="358"/>
      <c r="D12" s="369"/>
      <c r="E12" s="54"/>
    </row>
    <row r="13" spans="1:5" ht="12.75">
      <c r="A13" s="244" t="s">
        <v>91</v>
      </c>
      <c r="B13" s="357">
        <v>2</v>
      </c>
      <c r="C13" s="358"/>
      <c r="D13" s="369"/>
      <c r="E13" s="54"/>
    </row>
    <row r="14" spans="1:5" ht="12.75">
      <c r="A14" s="244" t="s">
        <v>92</v>
      </c>
      <c r="B14" s="357">
        <v>1</v>
      </c>
      <c r="C14" s="358"/>
      <c r="D14" s="369"/>
      <c r="E14" s="54"/>
    </row>
    <row r="15" spans="1:5" ht="12.75">
      <c r="A15" s="244" t="s">
        <v>262</v>
      </c>
      <c r="B15" s="357">
        <v>9</v>
      </c>
      <c r="C15" s="358"/>
      <c r="D15" s="369"/>
      <c r="E15" s="54"/>
    </row>
    <row r="16" spans="1:5" ht="12.75">
      <c r="A16" s="244" t="s">
        <v>93</v>
      </c>
      <c r="B16" s="357">
        <v>8</v>
      </c>
      <c r="C16" s="358">
        <v>1</v>
      </c>
      <c r="D16" s="369"/>
      <c r="E16" s="54"/>
    </row>
    <row r="17" spans="1:5" ht="12.75">
      <c r="A17" s="244" t="s">
        <v>263</v>
      </c>
      <c r="B17" s="357"/>
      <c r="C17" s="358">
        <v>1</v>
      </c>
      <c r="D17" s="369"/>
      <c r="E17" s="54"/>
    </row>
    <row r="18" spans="1:5" ht="12.75">
      <c r="A18" s="244" t="s">
        <v>94</v>
      </c>
      <c r="B18" s="357">
        <v>5</v>
      </c>
      <c r="C18" s="358"/>
      <c r="D18" s="369"/>
      <c r="E18" s="54"/>
    </row>
    <row r="19" spans="1:5" ht="12.75">
      <c r="A19" s="244" t="s">
        <v>95</v>
      </c>
      <c r="B19" s="357">
        <v>1</v>
      </c>
      <c r="C19" s="358"/>
      <c r="D19" s="369"/>
      <c r="E19" s="54"/>
    </row>
    <row r="20" spans="1:5" ht="12.75">
      <c r="A20" s="244" t="s">
        <v>96</v>
      </c>
      <c r="B20" s="357">
        <v>42</v>
      </c>
      <c r="C20" s="358">
        <v>1</v>
      </c>
      <c r="D20" s="369"/>
      <c r="E20" s="107"/>
    </row>
    <row r="21" spans="1:5" ht="12.75">
      <c r="A21" s="244" t="s">
        <v>97</v>
      </c>
      <c r="B21" s="357">
        <v>1</v>
      </c>
      <c r="C21" s="358"/>
      <c r="D21" s="369"/>
      <c r="E21" s="54"/>
    </row>
    <row r="22" spans="1:5" ht="12.75">
      <c r="A22" s="244" t="s">
        <v>98</v>
      </c>
      <c r="B22" s="357">
        <v>44</v>
      </c>
      <c r="C22" s="358">
        <v>6</v>
      </c>
      <c r="D22" s="369"/>
      <c r="E22" s="54"/>
    </row>
    <row r="23" spans="1:5" ht="12.75">
      <c r="A23" s="244" t="s">
        <v>99</v>
      </c>
      <c r="B23" s="357">
        <v>4</v>
      </c>
      <c r="C23" s="358"/>
      <c r="D23" s="369"/>
      <c r="E23" s="54"/>
    </row>
    <row r="24" spans="1:5" ht="12.75">
      <c r="A24" s="244" t="s">
        <v>264</v>
      </c>
      <c r="B24" s="357"/>
      <c r="C24" s="358">
        <v>1</v>
      </c>
      <c r="D24" s="369"/>
      <c r="E24" s="54"/>
    </row>
    <row r="25" spans="1:5" ht="12.75">
      <c r="A25" s="244" t="s">
        <v>100</v>
      </c>
      <c r="B25" s="357">
        <v>28</v>
      </c>
      <c r="C25" s="358"/>
      <c r="D25" s="369"/>
      <c r="E25" s="54"/>
    </row>
    <row r="26" spans="1:5" ht="12.75">
      <c r="A26" s="244" t="s">
        <v>101</v>
      </c>
      <c r="B26" s="357">
        <v>8</v>
      </c>
      <c r="C26" s="358"/>
      <c r="D26" s="369"/>
      <c r="E26" s="54"/>
    </row>
    <row r="27" spans="1:5" ht="12.75">
      <c r="A27" s="244" t="s">
        <v>102</v>
      </c>
      <c r="B27" s="357"/>
      <c r="C27" s="358">
        <v>1</v>
      </c>
      <c r="D27" s="369"/>
      <c r="E27" s="54"/>
    </row>
    <row r="28" spans="1:5" ht="12.75">
      <c r="A28" s="244" t="s">
        <v>103</v>
      </c>
      <c r="B28" s="357">
        <v>4</v>
      </c>
      <c r="C28" s="358">
        <v>2</v>
      </c>
      <c r="D28" s="369"/>
      <c r="E28" s="54"/>
    </row>
    <row r="29" spans="1:5" ht="12.75">
      <c r="A29" s="244" t="s">
        <v>104</v>
      </c>
      <c r="B29" s="357">
        <v>17</v>
      </c>
      <c r="C29" s="358">
        <v>3</v>
      </c>
      <c r="D29" s="369"/>
      <c r="E29" s="54"/>
    </row>
    <row r="30" spans="1:5" ht="12.75">
      <c r="A30" s="244" t="s">
        <v>265</v>
      </c>
      <c r="B30" s="357">
        <v>3</v>
      </c>
      <c r="C30" s="358"/>
      <c r="D30" s="369"/>
      <c r="E30" s="54"/>
    </row>
    <row r="31" spans="1:5" ht="12.75">
      <c r="A31" s="244" t="s">
        <v>105</v>
      </c>
      <c r="B31" s="357">
        <v>9</v>
      </c>
      <c r="C31" s="358"/>
      <c r="D31" s="369"/>
      <c r="E31" s="54"/>
    </row>
    <row r="32" spans="1:5" ht="12.75">
      <c r="A32" s="244" t="s">
        <v>106</v>
      </c>
      <c r="B32" s="357">
        <v>6</v>
      </c>
      <c r="C32" s="358"/>
      <c r="D32" s="369"/>
      <c r="E32" s="54"/>
    </row>
    <row r="33" spans="1:5" ht="12.75">
      <c r="A33" s="244" t="s">
        <v>107</v>
      </c>
      <c r="B33" s="357">
        <v>8</v>
      </c>
      <c r="C33" s="358"/>
      <c r="D33" s="369"/>
      <c r="E33" s="54"/>
    </row>
    <row r="34" spans="1:5" ht="12.75">
      <c r="A34" s="244" t="s">
        <v>108</v>
      </c>
      <c r="B34" s="357">
        <v>3</v>
      </c>
      <c r="C34" s="358"/>
      <c r="D34" s="369"/>
      <c r="E34" s="54"/>
    </row>
    <row r="35" spans="1:5" ht="12.75">
      <c r="A35" s="244" t="s">
        <v>109</v>
      </c>
      <c r="B35" s="357">
        <v>17</v>
      </c>
      <c r="C35" s="358"/>
      <c r="D35" s="369"/>
      <c r="E35" s="54"/>
    </row>
    <row r="36" spans="1:5" ht="12.75">
      <c r="A36" s="244" t="s">
        <v>110</v>
      </c>
      <c r="B36" s="357">
        <v>2</v>
      </c>
      <c r="C36" s="358">
        <v>2</v>
      </c>
      <c r="D36" s="369"/>
      <c r="E36" s="54"/>
    </row>
    <row r="37" spans="1:5" ht="12.75">
      <c r="A37" s="244" t="s">
        <v>111</v>
      </c>
      <c r="B37" s="357">
        <v>1</v>
      </c>
      <c r="C37" s="358"/>
      <c r="D37" s="369"/>
      <c r="E37" s="54"/>
    </row>
    <row r="38" spans="1:5" ht="13.5" customHeight="1">
      <c r="A38" s="244" t="s">
        <v>112</v>
      </c>
      <c r="B38" s="357">
        <v>110</v>
      </c>
      <c r="C38" s="358">
        <v>9</v>
      </c>
      <c r="D38" s="369"/>
      <c r="E38" s="54"/>
    </row>
    <row r="39" spans="1:5" ht="13.5" customHeight="1">
      <c r="A39" s="244" t="s">
        <v>113</v>
      </c>
      <c r="B39" s="357"/>
      <c r="C39" s="358">
        <v>1</v>
      </c>
      <c r="D39" s="369"/>
      <c r="E39" s="54"/>
    </row>
    <row r="40" spans="1:5" ht="12.75">
      <c r="A40" s="244" t="s">
        <v>114</v>
      </c>
      <c r="B40" s="357">
        <v>2</v>
      </c>
      <c r="C40" s="358"/>
      <c r="D40" s="369"/>
      <c r="E40" s="54"/>
    </row>
    <row r="41" spans="1:5" ht="12.75">
      <c r="A41" s="244" t="s">
        <v>115</v>
      </c>
      <c r="B41" s="357">
        <v>5</v>
      </c>
      <c r="C41" s="358"/>
      <c r="D41" s="369"/>
      <c r="E41" s="54"/>
    </row>
    <row r="42" spans="1:5" ht="12.75">
      <c r="A42" s="244" t="s">
        <v>116</v>
      </c>
      <c r="B42" s="357">
        <v>1</v>
      </c>
      <c r="C42" s="358"/>
      <c r="D42" s="369"/>
      <c r="E42" s="54"/>
    </row>
    <row r="43" spans="1:5" ht="12.75">
      <c r="A43" s="244" t="s">
        <v>117</v>
      </c>
      <c r="B43" s="357"/>
      <c r="C43" s="358">
        <v>11</v>
      </c>
      <c r="D43" s="369"/>
      <c r="E43" s="54"/>
    </row>
    <row r="44" spans="1:5" ht="12.75">
      <c r="A44" s="347" t="s">
        <v>266</v>
      </c>
      <c r="B44" s="373">
        <v>15</v>
      </c>
      <c r="C44" s="374">
        <v>1</v>
      </c>
      <c r="D44" s="369"/>
      <c r="E44" s="54"/>
    </row>
    <row r="45" spans="1:4" ht="12.75">
      <c r="A45" s="375"/>
      <c r="B45" s="244"/>
      <c r="C45" s="319"/>
      <c r="D45" s="319"/>
    </row>
    <row r="46" spans="1:4" s="40" customFormat="1" ht="12.75">
      <c r="A46" s="251" t="s">
        <v>85</v>
      </c>
      <c r="B46" s="251"/>
      <c r="C46" s="251"/>
      <c r="D46" s="376"/>
    </row>
    <row r="49" spans="2:3" ht="12.75">
      <c r="B49" s="53"/>
      <c r="C49" s="54"/>
    </row>
    <row r="50" spans="2:3" ht="12.75">
      <c r="B50" s="53"/>
      <c r="C50" s="54"/>
    </row>
    <row r="51" spans="2:3" ht="12.75">
      <c r="B51" s="53"/>
      <c r="C51" s="54"/>
    </row>
    <row r="52" spans="2:3" ht="12.75">
      <c r="B52" s="53"/>
      <c r="C52" s="54"/>
    </row>
    <row r="53" spans="2:3" ht="12.75">
      <c r="B53" s="53"/>
      <c r="C53" s="54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8"/>
  <sheetViews>
    <sheetView zoomScale="75" zoomScaleNormal="75" workbookViewId="0" topLeftCell="A1">
      <selection activeCell="E36" sqref="E36"/>
    </sheetView>
  </sheetViews>
  <sheetFormatPr defaultColWidth="9.140625" defaultRowHeight="12.75"/>
  <cols>
    <col min="1" max="1" width="44.8515625" style="26" bestFit="1" customWidth="1"/>
    <col min="2" max="22" width="5.8515625" style="60" customWidth="1"/>
    <col min="23" max="25" width="5.8515625" style="26" customWidth="1"/>
    <col min="26" max="26" width="2.57421875" style="26" customWidth="1"/>
    <col min="27" max="16384" width="10.140625" style="26" customWidth="1"/>
  </cols>
  <sheetData>
    <row r="1" spans="1:26" s="27" customFormat="1" ht="13.5">
      <c r="A1" s="244" t="s">
        <v>337</v>
      </c>
      <c r="B1" s="248" t="s">
        <v>118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245"/>
      <c r="X1" s="245"/>
      <c r="Y1" s="245"/>
      <c r="Z1" s="245"/>
    </row>
    <row r="2" spans="1:26" s="27" customFormat="1" ht="13.5">
      <c r="A2" s="246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246"/>
      <c r="X2" s="245"/>
      <c r="Y2" s="245"/>
      <c r="Z2" s="245"/>
    </row>
    <row r="3" spans="1:26" ht="11.25">
      <c r="A3" s="250"/>
      <c r="B3" s="296">
        <v>1965</v>
      </c>
      <c r="C3" s="324">
        <v>1970</v>
      </c>
      <c r="D3" s="324">
        <v>1975</v>
      </c>
      <c r="E3" s="324">
        <v>1980</v>
      </c>
      <c r="F3" s="324">
        <v>1985</v>
      </c>
      <c r="G3" s="324">
        <v>1990</v>
      </c>
      <c r="H3" s="324">
        <v>1991</v>
      </c>
      <c r="I3" s="324">
        <v>1992</v>
      </c>
      <c r="J3" s="324">
        <v>1993</v>
      </c>
      <c r="K3" s="324">
        <v>1994</v>
      </c>
      <c r="L3" s="324">
        <v>1995</v>
      </c>
      <c r="M3" s="324">
        <v>1996</v>
      </c>
      <c r="N3" s="324">
        <v>1997</v>
      </c>
      <c r="O3" s="324">
        <v>1998</v>
      </c>
      <c r="P3" s="324">
        <v>1999</v>
      </c>
      <c r="Q3" s="324">
        <v>2000</v>
      </c>
      <c r="R3" s="324">
        <v>2001</v>
      </c>
      <c r="S3" s="324">
        <v>2002</v>
      </c>
      <c r="T3" s="324">
        <v>2003</v>
      </c>
      <c r="U3" s="324">
        <v>2004</v>
      </c>
      <c r="V3" s="324">
        <v>2005</v>
      </c>
      <c r="W3" s="393">
        <v>2006</v>
      </c>
      <c r="X3" s="393">
        <v>2007</v>
      </c>
      <c r="Y3" s="394">
        <v>2008</v>
      </c>
      <c r="Z3" s="244"/>
    </row>
    <row r="4" spans="1:26" ht="12.75">
      <c r="A4" s="249" t="s">
        <v>119</v>
      </c>
      <c r="B4" s="357">
        <v>142</v>
      </c>
      <c r="C4" s="395">
        <v>131</v>
      </c>
      <c r="D4" s="395">
        <v>99</v>
      </c>
      <c r="E4" s="395">
        <v>85</v>
      </c>
      <c r="F4" s="395">
        <v>106</v>
      </c>
      <c r="G4" s="395">
        <v>95</v>
      </c>
      <c r="H4" s="395">
        <v>117</v>
      </c>
      <c r="I4" s="395">
        <v>117</v>
      </c>
      <c r="J4" s="305">
        <v>134</v>
      </c>
      <c r="K4" s="305">
        <v>199</v>
      </c>
      <c r="L4" s="305">
        <v>180</v>
      </c>
      <c r="M4" s="305">
        <v>196</v>
      </c>
      <c r="N4" s="305">
        <v>156</v>
      </c>
      <c r="O4" s="305">
        <v>150</v>
      </c>
      <c r="P4" s="305">
        <v>171</v>
      </c>
      <c r="Q4" s="305">
        <v>151</v>
      </c>
      <c r="R4" s="305">
        <v>177</v>
      </c>
      <c r="S4" s="305">
        <v>203</v>
      </c>
      <c r="T4" s="305">
        <v>217</v>
      </c>
      <c r="U4" s="305">
        <v>226</v>
      </c>
      <c r="V4" s="305">
        <v>207</v>
      </c>
      <c r="W4" s="347">
        <v>176</v>
      </c>
      <c r="X4" s="396">
        <v>183</v>
      </c>
      <c r="Y4" s="358" t="s">
        <v>275</v>
      </c>
      <c r="Z4" s="244"/>
    </row>
    <row r="5" spans="1:26" ht="12.75">
      <c r="A5" s="249" t="s">
        <v>120</v>
      </c>
      <c r="B5" s="357" t="s">
        <v>248</v>
      </c>
      <c r="C5" s="395" t="s">
        <v>248</v>
      </c>
      <c r="D5" s="395" t="s">
        <v>248</v>
      </c>
      <c r="E5" s="395" t="s">
        <v>248</v>
      </c>
      <c r="F5" s="395" t="s">
        <v>248</v>
      </c>
      <c r="G5" s="395" t="s">
        <v>248</v>
      </c>
      <c r="H5" s="395" t="s">
        <v>248</v>
      </c>
      <c r="I5" s="395" t="s">
        <v>248</v>
      </c>
      <c r="J5" s="305" t="s">
        <v>248</v>
      </c>
      <c r="K5" s="305" t="s">
        <v>248</v>
      </c>
      <c r="L5" s="305" t="s">
        <v>248</v>
      </c>
      <c r="M5" s="305" t="s">
        <v>248</v>
      </c>
      <c r="N5" s="305" t="s">
        <v>248</v>
      </c>
      <c r="O5" s="305" t="s">
        <v>248</v>
      </c>
      <c r="P5" s="305" t="s">
        <v>250</v>
      </c>
      <c r="Q5" s="305">
        <v>35</v>
      </c>
      <c r="R5" s="305">
        <v>42</v>
      </c>
      <c r="S5" s="305">
        <v>39</v>
      </c>
      <c r="T5" s="305">
        <v>50</v>
      </c>
      <c r="U5" s="305">
        <v>77</v>
      </c>
      <c r="V5" s="305">
        <v>64</v>
      </c>
      <c r="W5" s="305">
        <v>63</v>
      </c>
      <c r="X5" s="305">
        <v>48</v>
      </c>
      <c r="Y5" s="397">
        <v>50</v>
      </c>
      <c r="Z5" s="244"/>
    </row>
    <row r="6" spans="1:26" ht="11.25">
      <c r="A6" s="353" t="s">
        <v>121</v>
      </c>
      <c r="B6" s="357">
        <v>243</v>
      </c>
      <c r="C6" s="395">
        <v>250</v>
      </c>
      <c r="D6" s="395">
        <v>143</v>
      </c>
      <c r="E6" s="395">
        <v>105</v>
      </c>
      <c r="F6" s="395">
        <v>81</v>
      </c>
      <c r="G6" s="395">
        <v>63</v>
      </c>
      <c r="H6" s="395">
        <v>91</v>
      </c>
      <c r="I6" s="395">
        <v>64</v>
      </c>
      <c r="J6" s="305">
        <v>49</v>
      </c>
      <c r="K6" s="305">
        <v>59</v>
      </c>
      <c r="L6" s="305">
        <v>73</v>
      </c>
      <c r="M6" s="305">
        <v>57</v>
      </c>
      <c r="N6" s="305">
        <v>73</v>
      </c>
      <c r="O6" s="305">
        <v>69</v>
      </c>
      <c r="P6" s="305">
        <v>84</v>
      </c>
      <c r="Q6" s="244">
        <v>79</v>
      </c>
      <c r="R6" s="244">
        <v>88</v>
      </c>
      <c r="S6" s="244">
        <v>80</v>
      </c>
      <c r="T6" s="244">
        <v>83</v>
      </c>
      <c r="U6" s="244">
        <v>120</v>
      </c>
      <c r="V6" s="244">
        <v>98</v>
      </c>
      <c r="W6" s="244">
        <v>111</v>
      </c>
      <c r="X6" s="244">
        <v>101</v>
      </c>
      <c r="Y6" s="397">
        <v>97</v>
      </c>
      <c r="Z6" s="244"/>
    </row>
    <row r="7" spans="1:26" ht="11.25">
      <c r="A7" s="353" t="s">
        <v>444</v>
      </c>
      <c r="B7" s="357" t="s">
        <v>248</v>
      </c>
      <c r="C7" s="395" t="s">
        <v>248</v>
      </c>
      <c r="D7" s="395" t="s">
        <v>248</v>
      </c>
      <c r="E7" s="395" t="s">
        <v>248</v>
      </c>
      <c r="F7" s="395" t="s">
        <v>248</v>
      </c>
      <c r="G7" s="395" t="s">
        <v>248</v>
      </c>
      <c r="H7" s="395" t="s">
        <v>248</v>
      </c>
      <c r="I7" s="395" t="s">
        <v>248</v>
      </c>
      <c r="J7" s="305" t="s">
        <v>248</v>
      </c>
      <c r="K7" s="305" t="s">
        <v>248</v>
      </c>
      <c r="L7" s="305" t="s">
        <v>248</v>
      </c>
      <c r="M7" s="305" t="s">
        <v>248</v>
      </c>
      <c r="N7" s="305" t="s">
        <v>248</v>
      </c>
      <c r="O7" s="305" t="s">
        <v>248</v>
      </c>
      <c r="P7" s="305" t="s">
        <v>248</v>
      </c>
      <c r="Q7" s="244" t="s">
        <v>248</v>
      </c>
      <c r="R7" s="244">
        <v>35</v>
      </c>
      <c r="S7" s="244">
        <v>34</v>
      </c>
      <c r="T7" s="244">
        <v>51</v>
      </c>
      <c r="U7" s="244">
        <v>42</v>
      </c>
      <c r="V7" s="244">
        <v>50</v>
      </c>
      <c r="W7" s="244">
        <v>34</v>
      </c>
      <c r="X7" s="244">
        <v>16</v>
      </c>
      <c r="Y7" s="397">
        <v>57</v>
      </c>
      <c r="Z7" s="244"/>
    </row>
    <row r="8" spans="1:26" ht="13.5" customHeight="1">
      <c r="A8" s="353" t="s">
        <v>122</v>
      </c>
      <c r="B8" s="357">
        <v>1493</v>
      </c>
      <c r="C8" s="395">
        <v>985</v>
      </c>
      <c r="D8" s="395">
        <v>461</v>
      </c>
      <c r="E8" s="395">
        <v>391</v>
      </c>
      <c r="F8" s="395">
        <v>452</v>
      </c>
      <c r="G8" s="395">
        <v>522</v>
      </c>
      <c r="H8" s="395">
        <v>550</v>
      </c>
      <c r="I8" s="395">
        <v>597</v>
      </c>
      <c r="J8" s="305">
        <v>685</v>
      </c>
      <c r="K8" s="305">
        <v>772</v>
      </c>
      <c r="L8" s="305">
        <v>855</v>
      </c>
      <c r="M8" s="305">
        <v>840</v>
      </c>
      <c r="N8" s="305">
        <v>1110</v>
      </c>
      <c r="O8" s="305">
        <v>1200</v>
      </c>
      <c r="P8" s="305">
        <v>1224</v>
      </c>
      <c r="Q8" s="305">
        <v>1344</v>
      </c>
      <c r="R8" s="305">
        <v>1416</v>
      </c>
      <c r="S8" s="305">
        <v>1515</v>
      </c>
      <c r="T8" s="305">
        <v>1618</v>
      </c>
      <c r="U8" s="305">
        <v>1728</v>
      </c>
      <c r="V8" s="305">
        <v>1832</v>
      </c>
      <c r="W8" s="305">
        <v>1932</v>
      </c>
      <c r="X8" s="305">
        <v>2065</v>
      </c>
      <c r="Y8" s="306">
        <v>2099</v>
      </c>
      <c r="Z8" s="244"/>
    </row>
    <row r="9" spans="1:26" ht="11.25">
      <c r="A9" s="353" t="s">
        <v>123</v>
      </c>
      <c r="B9" s="357">
        <v>65</v>
      </c>
      <c r="C9" s="395">
        <v>21</v>
      </c>
      <c r="D9" s="395" t="s">
        <v>248</v>
      </c>
      <c r="E9" s="395">
        <v>10</v>
      </c>
      <c r="F9" s="395">
        <v>19</v>
      </c>
      <c r="G9" s="395">
        <v>18</v>
      </c>
      <c r="H9" s="395">
        <v>32</v>
      </c>
      <c r="I9" s="395">
        <v>42</v>
      </c>
      <c r="J9" s="305">
        <v>71</v>
      </c>
      <c r="K9" s="305">
        <v>109</v>
      </c>
      <c r="L9" s="305">
        <v>158</v>
      </c>
      <c r="M9" s="305">
        <v>170</v>
      </c>
      <c r="N9" s="305">
        <v>167</v>
      </c>
      <c r="O9" s="305">
        <v>171</v>
      </c>
      <c r="P9" s="305">
        <v>148</v>
      </c>
      <c r="Q9" s="305">
        <v>138</v>
      </c>
      <c r="R9" s="305">
        <v>136</v>
      </c>
      <c r="S9" s="305">
        <v>153</v>
      </c>
      <c r="T9" s="305">
        <v>177</v>
      </c>
      <c r="U9" s="305">
        <v>187</v>
      </c>
      <c r="V9" s="305">
        <v>242</v>
      </c>
      <c r="W9" s="305">
        <v>129</v>
      </c>
      <c r="X9" s="305">
        <v>133</v>
      </c>
      <c r="Y9" s="397">
        <v>102</v>
      </c>
      <c r="Z9" s="244"/>
    </row>
    <row r="10" spans="1:26" ht="11.25">
      <c r="A10" s="353" t="s">
        <v>124</v>
      </c>
      <c r="B10" s="357" t="s">
        <v>248</v>
      </c>
      <c r="C10" s="395" t="s">
        <v>248</v>
      </c>
      <c r="D10" s="395" t="s">
        <v>248</v>
      </c>
      <c r="E10" s="395" t="s">
        <v>248</v>
      </c>
      <c r="F10" s="395">
        <v>421</v>
      </c>
      <c r="G10" s="395">
        <v>405</v>
      </c>
      <c r="H10" s="395">
        <v>506</v>
      </c>
      <c r="I10" s="395">
        <v>541</v>
      </c>
      <c r="J10" s="305">
        <v>570</v>
      </c>
      <c r="K10" s="305">
        <v>607</v>
      </c>
      <c r="L10" s="305">
        <v>650</v>
      </c>
      <c r="M10" s="305">
        <v>803</v>
      </c>
      <c r="N10" s="305">
        <v>866</v>
      </c>
      <c r="O10" s="305">
        <v>970</v>
      </c>
      <c r="P10" s="305">
        <v>1175</v>
      </c>
      <c r="Q10" s="305">
        <v>1183</v>
      </c>
      <c r="R10" s="305">
        <v>1222</v>
      </c>
      <c r="S10" s="305">
        <v>1264</v>
      </c>
      <c r="T10" s="305">
        <v>1303</v>
      </c>
      <c r="U10" s="305">
        <v>1401</v>
      </c>
      <c r="V10" s="305">
        <v>1637</v>
      </c>
      <c r="W10" s="305">
        <v>1738</v>
      </c>
      <c r="X10" s="305">
        <v>1854</v>
      </c>
      <c r="Y10" s="306">
        <v>1992</v>
      </c>
      <c r="Z10" s="244"/>
    </row>
    <row r="11" spans="1:26" ht="11.25">
      <c r="A11" s="353" t="s">
        <v>125</v>
      </c>
      <c r="B11" s="357" t="s">
        <v>248</v>
      </c>
      <c r="C11" s="395" t="s">
        <v>248</v>
      </c>
      <c r="D11" s="395" t="s">
        <v>248</v>
      </c>
      <c r="E11" s="395" t="s">
        <v>248</v>
      </c>
      <c r="F11" s="305" t="s">
        <v>248</v>
      </c>
      <c r="G11" s="305" t="s">
        <v>248</v>
      </c>
      <c r="H11" s="305" t="s">
        <v>248</v>
      </c>
      <c r="I11" s="305" t="s">
        <v>248</v>
      </c>
      <c r="J11" s="305" t="s">
        <v>248</v>
      </c>
      <c r="K11" s="305" t="s">
        <v>248</v>
      </c>
      <c r="L11" s="305" t="s">
        <v>248</v>
      </c>
      <c r="M11" s="305" t="s">
        <v>248</v>
      </c>
      <c r="N11" s="305" t="s">
        <v>248</v>
      </c>
      <c r="O11" s="305" t="s">
        <v>248</v>
      </c>
      <c r="P11" s="305" t="s">
        <v>248</v>
      </c>
      <c r="Q11" s="305" t="s">
        <v>248</v>
      </c>
      <c r="R11" s="305" t="s">
        <v>248</v>
      </c>
      <c r="S11" s="305" t="s">
        <v>248</v>
      </c>
      <c r="T11" s="305">
        <v>60</v>
      </c>
      <c r="U11" s="305">
        <v>60</v>
      </c>
      <c r="V11" s="305">
        <v>81</v>
      </c>
      <c r="W11" s="305">
        <v>163</v>
      </c>
      <c r="X11" s="305">
        <v>176</v>
      </c>
      <c r="Y11" s="397">
        <v>186</v>
      </c>
      <c r="Z11" s="244"/>
    </row>
    <row r="12" spans="1:26" ht="11.25">
      <c r="A12" s="353" t="s">
        <v>126</v>
      </c>
      <c r="B12" s="357" t="s">
        <v>248</v>
      </c>
      <c r="C12" s="395" t="s">
        <v>248</v>
      </c>
      <c r="D12" s="395" t="s">
        <v>248</v>
      </c>
      <c r="E12" s="395" t="s">
        <v>248</v>
      </c>
      <c r="F12" s="395">
        <v>395</v>
      </c>
      <c r="G12" s="395">
        <v>378</v>
      </c>
      <c r="H12" s="395">
        <v>496</v>
      </c>
      <c r="I12" s="395">
        <v>541</v>
      </c>
      <c r="J12" s="305">
        <v>565</v>
      </c>
      <c r="K12" s="305">
        <v>606</v>
      </c>
      <c r="L12" s="305">
        <v>624</v>
      </c>
      <c r="M12" s="305">
        <v>705</v>
      </c>
      <c r="N12" s="305">
        <v>853</v>
      </c>
      <c r="O12" s="305">
        <v>935</v>
      </c>
      <c r="P12" s="305">
        <v>1003</v>
      </c>
      <c r="Q12" s="305">
        <v>1109</v>
      </c>
      <c r="R12" s="305">
        <v>1164</v>
      </c>
      <c r="S12" s="305">
        <v>1235</v>
      </c>
      <c r="T12" s="305">
        <v>1324</v>
      </c>
      <c r="U12" s="305">
        <v>1420</v>
      </c>
      <c r="V12" s="305">
        <v>1494</v>
      </c>
      <c r="W12" s="305">
        <v>1700</v>
      </c>
      <c r="X12" s="305">
        <v>1839</v>
      </c>
      <c r="Y12" s="306">
        <v>1918</v>
      </c>
      <c r="Z12" s="244"/>
    </row>
    <row r="13" spans="1:26" ht="11.25">
      <c r="A13" s="353" t="s">
        <v>127</v>
      </c>
      <c r="B13" s="357" t="s">
        <v>248</v>
      </c>
      <c r="C13" s="395" t="s">
        <v>248</v>
      </c>
      <c r="D13" s="395" t="s">
        <v>248</v>
      </c>
      <c r="E13" s="395" t="s">
        <v>248</v>
      </c>
      <c r="F13" s="395">
        <v>19</v>
      </c>
      <c r="G13" s="395">
        <v>27</v>
      </c>
      <c r="H13" s="395">
        <v>41</v>
      </c>
      <c r="I13" s="395">
        <v>42</v>
      </c>
      <c r="J13" s="305">
        <v>63</v>
      </c>
      <c r="K13" s="305">
        <v>72</v>
      </c>
      <c r="L13" s="305">
        <v>79</v>
      </c>
      <c r="M13" s="305">
        <v>95</v>
      </c>
      <c r="N13" s="305">
        <v>101</v>
      </c>
      <c r="O13" s="305">
        <v>80</v>
      </c>
      <c r="P13" s="305">
        <v>76</v>
      </c>
      <c r="Q13" s="305">
        <v>97</v>
      </c>
      <c r="R13" s="305">
        <v>116</v>
      </c>
      <c r="S13" s="305">
        <v>127</v>
      </c>
      <c r="T13" s="305">
        <v>122</v>
      </c>
      <c r="U13" s="305">
        <v>121</v>
      </c>
      <c r="V13" s="305">
        <v>96</v>
      </c>
      <c r="W13" s="305">
        <v>104</v>
      </c>
      <c r="X13" s="305">
        <v>93</v>
      </c>
      <c r="Y13" s="397">
        <v>86</v>
      </c>
      <c r="Z13" s="244"/>
    </row>
    <row r="14" spans="1:26" ht="11.25">
      <c r="A14" s="353" t="s">
        <v>425</v>
      </c>
      <c r="B14" s="357" t="s">
        <v>248</v>
      </c>
      <c r="C14" s="395" t="s">
        <v>248</v>
      </c>
      <c r="D14" s="395" t="s">
        <v>248</v>
      </c>
      <c r="E14" s="395" t="s">
        <v>248</v>
      </c>
      <c r="F14" s="395" t="s">
        <v>248</v>
      </c>
      <c r="G14" s="395" t="s">
        <v>248</v>
      </c>
      <c r="H14" s="395" t="s">
        <v>248</v>
      </c>
      <c r="I14" s="395" t="s">
        <v>248</v>
      </c>
      <c r="J14" s="305" t="s">
        <v>248</v>
      </c>
      <c r="K14" s="305" t="s">
        <v>248</v>
      </c>
      <c r="L14" s="305" t="s">
        <v>248</v>
      </c>
      <c r="M14" s="305" t="s">
        <v>248</v>
      </c>
      <c r="N14" s="305" t="s">
        <v>248</v>
      </c>
      <c r="O14" s="305" t="s">
        <v>248</v>
      </c>
      <c r="P14" s="305">
        <v>87</v>
      </c>
      <c r="Q14" s="305">
        <v>86</v>
      </c>
      <c r="R14" s="305">
        <v>103</v>
      </c>
      <c r="S14" s="305">
        <v>120</v>
      </c>
      <c r="T14" s="305">
        <v>120</v>
      </c>
      <c r="U14" s="305">
        <v>128</v>
      </c>
      <c r="V14" s="305">
        <v>107</v>
      </c>
      <c r="W14" s="305">
        <v>97</v>
      </c>
      <c r="X14" s="305">
        <v>98</v>
      </c>
      <c r="Y14" s="397">
        <v>86</v>
      </c>
      <c r="Z14" s="244"/>
    </row>
    <row r="15" spans="1:26" ht="11.25">
      <c r="A15" s="353" t="s">
        <v>426</v>
      </c>
      <c r="B15" s="357" t="s">
        <v>248</v>
      </c>
      <c r="C15" s="395" t="s">
        <v>248</v>
      </c>
      <c r="D15" s="395" t="s">
        <v>248</v>
      </c>
      <c r="E15" s="395" t="s">
        <v>248</v>
      </c>
      <c r="F15" s="395" t="s">
        <v>248</v>
      </c>
      <c r="G15" s="395" t="s">
        <v>248</v>
      </c>
      <c r="H15" s="395" t="s">
        <v>248</v>
      </c>
      <c r="I15" s="395" t="s">
        <v>248</v>
      </c>
      <c r="J15" s="305" t="s">
        <v>248</v>
      </c>
      <c r="K15" s="305" t="s">
        <v>248</v>
      </c>
      <c r="L15" s="305" t="s">
        <v>248</v>
      </c>
      <c r="M15" s="305" t="s">
        <v>248</v>
      </c>
      <c r="N15" s="305" t="s">
        <v>248</v>
      </c>
      <c r="O15" s="305" t="s">
        <v>248</v>
      </c>
      <c r="P15" s="305">
        <v>471</v>
      </c>
      <c r="Q15" s="305">
        <v>482</v>
      </c>
      <c r="R15" s="305">
        <v>558</v>
      </c>
      <c r="S15" s="305">
        <v>577</v>
      </c>
      <c r="T15" s="305">
        <v>560</v>
      </c>
      <c r="U15" s="305">
        <v>501</v>
      </c>
      <c r="V15" s="305">
        <v>589</v>
      </c>
      <c r="W15" s="305">
        <v>640</v>
      </c>
      <c r="X15" s="305">
        <v>562</v>
      </c>
      <c r="Y15" s="397">
        <v>865</v>
      </c>
      <c r="Z15" s="244"/>
    </row>
    <row r="16" spans="1:26" ht="11.25">
      <c r="A16" s="353" t="s">
        <v>128</v>
      </c>
      <c r="B16" s="357" t="s">
        <v>248</v>
      </c>
      <c r="C16" s="395" t="s">
        <v>248</v>
      </c>
      <c r="D16" s="395" t="s">
        <v>248</v>
      </c>
      <c r="E16" s="395" t="s">
        <v>248</v>
      </c>
      <c r="F16" s="305" t="s">
        <v>248</v>
      </c>
      <c r="G16" s="305" t="s">
        <v>248</v>
      </c>
      <c r="H16" s="305" t="s">
        <v>248</v>
      </c>
      <c r="I16" s="305" t="s">
        <v>248</v>
      </c>
      <c r="J16" s="305" t="s">
        <v>248</v>
      </c>
      <c r="K16" s="305">
        <v>20</v>
      </c>
      <c r="L16" s="305">
        <v>7</v>
      </c>
      <c r="M16" s="305">
        <v>7</v>
      </c>
      <c r="N16" s="305">
        <v>6</v>
      </c>
      <c r="O16" s="305">
        <v>6</v>
      </c>
      <c r="P16" s="305">
        <v>2</v>
      </c>
      <c r="Q16" s="305">
        <v>2</v>
      </c>
      <c r="R16" s="305">
        <v>3</v>
      </c>
      <c r="S16" s="305">
        <v>3</v>
      </c>
      <c r="T16" s="305">
        <v>3</v>
      </c>
      <c r="U16" s="305">
        <v>3</v>
      </c>
      <c r="V16" s="305">
        <v>0</v>
      </c>
      <c r="W16" s="305">
        <v>0</v>
      </c>
      <c r="X16" s="305">
        <v>0</v>
      </c>
      <c r="Y16" s="397">
        <v>1</v>
      </c>
      <c r="Z16" s="244"/>
    </row>
    <row r="17" spans="1:26" ht="11.25">
      <c r="A17" s="353" t="s">
        <v>129</v>
      </c>
      <c r="B17" s="373" t="s">
        <v>248</v>
      </c>
      <c r="C17" s="398" t="s">
        <v>248</v>
      </c>
      <c r="D17" s="398" t="s">
        <v>248</v>
      </c>
      <c r="E17" s="398" t="s">
        <v>248</v>
      </c>
      <c r="F17" s="333" t="s">
        <v>248</v>
      </c>
      <c r="G17" s="333" t="s">
        <v>248</v>
      </c>
      <c r="H17" s="333" t="s">
        <v>248</v>
      </c>
      <c r="I17" s="333" t="s">
        <v>248</v>
      </c>
      <c r="J17" s="333" t="s">
        <v>248</v>
      </c>
      <c r="K17" s="333" t="s">
        <v>248</v>
      </c>
      <c r="L17" s="333" t="s">
        <v>248</v>
      </c>
      <c r="M17" s="333" t="s">
        <v>248</v>
      </c>
      <c r="N17" s="333" t="s">
        <v>248</v>
      </c>
      <c r="O17" s="333" t="s">
        <v>248</v>
      </c>
      <c r="P17" s="333" t="s">
        <v>248</v>
      </c>
      <c r="Q17" s="333">
        <v>91</v>
      </c>
      <c r="R17" s="333">
        <v>86</v>
      </c>
      <c r="S17" s="333">
        <v>111</v>
      </c>
      <c r="T17" s="333">
        <v>77</v>
      </c>
      <c r="U17" s="333">
        <v>99</v>
      </c>
      <c r="V17" s="333">
        <v>73</v>
      </c>
      <c r="W17" s="333">
        <v>43</v>
      </c>
      <c r="X17" s="333">
        <v>33</v>
      </c>
      <c r="Y17" s="399">
        <v>28</v>
      </c>
      <c r="Z17" s="244"/>
    </row>
    <row r="18" spans="1:26" ht="11.25">
      <c r="A18" s="244"/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395"/>
      <c r="V18" s="395"/>
      <c r="W18" s="244"/>
      <c r="X18" s="244"/>
      <c r="Y18" s="244"/>
      <c r="Z18" s="244"/>
    </row>
    <row r="19" spans="1:26" ht="11.25">
      <c r="A19" s="251" t="s">
        <v>17</v>
      </c>
      <c r="B19" s="335" t="s">
        <v>130</v>
      </c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244"/>
      <c r="X19" s="244"/>
      <c r="Y19" s="244"/>
      <c r="Z19" s="244"/>
    </row>
    <row r="20" spans="1:26" ht="11.25">
      <c r="A20" s="251" t="s">
        <v>11</v>
      </c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244"/>
      <c r="X20" s="244"/>
      <c r="Y20" s="244"/>
      <c r="Z20" s="244"/>
    </row>
    <row r="23" spans="17:26" ht="12.75">
      <c r="Q23"/>
      <c r="R23"/>
      <c r="S23"/>
      <c r="T23"/>
      <c r="U23"/>
      <c r="V23"/>
      <c r="W23"/>
      <c r="X23"/>
      <c r="Y23"/>
      <c r="Z23" s="60"/>
    </row>
    <row r="24" spans="17:26" ht="12.75">
      <c r="Q24"/>
      <c r="R24" s="51"/>
      <c r="S24" s="51"/>
      <c r="T24" s="51"/>
      <c r="U24" s="51"/>
      <c r="V24" s="51"/>
      <c r="W24" s="51"/>
      <c r="X24" s="51"/>
      <c r="Y24" s="51"/>
      <c r="Z24" s="60"/>
    </row>
    <row r="25" spans="17:26" ht="12.75">
      <c r="Q25"/>
      <c r="R25"/>
      <c r="S25"/>
      <c r="T25"/>
      <c r="U25"/>
      <c r="V25"/>
      <c r="W25"/>
      <c r="X25"/>
      <c r="Y25" s="61"/>
      <c r="Z25" s="60"/>
    </row>
    <row r="26" spans="17:26" ht="12.75">
      <c r="Q26"/>
      <c r="R26"/>
      <c r="S26"/>
      <c r="T26"/>
      <c r="U26"/>
      <c r="V26"/>
      <c r="W26"/>
      <c r="X26"/>
      <c r="Y26"/>
      <c r="Z26" s="60"/>
    </row>
    <row r="27" spans="17:26" ht="12.75">
      <c r="Q27"/>
      <c r="R27"/>
      <c r="S27"/>
      <c r="T27"/>
      <c r="U27"/>
      <c r="V27"/>
      <c r="W27"/>
      <c r="X27"/>
      <c r="Y27"/>
      <c r="Z27" s="60"/>
    </row>
    <row r="28" spans="17:26" ht="12.75">
      <c r="Q28"/>
      <c r="R28" s="6"/>
      <c r="S28" s="6"/>
      <c r="T28" s="6"/>
      <c r="U28" s="6"/>
      <c r="V28" s="6"/>
      <c r="W28" s="6"/>
      <c r="X28" s="6"/>
      <c r="Y28" s="6"/>
      <c r="Z28" s="60"/>
    </row>
    <row r="29" spans="17:26" ht="12.75">
      <c r="Q29"/>
      <c r="R29"/>
      <c r="S29"/>
      <c r="T29"/>
      <c r="U29"/>
      <c r="V29"/>
      <c r="W29"/>
      <c r="X29"/>
      <c r="Y29"/>
      <c r="Z29" s="60"/>
    </row>
    <row r="30" spans="17:26" ht="12.75">
      <c r="Q30"/>
      <c r="R30"/>
      <c r="S30"/>
      <c r="T30"/>
      <c r="U30"/>
      <c r="V30"/>
      <c r="W30"/>
      <c r="X30"/>
      <c r="Y30"/>
      <c r="Z30" s="60"/>
    </row>
    <row r="31" spans="17:26" ht="12.75">
      <c r="Q31"/>
      <c r="R31"/>
      <c r="S31"/>
      <c r="T31"/>
      <c r="U31"/>
      <c r="V31"/>
      <c r="W31"/>
      <c r="X31"/>
      <c r="Y31"/>
      <c r="Z31" s="60"/>
    </row>
    <row r="32" spans="17:26" ht="12.75">
      <c r="Q32"/>
      <c r="R32"/>
      <c r="S32"/>
      <c r="T32"/>
      <c r="U32"/>
      <c r="V32"/>
      <c r="W32"/>
      <c r="X32"/>
      <c r="Y32"/>
      <c r="Z32" s="60"/>
    </row>
    <row r="33" spans="17:26" ht="12.75">
      <c r="Q33"/>
      <c r="R33"/>
      <c r="S33"/>
      <c r="T33"/>
      <c r="U33"/>
      <c r="V33"/>
      <c r="W33"/>
      <c r="X33"/>
      <c r="Y33"/>
      <c r="Z33" s="60"/>
    </row>
    <row r="34" spans="17:26" ht="12.75">
      <c r="Q34"/>
      <c r="R34"/>
      <c r="S34"/>
      <c r="T34"/>
      <c r="U34"/>
      <c r="V34"/>
      <c r="W34"/>
      <c r="X34"/>
      <c r="Y34"/>
      <c r="Z34" s="60"/>
    </row>
    <row r="35" spans="17:26" ht="12.75">
      <c r="Q35"/>
      <c r="R35"/>
      <c r="S35"/>
      <c r="T35"/>
      <c r="U35"/>
      <c r="V35"/>
      <c r="W35"/>
      <c r="X35"/>
      <c r="Y35"/>
      <c r="Z35" s="60"/>
    </row>
    <row r="36" spans="17:26" ht="12.75">
      <c r="Q36"/>
      <c r="R36"/>
      <c r="S36"/>
      <c r="T36"/>
      <c r="U36"/>
      <c r="V36"/>
      <c r="W36"/>
      <c r="X36"/>
      <c r="Y36"/>
      <c r="Z36" s="60"/>
    </row>
    <row r="37" spans="17:26" ht="12.75">
      <c r="Q37"/>
      <c r="R37"/>
      <c r="S37"/>
      <c r="T37"/>
      <c r="U37"/>
      <c r="V37"/>
      <c r="W37"/>
      <c r="X37"/>
      <c r="Y37"/>
      <c r="Z37" s="60"/>
    </row>
    <row r="38" spans="17:26" ht="12.75">
      <c r="Q38"/>
      <c r="R38"/>
      <c r="S38"/>
      <c r="T38"/>
      <c r="U38"/>
      <c r="V38"/>
      <c r="W38"/>
      <c r="X38"/>
      <c r="Y38"/>
      <c r="Z38" s="60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A13" sqref="A13"/>
    </sheetView>
  </sheetViews>
  <sheetFormatPr defaultColWidth="9.140625" defaultRowHeight="12.75"/>
  <cols>
    <col min="1" max="1" width="29.28125" style="0" customWidth="1"/>
    <col min="10" max="10" width="7.57421875" style="0" customWidth="1"/>
  </cols>
  <sheetData>
    <row r="1" spans="1:10" ht="12.75">
      <c r="A1" s="318" t="s">
        <v>338</v>
      </c>
      <c r="B1" s="318" t="s">
        <v>276</v>
      </c>
      <c r="C1" s="318"/>
      <c r="D1" s="318"/>
      <c r="E1" s="318"/>
      <c r="F1" s="318"/>
      <c r="G1" s="318"/>
      <c r="H1" s="318"/>
      <c r="I1" s="318"/>
      <c r="J1" s="318"/>
    </row>
    <row r="2" spans="1:10" ht="12.75">
      <c r="A2" s="387"/>
      <c r="B2" s="388"/>
      <c r="C2" s="388"/>
      <c r="D2" s="388"/>
      <c r="E2" s="388"/>
      <c r="F2" s="388"/>
      <c r="G2" s="388"/>
      <c r="H2" s="388"/>
      <c r="I2" s="388"/>
      <c r="J2" s="318"/>
    </row>
    <row r="3" spans="1:10" ht="12.75">
      <c r="A3" s="387"/>
      <c r="B3" s="377">
        <v>2001</v>
      </c>
      <c r="C3" s="378">
        <v>2002</v>
      </c>
      <c r="D3" s="378">
        <v>2003</v>
      </c>
      <c r="E3" s="378">
        <v>2004</v>
      </c>
      <c r="F3" s="378">
        <v>2005</v>
      </c>
      <c r="G3" s="378">
        <v>2006</v>
      </c>
      <c r="H3" s="378">
        <v>2007</v>
      </c>
      <c r="I3" s="379" t="s">
        <v>281</v>
      </c>
      <c r="J3" s="318"/>
    </row>
    <row r="4" spans="1:10" ht="12.75">
      <c r="A4" s="318" t="s">
        <v>277</v>
      </c>
      <c r="B4" s="380">
        <v>19</v>
      </c>
      <c r="C4" s="381">
        <v>26</v>
      </c>
      <c r="D4" s="381">
        <v>32</v>
      </c>
      <c r="E4" s="381">
        <v>25</v>
      </c>
      <c r="F4" s="381">
        <v>26</v>
      </c>
      <c r="G4" s="381">
        <v>24</v>
      </c>
      <c r="H4" s="381">
        <v>21</v>
      </c>
      <c r="I4" s="382">
        <v>22</v>
      </c>
      <c r="J4" s="318"/>
    </row>
    <row r="5" spans="1:10" ht="12.75">
      <c r="A5" s="318" t="s">
        <v>278</v>
      </c>
      <c r="B5" s="380">
        <v>16</v>
      </c>
      <c r="C5" s="381">
        <v>25</v>
      </c>
      <c r="D5" s="381">
        <v>15</v>
      </c>
      <c r="E5" s="381">
        <v>24</v>
      </c>
      <c r="F5" s="381">
        <v>26</v>
      </c>
      <c r="G5" s="381">
        <v>29</v>
      </c>
      <c r="H5" s="381">
        <v>30</v>
      </c>
      <c r="I5" s="382">
        <v>16</v>
      </c>
      <c r="J5" s="318"/>
    </row>
    <row r="6" spans="1:10" ht="12.75">
      <c r="A6" s="318" t="s">
        <v>432</v>
      </c>
      <c r="B6" s="380">
        <v>43</v>
      </c>
      <c r="C6" s="381">
        <v>39</v>
      </c>
      <c r="D6" s="381">
        <v>65</v>
      </c>
      <c r="E6" s="381">
        <v>49</v>
      </c>
      <c r="F6" s="381">
        <v>43</v>
      </c>
      <c r="G6" s="381">
        <v>35</v>
      </c>
      <c r="H6" s="381">
        <v>48</v>
      </c>
      <c r="I6" s="382">
        <v>16</v>
      </c>
      <c r="J6" s="318"/>
    </row>
    <row r="7" spans="1:10" ht="12.75">
      <c r="A7" s="318" t="s">
        <v>433</v>
      </c>
      <c r="B7" s="380">
        <v>49</v>
      </c>
      <c r="C7" s="381">
        <v>52</v>
      </c>
      <c r="D7" s="381">
        <v>42</v>
      </c>
      <c r="E7" s="381">
        <v>50</v>
      </c>
      <c r="F7" s="381">
        <v>45</v>
      </c>
      <c r="G7" s="381">
        <v>34</v>
      </c>
      <c r="H7" s="381">
        <v>30</v>
      </c>
      <c r="I7" s="382">
        <v>25</v>
      </c>
      <c r="J7" s="318"/>
    </row>
    <row r="8" spans="1:10" ht="12.75">
      <c r="A8" s="318" t="s">
        <v>434</v>
      </c>
      <c r="B8" s="380">
        <v>22</v>
      </c>
      <c r="C8" s="381">
        <v>23</v>
      </c>
      <c r="D8" s="381">
        <v>16</v>
      </c>
      <c r="E8" s="381">
        <v>20</v>
      </c>
      <c r="F8" s="381">
        <v>33</v>
      </c>
      <c r="G8" s="381">
        <v>18</v>
      </c>
      <c r="H8" s="381">
        <v>16</v>
      </c>
      <c r="I8" s="382">
        <v>10</v>
      </c>
      <c r="J8" s="318"/>
    </row>
    <row r="9" spans="1:10" ht="12.75">
      <c r="A9" s="318" t="s">
        <v>279</v>
      </c>
      <c r="B9" s="380">
        <v>20</v>
      </c>
      <c r="C9" s="381">
        <v>27</v>
      </c>
      <c r="D9" s="381">
        <v>29</v>
      </c>
      <c r="E9" s="381">
        <v>42</v>
      </c>
      <c r="F9" s="381">
        <v>22</v>
      </c>
      <c r="G9" s="381">
        <v>11</v>
      </c>
      <c r="H9" s="381">
        <v>29</v>
      </c>
      <c r="I9" s="382">
        <v>13</v>
      </c>
      <c r="J9" s="318"/>
    </row>
    <row r="10" spans="1:10" ht="12.75">
      <c r="A10" s="387" t="s">
        <v>280</v>
      </c>
      <c r="B10" s="383">
        <v>8</v>
      </c>
      <c r="C10" s="378">
        <v>11</v>
      </c>
      <c r="D10" s="378">
        <v>18</v>
      </c>
      <c r="E10" s="378">
        <v>16</v>
      </c>
      <c r="F10" s="378">
        <v>12</v>
      </c>
      <c r="G10" s="378">
        <v>25</v>
      </c>
      <c r="H10" s="378">
        <v>9</v>
      </c>
      <c r="I10" s="384">
        <v>13</v>
      </c>
      <c r="J10" s="318"/>
    </row>
    <row r="11" spans="1:10" ht="12.75">
      <c r="A11" s="387" t="s">
        <v>86</v>
      </c>
      <c r="B11" s="377">
        <v>177</v>
      </c>
      <c r="C11" s="385">
        <v>203</v>
      </c>
      <c r="D11" s="385">
        <v>217</v>
      </c>
      <c r="E11" s="385">
        <v>226</v>
      </c>
      <c r="F11" s="385">
        <v>207</v>
      </c>
      <c r="G11" s="385">
        <v>176</v>
      </c>
      <c r="H11" s="385">
        <v>183</v>
      </c>
      <c r="I11" s="386">
        <v>115</v>
      </c>
      <c r="J11" s="318"/>
    </row>
    <row r="13" spans="1:5" ht="12.75">
      <c r="A13" s="346" t="s">
        <v>10</v>
      </c>
      <c r="B13" s="23" t="s">
        <v>467</v>
      </c>
      <c r="C13" s="23"/>
      <c r="D13" s="23"/>
      <c r="E13" s="23"/>
    </row>
    <row r="14" ht="12.75">
      <c r="A14" s="346" t="s">
        <v>11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24" sqref="A24"/>
    </sheetView>
  </sheetViews>
  <sheetFormatPr defaultColWidth="9.140625" defaultRowHeight="12.75"/>
  <cols>
    <col min="1" max="1" width="9.57421875" style="11" customWidth="1"/>
    <col min="2" max="3" width="35.8515625" style="11" customWidth="1"/>
    <col min="4" max="4" width="3.7109375" style="11" customWidth="1"/>
    <col min="5" max="16384" width="9.140625" style="11" customWidth="1"/>
  </cols>
  <sheetData>
    <row r="1" spans="1:4" s="27" customFormat="1" ht="13.5">
      <c r="A1" s="244" t="s">
        <v>339</v>
      </c>
      <c r="B1" s="244" t="s">
        <v>406</v>
      </c>
      <c r="C1" s="245"/>
      <c r="D1" s="245"/>
    </row>
    <row r="2" spans="1:4" s="27" customFormat="1" ht="13.5">
      <c r="A2" s="347"/>
      <c r="B2" s="246"/>
      <c r="C2" s="246"/>
      <c r="D2" s="245"/>
    </row>
    <row r="3" spans="1:4" ht="12.75">
      <c r="A3" s="294"/>
      <c r="B3" s="296" t="s">
        <v>131</v>
      </c>
      <c r="C3" s="297" t="s">
        <v>132</v>
      </c>
      <c r="D3" s="317"/>
    </row>
    <row r="4" spans="1:4" ht="12.75">
      <c r="A4" s="250">
        <v>1990</v>
      </c>
      <c r="B4" s="357">
        <v>28</v>
      </c>
      <c r="C4" s="358">
        <v>175</v>
      </c>
      <c r="D4" s="249"/>
    </row>
    <row r="5" spans="1:4" ht="12.75">
      <c r="A5" s="250">
        <v>1991</v>
      </c>
      <c r="B5" s="357">
        <v>26</v>
      </c>
      <c r="C5" s="358">
        <v>126</v>
      </c>
      <c r="D5" s="249"/>
    </row>
    <row r="6" spans="1:4" ht="12.75">
      <c r="A6" s="250">
        <v>1992</v>
      </c>
      <c r="B6" s="357">
        <v>37</v>
      </c>
      <c r="C6" s="358">
        <v>168</v>
      </c>
      <c r="D6" s="249"/>
    </row>
    <row r="7" spans="1:4" ht="12.75">
      <c r="A7" s="250">
        <v>1993</v>
      </c>
      <c r="B7" s="357">
        <v>52</v>
      </c>
      <c r="C7" s="358">
        <v>175</v>
      </c>
      <c r="D7" s="249"/>
    </row>
    <row r="8" spans="1:4" ht="12.75">
      <c r="A8" s="250">
        <v>1994</v>
      </c>
      <c r="B8" s="357">
        <v>83</v>
      </c>
      <c r="C8" s="358">
        <v>230</v>
      </c>
      <c r="D8" s="249"/>
    </row>
    <row r="9" spans="1:4" ht="12.75">
      <c r="A9" s="250">
        <v>1995</v>
      </c>
      <c r="B9" s="357">
        <v>134</v>
      </c>
      <c r="C9" s="358">
        <v>320</v>
      </c>
      <c r="D9" s="249"/>
    </row>
    <row r="10" spans="1:4" ht="12.75">
      <c r="A10" s="250">
        <v>1996</v>
      </c>
      <c r="B10" s="357">
        <v>180</v>
      </c>
      <c r="C10" s="358">
        <v>347</v>
      </c>
      <c r="D10" s="249"/>
    </row>
    <row r="11" spans="1:4" ht="12.75">
      <c r="A11" s="250">
        <v>1997</v>
      </c>
      <c r="B11" s="357">
        <v>171</v>
      </c>
      <c r="C11" s="358">
        <v>365</v>
      </c>
      <c r="D11" s="249"/>
    </row>
    <row r="12" spans="1:4" ht="12.75">
      <c r="A12" s="250">
        <v>1998</v>
      </c>
      <c r="B12" s="357">
        <v>173</v>
      </c>
      <c r="C12" s="358">
        <v>299</v>
      </c>
      <c r="D12" s="249"/>
    </row>
    <row r="13" spans="1:4" ht="12.75">
      <c r="A13" s="250">
        <v>1999</v>
      </c>
      <c r="B13" s="357">
        <v>148</v>
      </c>
      <c r="C13" s="358">
        <v>280</v>
      </c>
      <c r="D13" s="249"/>
    </row>
    <row r="14" spans="1:4" ht="12.75">
      <c r="A14" s="250">
        <v>2000</v>
      </c>
      <c r="B14" s="357">
        <v>138</v>
      </c>
      <c r="C14" s="358">
        <v>283</v>
      </c>
      <c r="D14" s="249"/>
    </row>
    <row r="15" spans="1:4" ht="12.75">
      <c r="A15" s="250">
        <v>2001</v>
      </c>
      <c r="B15" s="357">
        <v>151</v>
      </c>
      <c r="C15" s="358">
        <v>259</v>
      </c>
      <c r="D15" s="249"/>
    </row>
    <row r="16" spans="1:4" ht="12.75">
      <c r="A16" s="250">
        <v>2002</v>
      </c>
      <c r="B16" s="357">
        <v>153</v>
      </c>
      <c r="C16" s="358">
        <v>250</v>
      </c>
      <c r="D16" s="249"/>
    </row>
    <row r="17" spans="1:4" ht="12.75">
      <c r="A17" s="401">
        <v>2003</v>
      </c>
      <c r="B17" s="257">
        <v>169</v>
      </c>
      <c r="C17" s="262">
        <v>229</v>
      </c>
      <c r="D17" s="249"/>
    </row>
    <row r="18" spans="1:4" ht="12.75">
      <c r="A18" s="401">
        <v>2004</v>
      </c>
      <c r="B18" s="257">
        <v>188</v>
      </c>
      <c r="C18" s="262">
        <v>246</v>
      </c>
      <c r="D18" s="249"/>
    </row>
    <row r="19" spans="1:7" ht="12.75">
      <c r="A19" s="401">
        <v>2005</v>
      </c>
      <c r="B19" s="257">
        <v>214</v>
      </c>
      <c r="C19" s="262">
        <v>282</v>
      </c>
      <c r="D19" s="249"/>
      <c r="G19" s="15"/>
    </row>
    <row r="20" spans="1:4" ht="12.75">
      <c r="A20" s="401">
        <v>2006</v>
      </c>
      <c r="B20" s="257">
        <v>146</v>
      </c>
      <c r="C20" s="262">
        <v>247</v>
      </c>
      <c r="D20" s="317"/>
    </row>
    <row r="21" spans="1:4" ht="12.75">
      <c r="A21" s="401">
        <v>2007</v>
      </c>
      <c r="B21" s="257">
        <v>150</v>
      </c>
      <c r="C21" s="262">
        <v>214</v>
      </c>
      <c r="D21" s="317"/>
    </row>
    <row r="22" spans="1:4" ht="12.75">
      <c r="A22" s="401">
        <v>2008</v>
      </c>
      <c r="B22" s="402">
        <v>120</v>
      </c>
      <c r="C22" s="403">
        <v>261</v>
      </c>
      <c r="D22" s="317"/>
    </row>
    <row r="23" spans="1:8" ht="12.75">
      <c r="A23" s="249"/>
      <c r="B23" s="249"/>
      <c r="C23" s="249"/>
      <c r="D23" s="249"/>
      <c r="E23" s="31"/>
      <c r="F23" s="31"/>
      <c r="G23" s="31"/>
      <c r="H23" s="31"/>
    </row>
    <row r="24" spans="1:4" ht="12.75">
      <c r="A24" s="251" t="s">
        <v>11</v>
      </c>
      <c r="B24" s="249"/>
      <c r="C24" s="249"/>
      <c r="D24" s="249"/>
    </row>
    <row r="28" spans="1:4" ht="12.75">
      <c r="A28" s="62"/>
      <c r="B28" s="62"/>
      <c r="C28" s="62"/>
      <c r="D28" s="62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"/>
      <c r="B42" s="55"/>
      <c r="C42" s="55"/>
      <c r="D42" s="15"/>
    </row>
    <row r="43" spans="1:4" ht="12.75">
      <c r="A43" s="42"/>
      <c r="B43" s="55"/>
      <c r="C43" s="55"/>
      <c r="D43" s="15"/>
    </row>
    <row r="44" spans="1:4" ht="12.75">
      <c r="A44" s="42"/>
      <c r="B44" s="55"/>
      <c r="C44" s="55"/>
      <c r="D44" s="15"/>
    </row>
    <row r="45" spans="1:4" ht="12.75">
      <c r="A45" s="42"/>
      <c r="B45" s="55"/>
      <c r="C45" s="55"/>
      <c r="D45" s="15"/>
    </row>
    <row r="46" spans="1:4" ht="12.75">
      <c r="A46" s="42"/>
      <c r="B46" s="55"/>
      <c r="C46" s="55"/>
      <c r="D46" s="15"/>
    </row>
    <row r="47" spans="1:4" ht="12.75">
      <c r="A47" s="42"/>
      <c r="B47" s="55"/>
      <c r="C47" s="55"/>
      <c r="D47" s="15"/>
    </row>
    <row r="48" spans="1:4" ht="12.75">
      <c r="A48" s="42"/>
      <c r="B48" s="55"/>
      <c r="C48" s="55"/>
      <c r="D48" s="15"/>
    </row>
    <row r="49" spans="1:4" ht="12.75">
      <c r="A49" s="42"/>
      <c r="B49" s="55"/>
      <c r="C49" s="55"/>
      <c r="D49" s="15"/>
    </row>
    <row r="50" spans="1:4" ht="12.75">
      <c r="A50" s="42"/>
      <c r="B50" s="55"/>
      <c r="C50" s="55"/>
      <c r="D50" s="15"/>
    </row>
    <row r="51" spans="1:4" ht="12.75">
      <c r="A51" s="45"/>
      <c r="B51" s="67"/>
      <c r="C51" s="67"/>
      <c r="D51" s="15"/>
    </row>
    <row r="52" spans="1:4" ht="12.75">
      <c r="A52" s="45"/>
      <c r="B52" s="67"/>
      <c r="C52" s="67"/>
      <c r="D52" s="15"/>
    </row>
    <row r="53" spans="1:4" ht="12.75">
      <c r="A53" s="45"/>
      <c r="B53" s="67"/>
      <c r="C53" s="67"/>
      <c r="D53" s="15"/>
    </row>
    <row r="54" spans="1:4" ht="12.75">
      <c r="A54" s="45"/>
      <c r="B54" s="67"/>
      <c r="C54" s="67"/>
      <c r="D54" s="15"/>
    </row>
    <row r="55" spans="1:4" ht="12.75">
      <c r="A55" s="45"/>
      <c r="B55" s="67"/>
      <c r="C55" s="67"/>
      <c r="D55" s="15"/>
    </row>
    <row r="56" spans="1:4" ht="12.75">
      <c r="A56" s="45"/>
      <c r="B56" s="67"/>
      <c r="C56" s="67"/>
      <c r="D56" s="15"/>
    </row>
    <row r="57" spans="1:4" ht="12.75">
      <c r="A57" s="15"/>
      <c r="B57" s="15"/>
      <c r="C57" s="15"/>
      <c r="D57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E42"/>
    </sheetView>
  </sheetViews>
  <sheetFormatPr defaultColWidth="9.140625" defaultRowHeight="12.75"/>
  <sheetData>
    <row r="1" spans="1:5" ht="13.5">
      <c r="A1" s="404" t="s">
        <v>340</v>
      </c>
      <c r="B1" s="405" t="s">
        <v>407</v>
      </c>
      <c r="C1" s="245"/>
      <c r="D1" s="27"/>
      <c r="E1" s="27"/>
    </row>
    <row r="2" spans="1:5" ht="12.75">
      <c r="A2" s="250"/>
      <c r="B2" s="347"/>
      <c r="C2" s="244"/>
      <c r="D2" s="26"/>
      <c r="E2" s="26"/>
    </row>
    <row r="3" spans="1:5" ht="12.75">
      <c r="A3" s="250"/>
      <c r="B3" s="406" t="s">
        <v>133</v>
      </c>
      <c r="C3" s="244"/>
      <c r="D3" s="26"/>
      <c r="E3" s="26"/>
    </row>
    <row r="4" spans="1:5" ht="12.75">
      <c r="A4" s="250">
        <v>1978</v>
      </c>
      <c r="B4" s="407">
        <v>43</v>
      </c>
      <c r="C4" s="244"/>
      <c r="D4" s="26"/>
      <c r="E4" s="26"/>
    </row>
    <row r="5" spans="1:5" ht="12.75">
      <c r="A5" s="250">
        <v>1983</v>
      </c>
      <c r="B5" s="407">
        <v>49</v>
      </c>
      <c r="C5" s="244"/>
      <c r="D5" s="26"/>
      <c r="E5" s="26"/>
    </row>
    <row r="6" spans="1:5" ht="12.75">
      <c r="A6" s="250">
        <v>1990</v>
      </c>
      <c r="B6" s="407">
        <v>50</v>
      </c>
      <c r="C6" s="244"/>
      <c r="D6" s="26"/>
      <c r="E6" s="26"/>
    </row>
    <row r="7" spans="1:5" ht="12.75">
      <c r="A7" s="250">
        <v>1991</v>
      </c>
      <c r="B7" s="407">
        <v>54</v>
      </c>
      <c r="C7" s="244"/>
      <c r="D7" s="26"/>
      <c r="E7" s="26"/>
    </row>
    <row r="8" spans="1:5" ht="12.75">
      <c r="A8" s="250">
        <v>1992</v>
      </c>
      <c r="B8" s="407">
        <v>57</v>
      </c>
      <c r="C8" s="244"/>
      <c r="D8" s="26"/>
      <c r="E8" s="26"/>
    </row>
    <row r="9" spans="1:5" ht="12.75">
      <c r="A9" s="250">
        <v>1993</v>
      </c>
      <c r="B9" s="407">
        <v>57</v>
      </c>
      <c r="C9" s="244"/>
      <c r="D9" s="26"/>
      <c r="E9" s="26"/>
    </row>
    <row r="10" spans="1:5" ht="12.75">
      <c r="A10" s="250">
        <v>1994</v>
      </c>
      <c r="B10" s="407">
        <v>56</v>
      </c>
      <c r="C10" s="244"/>
      <c r="D10" s="26"/>
      <c r="E10" s="26"/>
    </row>
    <row r="11" spans="1:5" ht="12.75">
      <c r="A11" s="250">
        <v>1995</v>
      </c>
      <c r="B11" s="407">
        <v>59</v>
      </c>
      <c r="C11" s="244"/>
      <c r="D11" s="26"/>
      <c r="E11" s="26"/>
    </row>
    <row r="12" spans="1:5" ht="12.75">
      <c r="A12" s="250">
        <v>1996</v>
      </c>
      <c r="B12" s="407">
        <v>65</v>
      </c>
      <c r="C12" s="244"/>
      <c r="D12" s="26"/>
      <c r="E12" s="26"/>
    </row>
    <row r="13" spans="1:5" ht="12.75">
      <c r="A13" s="250">
        <v>1997</v>
      </c>
      <c r="B13" s="407">
        <v>63</v>
      </c>
      <c r="C13" s="244"/>
      <c r="D13" s="26"/>
      <c r="E13" s="26"/>
    </row>
    <row r="14" spans="1:5" ht="12.75">
      <c r="A14" s="250">
        <v>1998</v>
      </c>
      <c r="B14" s="407">
        <v>60</v>
      </c>
      <c r="C14" s="244"/>
      <c r="D14" s="26"/>
      <c r="E14" s="26"/>
    </row>
    <row r="15" spans="1:5" ht="12.75">
      <c r="A15" s="250">
        <v>1999</v>
      </c>
      <c r="B15" s="407">
        <v>65</v>
      </c>
      <c r="C15" s="244"/>
      <c r="D15" s="26"/>
      <c r="E15" s="26"/>
    </row>
    <row r="16" spans="1:3" ht="12.75">
      <c r="A16" s="250">
        <v>2000</v>
      </c>
      <c r="B16" s="407">
        <v>66</v>
      </c>
      <c r="C16" s="244"/>
    </row>
    <row r="17" spans="1:3" ht="12.75">
      <c r="A17" s="250">
        <v>2001</v>
      </c>
      <c r="B17" s="407">
        <v>71</v>
      </c>
      <c r="C17" s="244"/>
    </row>
    <row r="18" spans="1:3" ht="12.75">
      <c r="A18" s="250">
        <v>2002</v>
      </c>
      <c r="B18" s="407">
        <v>75</v>
      </c>
      <c r="C18" s="244"/>
    </row>
    <row r="19" spans="1:3" ht="12.75">
      <c r="A19" s="250">
        <v>2003</v>
      </c>
      <c r="B19" s="407">
        <v>84</v>
      </c>
      <c r="C19" s="244"/>
    </row>
    <row r="20" spans="1:3" ht="12.75">
      <c r="A20" s="250">
        <v>2004</v>
      </c>
      <c r="B20" s="407">
        <v>84</v>
      </c>
      <c r="C20" s="244"/>
    </row>
    <row r="21" spans="1:3" ht="12.75">
      <c r="A21" s="250">
        <v>2005</v>
      </c>
      <c r="B21" s="407">
        <v>89</v>
      </c>
      <c r="C21" s="244"/>
    </row>
    <row r="22" spans="1:3" ht="12.75">
      <c r="A22" s="250">
        <v>2006</v>
      </c>
      <c r="B22" s="407">
        <v>89</v>
      </c>
      <c r="C22" s="244"/>
    </row>
    <row r="23" spans="1:3" ht="12.75">
      <c r="A23" s="250">
        <v>2007</v>
      </c>
      <c r="B23" s="408">
        <v>95</v>
      </c>
      <c r="C23" s="244"/>
    </row>
    <row r="24" spans="1:3" ht="12.75">
      <c r="A24" s="250">
        <v>2008</v>
      </c>
      <c r="B24" s="409">
        <v>101</v>
      </c>
      <c r="C24" s="244"/>
    </row>
    <row r="25" spans="1:3" ht="12.75">
      <c r="A25" s="250"/>
      <c r="B25" s="410"/>
      <c r="C25" s="244"/>
    </row>
    <row r="26" spans="1:5" ht="12.75">
      <c r="A26" s="335" t="s">
        <v>10</v>
      </c>
      <c r="B26" s="338" t="s">
        <v>408</v>
      </c>
      <c r="C26" s="249"/>
      <c r="D26" s="11"/>
      <c r="E26" s="11"/>
    </row>
    <row r="27" spans="1:5" ht="12.75">
      <c r="A27" s="411"/>
      <c r="B27" s="338" t="s">
        <v>297</v>
      </c>
      <c r="C27" s="249"/>
      <c r="D27" s="11"/>
      <c r="E27" s="11"/>
    </row>
    <row r="28" spans="1:5" ht="12.75">
      <c r="A28" s="411"/>
      <c r="B28" s="338" t="s">
        <v>0</v>
      </c>
      <c r="C28" s="249"/>
      <c r="D28" s="11"/>
      <c r="E28" s="11"/>
    </row>
    <row r="29" spans="1:5" ht="12.75">
      <c r="A29" s="411"/>
      <c r="B29" s="338" t="s">
        <v>475</v>
      </c>
      <c r="C29" s="249"/>
      <c r="D29" s="11"/>
      <c r="E29" s="11"/>
    </row>
    <row r="30" spans="1:5" ht="12.75">
      <c r="A30" s="411"/>
      <c r="B30" s="338" t="s">
        <v>409</v>
      </c>
      <c r="C30" s="249"/>
      <c r="D30" s="11"/>
      <c r="E30" s="11"/>
    </row>
    <row r="31" spans="1:5" ht="12.75">
      <c r="A31" s="335" t="s">
        <v>11</v>
      </c>
      <c r="B31" s="249"/>
      <c r="C31" s="249"/>
      <c r="D31" s="11"/>
      <c r="E31" s="11"/>
    </row>
    <row r="32" spans="1:5" ht="12.75">
      <c r="A32" s="24"/>
      <c r="B32" s="11"/>
      <c r="C32" s="11"/>
      <c r="D32" s="11"/>
      <c r="E32" s="11"/>
    </row>
    <row r="33" spans="1:5" ht="12.75">
      <c r="A33" s="22"/>
      <c r="B33" s="15"/>
      <c r="C33" s="15"/>
      <c r="D33" s="11"/>
      <c r="E33" s="11"/>
    </row>
    <row r="34" spans="1:5" ht="12.75">
      <c r="A34" s="42"/>
      <c r="B34" s="55"/>
      <c r="C34" s="15"/>
      <c r="D34" s="11"/>
      <c r="E34" s="11"/>
    </row>
    <row r="35" spans="1:5" ht="12.75">
      <c r="A35" s="42"/>
      <c r="B35" s="55"/>
      <c r="C35" s="15"/>
      <c r="D35" s="11"/>
      <c r="E35" s="11"/>
    </row>
    <row r="36" spans="1:5" ht="12.75">
      <c r="A36" s="42"/>
      <c r="B36" s="55"/>
      <c r="C36" s="15"/>
      <c r="D36" s="11"/>
      <c r="E36" s="11"/>
    </row>
    <row r="37" spans="1:5" ht="12.75">
      <c r="A37" s="42"/>
      <c r="B37" s="55"/>
      <c r="C37" s="15"/>
      <c r="D37" s="11"/>
      <c r="E37" s="11"/>
    </row>
    <row r="38" spans="1:5" ht="12.75">
      <c r="A38" s="42"/>
      <c r="B38" s="55"/>
      <c r="C38" s="15"/>
      <c r="D38" s="11"/>
      <c r="E38" s="11"/>
    </row>
    <row r="39" spans="1:5" ht="12.75">
      <c r="A39" s="42"/>
      <c r="B39" s="55"/>
      <c r="C39" s="15"/>
      <c r="D39" s="11"/>
      <c r="E39" s="11"/>
    </row>
    <row r="40" spans="1:5" ht="12.75">
      <c r="A40" s="42"/>
      <c r="B40" s="55"/>
      <c r="C40" s="15"/>
      <c r="D40" s="11"/>
      <c r="E40" s="11"/>
    </row>
    <row r="41" spans="1:5" ht="12.75">
      <c r="A41" s="42"/>
      <c r="B41" s="55"/>
      <c r="C41" s="15"/>
      <c r="D41" s="11"/>
      <c r="E41" s="11"/>
    </row>
    <row r="42" spans="1:5" ht="12.75">
      <c r="A42" s="42"/>
      <c r="B42" s="55"/>
      <c r="C42" s="15"/>
      <c r="D42" s="11"/>
      <c r="E42" s="11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1">
      <selection activeCell="C21" sqref="C21"/>
    </sheetView>
  </sheetViews>
  <sheetFormatPr defaultColWidth="9.140625" defaultRowHeight="12.75"/>
  <cols>
    <col min="1" max="1" width="15.57421875" style="11" customWidth="1"/>
    <col min="2" max="2" width="19.00390625" style="11" customWidth="1"/>
    <col min="3" max="3" width="18.28125" style="11" customWidth="1"/>
    <col min="4" max="4" width="13.7109375" style="11" customWidth="1"/>
    <col min="5" max="5" width="4.8515625" style="11" customWidth="1"/>
    <col min="6" max="6" width="10.8515625" style="11" customWidth="1"/>
    <col min="7" max="7" width="11.140625" style="11" customWidth="1"/>
    <col min="8" max="16384" width="9.140625" style="11" customWidth="1"/>
  </cols>
  <sheetData>
    <row r="1" spans="1:6" s="27" customFormat="1" ht="13.5">
      <c r="A1" s="244" t="s">
        <v>341</v>
      </c>
      <c r="B1" s="244" t="s">
        <v>435</v>
      </c>
      <c r="C1" s="244"/>
      <c r="D1" s="244"/>
      <c r="E1" s="244"/>
      <c r="F1" s="26"/>
    </row>
    <row r="2" spans="1:6" s="27" customFormat="1" ht="13.5">
      <c r="A2" s="244"/>
      <c r="B2" s="244"/>
      <c r="C2" s="244"/>
      <c r="D2" s="244"/>
      <c r="E2" s="244"/>
      <c r="F2" s="26"/>
    </row>
    <row r="3" spans="1:6" s="27" customFormat="1" ht="13.5">
      <c r="A3" s="347"/>
      <c r="B3" s="296" t="s">
        <v>416</v>
      </c>
      <c r="C3" s="324" t="s">
        <v>417</v>
      </c>
      <c r="D3" s="297" t="s">
        <v>418</v>
      </c>
      <c r="E3" s="245"/>
      <c r="F3" s="26"/>
    </row>
    <row r="4" spans="1:6" s="27" customFormat="1" ht="13.5">
      <c r="A4" s="248">
        <v>2000</v>
      </c>
      <c r="B4" s="304">
        <v>1003</v>
      </c>
      <c r="C4" s="305">
        <v>203</v>
      </c>
      <c r="D4" s="306">
        <v>1206</v>
      </c>
      <c r="E4" s="244"/>
      <c r="F4" s="26"/>
    </row>
    <row r="5" spans="1:6" s="27" customFormat="1" ht="13.5">
      <c r="A5" s="248">
        <v>2001</v>
      </c>
      <c r="B5" s="304">
        <v>1109</v>
      </c>
      <c r="C5" s="305">
        <v>173</v>
      </c>
      <c r="D5" s="306">
        <v>1282</v>
      </c>
      <c r="E5" s="244"/>
      <c r="F5" s="26"/>
    </row>
    <row r="6" spans="1:6" s="27" customFormat="1" ht="13.5">
      <c r="A6" s="248">
        <v>2002</v>
      </c>
      <c r="B6" s="304">
        <v>1164</v>
      </c>
      <c r="C6" s="305">
        <v>182</v>
      </c>
      <c r="D6" s="306">
        <v>1346</v>
      </c>
      <c r="E6" s="244"/>
      <c r="F6" s="26"/>
    </row>
    <row r="7" spans="1:6" s="27" customFormat="1" ht="13.5">
      <c r="A7" s="248">
        <v>2003</v>
      </c>
      <c r="B7" s="304">
        <v>1235</v>
      </c>
      <c r="C7" s="305">
        <v>204</v>
      </c>
      <c r="D7" s="306">
        <v>1439</v>
      </c>
      <c r="E7" s="244"/>
      <c r="F7" s="26"/>
    </row>
    <row r="8" spans="1:6" s="27" customFormat="1" ht="13.5">
      <c r="A8" s="248">
        <v>2004</v>
      </c>
      <c r="B8" s="304">
        <v>1324</v>
      </c>
      <c r="C8" s="305">
        <v>214</v>
      </c>
      <c r="D8" s="306">
        <v>1538</v>
      </c>
      <c r="E8" s="244"/>
      <c r="F8" s="26"/>
    </row>
    <row r="9" spans="1:6" s="27" customFormat="1" ht="13.5">
      <c r="A9" s="248">
        <v>2005</v>
      </c>
      <c r="B9" s="304">
        <v>1420</v>
      </c>
      <c r="C9" s="305">
        <v>161</v>
      </c>
      <c r="D9" s="306">
        <v>1581</v>
      </c>
      <c r="E9" s="244"/>
      <c r="F9" s="26"/>
    </row>
    <row r="10" spans="1:6" s="27" customFormat="1" ht="13.5">
      <c r="A10" s="248">
        <v>2006</v>
      </c>
      <c r="B10" s="304">
        <v>1494</v>
      </c>
      <c r="C10" s="305">
        <v>320</v>
      </c>
      <c r="D10" s="306">
        <v>1814</v>
      </c>
      <c r="E10" s="244"/>
      <c r="F10" s="26"/>
    </row>
    <row r="11" spans="1:6" s="27" customFormat="1" ht="13.5">
      <c r="A11" s="248">
        <v>2007</v>
      </c>
      <c r="B11" s="304">
        <v>1707</v>
      </c>
      <c r="C11" s="305">
        <v>205</v>
      </c>
      <c r="D11" s="306">
        <v>1912</v>
      </c>
      <c r="E11" s="244"/>
      <c r="F11" s="26"/>
    </row>
    <row r="12" spans="1:6" s="27" customFormat="1" ht="13.5">
      <c r="A12" s="250">
        <v>2008</v>
      </c>
      <c r="B12" s="352">
        <v>1845</v>
      </c>
      <c r="C12" s="333">
        <v>200</v>
      </c>
      <c r="D12" s="334">
        <v>2045</v>
      </c>
      <c r="E12" s="244"/>
      <c r="F12" s="26"/>
    </row>
    <row r="13" spans="1:6" s="27" customFormat="1" ht="13.5">
      <c r="A13" s="250"/>
      <c r="B13" s="412"/>
      <c r="C13" s="412"/>
      <c r="D13" s="412"/>
      <c r="E13" s="244"/>
      <c r="F13" s="26"/>
    </row>
    <row r="14" spans="1:6" s="27" customFormat="1" ht="13.5">
      <c r="A14" s="252" t="s">
        <v>11</v>
      </c>
      <c r="B14" s="244"/>
      <c r="C14" s="244"/>
      <c r="D14" s="244"/>
      <c r="E14" s="244"/>
      <c r="F14" s="26"/>
    </row>
    <row r="15" spans="1:6" s="27" customFormat="1" ht="13.5">
      <c r="A15" s="26"/>
      <c r="B15" s="26"/>
      <c r="C15" s="26"/>
      <c r="D15" s="26"/>
      <c r="E15" s="26"/>
      <c r="F15" s="26"/>
    </row>
    <row r="16" s="27" customFormat="1" ht="13.5"/>
    <row r="17" ht="12" customHeight="1"/>
    <row r="24" s="15" customFormat="1" ht="12.75"/>
    <row r="28" spans="1:3" ht="12.75">
      <c r="A28" s="31"/>
      <c r="B28" s="31"/>
      <c r="C28" s="31"/>
    </row>
    <row r="29" spans="1:3" ht="12.75">
      <c r="A29" s="31"/>
      <c r="B29" s="31"/>
      <c r="C29" s="31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B10" sqref="B10"/>
    </sheetView>
  </sheetViews>
  <sheetFormatPr defaultColWidth="9.140625" defaultRowHeight="12.75"/>
  <cols>
    <col min="1" max="1" width="17.00390625" style="0" customWidth="1"/>
    <col min="2" max="7" width="7.7109375" style="0" customWidth="1"/>
    <col min="8" max="8" width="5.00390625" style="0" customWidth="1"/>
  </cols>
  <sheetData>
    <row r="1" spans="1:7" ht="12.75">
      <c r="A1" s="79" t="s">
        <v>342</v>
      </c>
      <c r="B1" s="79" t="s">
        <v>1</v>
      </c>
      <c r="C1" s="79"/>
      <c r="D1" s="79"/>
      <c r="E1" s="79"/>
      <c r="F1" s="79"/>
      <c r="G1" s="79"/>
    </row>
    <row r="2" spans="1:7" ht="12.75">
      <c r="A2" s="20"/>
      <c r="B2" s="20"/>
      <c r="C2" s="20"/>
      <c r="D2" s="20"/>
      <c r="E2" s="20"/>
      <c r="F2" s="79"/>
      <c r="G2" s="226"/>
    </row>
    <row r="3" spans="1:7" ht="12.75">
      <c r="A3" s="20"/>
      <c r="B3" s="229">
        <v>1997</v>
      </c>
      <c r="C3" s="221">
        <v>1998</v>
      </c>
      <c r="D3" s="221">
        <v>1999</v>
      </c>
      <c r="E3" s="221">
        <v>2003</v>
      </c>
      <c r="F3" s="221">
        <v>2006</v>
      </c>
      <c r="G3" s="233">
        <v>2008</v>
      </c>
    </row>
    <row r="4" spans="1:7" ht="12.75">
      <c r="A4" s="20" t="s">
        <v>282</v>
      </c>
      <c r="B4" s="230">
        <v>34</v>
      </c>
      <c r="C4" s="222">
        <v>34</v>
      </c>
      <c r="D4" s="222">
        <v>34</v>
      </c>
      <c r="E4" s="223">
        <v>37</v>
      </c>
      <c r="F4" s="224">
        <v>37</v>
      </c>
      <c r="G4" s="234">
        <v>40</v>
      </c>
    </row>
    <row r="5" spans="1:7" ht="12.75">
      <c r="A5" s="77"/>
      <c r="B5" s="230"/>
      <c r="C5" s="223"/>
      <c r="D5" s="223"/>
      <c r="E5" s="223"/>
      <c r="F5" s="225"/>
      <c r="G5" s="234"/>
    </row>
    <row r="6" spans="1:7" ht="12.75">
      <c r="A6" s="20" t="s">
        <v>283</v>
      </c>
      <c r="B6" s="230"/>
      <c r="C6" s="222"/>
      <c r="D6" s="222"/>
      <c r="E6" s="222"/>
      <c r="F6" s="222"/>
      <c r="G6" s="234"/>
    </row>
    <row r="7" spans="1:7" ht="12.75">
      <c r="A7" s="77" t="s">
        <v>135</v>
      </c>
      <c r="B7" s="231">
        <v>96</v>
      </c>
      <c r="C7" s="223">
        <v>95</v>
      </c>
      <c r="D7" s="223">
        <v>95</v>
      </c>
      <c r="E7" s="223">
        <v>94</v>
      </c>
      <c r="F7" s="223">
        <v>94</v>
      </c>
      <c r="G7" s="235">
        <v>94</v>
      </c>
    </row>
    <row r="8" spans="1:7" ht="12.75">
      <c r="A8" s="77" t="s">
        <v>136</v>
      </c>
      <c r="B8" s="232">
        <v>4</v>
      </c>
      <c r="C8" s="227">
        <v>5</v>
      </c>
      <c r="D8" s="227">
        <v>5</v>
      </c>
      <c r="E8" s="227">
        <v>6</v>
      </c>
      <c r="F8" s="227">
        <v>6</v>
      </c>
      <c r="G8" s="236">
        <v>6</v>
      </c>
    </row>
    <row r="9" spans="1:7" ht="12.75">
      <c r="A9" s="20"/>
      <c r="B9" s="20"/>
      <c r="C9" s="228"/>
      <c r="D9" s="228"/>
      <c r="E9" s="228"/>
      <c r="F9" s="170"/>
      <c r="G9" s="20"/>
    </row>
    <row r="10" spans="1:7" ht="12.75">
      <c r="A10" s="23" t="s">
        <v>11</v>
      </c>
      <c r="B10" s="79"/>
      <c r="C10" s="79"/>
      <c r="D10" s="79"/>
      <c r="E10" s="79"/>
      <c r="F10" s="79"/>
      <c r="G10" s="79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I26" sqref="I26"/>
    </sheetView>
  </sheetViews>
  <sheetFormatPr defaultColWidth="9.140625" defaultRowHeight="12.75"/>
  <sheetData>
    <row r="1" spans="1:17" ht="12.75">
      <c r="A1" s="244" t="s">
        <v>343</v>
      </c>
      <c r="B1" s="244" t="s">
        <v>368</v>
      </c>
      <c r="C1" s="244"/>
      <c r="D1" s="244"/>
      <c r="E1" s="244"/>
      <c r="F1" s="244"/>
      <c r="G1" s="244"/>
      <c r="H1" s="244"/>
      <c r="I1" s="244"/>
      <c r="J1" s="244"/>
      <c r="K1" s="249"/>
      <c r="L1" s="249"/>
      <c r="M1" s="249"/>
      <c r="N1" s="11"/>
      <c r="O1" s="11"/>
      <c r="P1" s="11"/>
      <c r="Q1" s="11"/>
    </row>
    <row r="2" spans="1:13" ht="12.75">
      <c r="A2" s="413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249"/>
    </row>
    <row r="3" spans="1:13" ht="12.75">
      <c r="A3" s="317"/>
      <c r="B3" s="296">
        <v>1998</v>
      </c>
      <c r="C3" s="324">
        <v>1999</v>
      </c>
      <c r="D3" s="324">
        <v>2000</v>
      </c>
      <c r="E3" s="324">
        <v>2001</v>
      </c>
      <c r="F3" s="324">
        <v>2002</v>
      </c>
      <c r="G3" s="324">
        <v>2003</v>
      </c>
      <c r="H3" s="324">
        <v>2004</v>
      </c>
      <c r="I3" s="324">
        <v>2005</v>
      </c>
      <c r="J3" s="324">
        <v>2006</v>
      </c>
      <c r="K3" s="253">
        <v>2007</v>
      </c>
      <c r="L3" s="261">
        <v>2008</v>
      </c>
      <c r="M3" s="249"/>
    </row>
    <row r="4" spans="1:13" ht="12.75">
      <c r="A4" s="249" t="s">
        <v>390</v>
      </c>
      <c r="B4" s="304">
        <v>1668</v>
      </c>
      <c r="C4" s="305">
        <v>1865</v>
      </c>
      <c r="D4" s="305">
        <v>2052</v>
      </c>
      <c r="E4" s="305">
        <v>2586</v>
      </c>
      <c r="F4" s="305">
        <v>2454</v>
      </c>
      <c r="G4" s="305">
        <v>2732</v>
      </c>
      <c r="H4" s="305">
        <v>3146</v>
      </c>
      <c r="I4" s="305">
        <v>3170</v>
      </c>
      <c r="J4" s="305">
        <v>3012</v>
      </c>
      <c r="K4" s="305">
        <v>2663</v>
      </c>
      <c r="L4" s="306">
        <v>2456</v>
      </c>
      <c r="M4" s="249"/>
    </row>
    <row r="5" spans="1:13" ht="12.75">
      <c r="A5" s="249" t="s">
        <v>391</v>
      </c>
      <c r="B5" s="304">
        <v>194</v>
      </c>
      <c r="C5" s="305">
        <v>92</v>
      </c>
      <c r="D5" s="305">
        <v>136</v>
      </c>
      <c r="E5" s="305">
        <v>190</v>
      </c>
      <c r="F5" s="305">
        <v>251</v>
      </c>
      <c r="G5" s="305">
        <v>282</v>
      </c>
      <c r="H5" s="305">
        <v>432</v>
      </c>
      <c r="I5" s="305">
        <v>410</v>
      </c>
      <c r="J5" s="305">
        <v>358</v>
      </c>
      <c r="K5" s="305">
        <v>432</v>
      </c>
      <c r="L5" s="306">
        <v>396</v>
      </c>
      <c r="M5" s="249"/>
    </row>
    <row r="6" spans="1:13" ht="12.75">
      <c r="A6" s="317" t="s">
        <v>410</v>
      </c>
      <c r="B6" s="352">
        <v>38</v>
      </c>
      <c r="C6" s="333">
        <v>41</v>
      </c>
      <c r="D6" s="333">
        <v>46</v>
      </c>
      <c r="E6" s="333">
        <v>33</v>
      </c>
      <c r="F6" s="333">
        <v>37</v>
      </c>
      <c r="G6" s="333">
        <v>26</v>
      </c>
      <c r="H6" s="333">
        <v>45</v>
      </c>
      <c r="I6" s="333">
        <v>45</v>
      </c>
      <c r="J6" s="333">
        <v>31</v>
      </c>
      <c r="K6" s="333">
        <v>48</v>
      </c>
      <c r="L6" s="334">
        <v>29</v>
      </c>
      <c r="M6" s="249"/>
    </row>
    <row r="7" spans="1:13" ht="12.75">
      <c r="A7" s="317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249"/>
    </row>
    <row r="8" spans="1:13" ht="12.75">
      <c r="A8" s="437" t="s">
        <v>10</v>
      </c>
      <c r="B8" s="252" t="s">
        <v>367</v>
      </c>
      <c r="C8" s="252"/>
      <c r="D8" s="252"/>
      <c r="E8" s="252"/>
      <c r="F8" s="252"/>
      <c r="G8" s="252"/>
      <c r="H8" s="252"/>
      <c r="I8" s="252"/>
      <c r="J8" s="252"/>
      <c r="K8" s="395"/>
      <c r="L8" s="395"/>
      <c r="M8" s="249"/>
    </row>
    <row r="9" spans="1:13" ht="12.75">
      <c r="A9" s="252" t="s">
        <v>11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C28" sqref="C28"/>
    </sheetView>
  </sheetViews>
  <sheetFormatPr defaultColWidth="9.140625" defaultRowHeight="12.75"/>
  <cols>
    <col min="1" max="1" width="11.57421875" style="24" customWidth="1"/>
    <col min="2" max="4" width="19.00390625" style="68" customWidth="1"/>
    <col min="5" max="5" width="6.421875" style="11" customWidth="1"/>
    <col min="6" max="16384" width="9.140625" style="11" customWidth="1"/>
  </cols>
  <sheetData>
    <row r="1" spans="1:4" s="27" customFormat="1" ht="13.5">
      <c r="A1" s="41" t="s">
        <v>344</v>
      </c>
      <c r="B1" s="25" t="s">
        <v>459</v>
      </c>
      <c r="C1" s="65"/>
      <c r="D1" s="65"/>
    </row>
    <row r="2" spans="1:6" ht="12.75">
      <c r="A2" s="42"/>
      <c r="B2" s="66"/>
      <c r="C2" s="66"/>
      <c r="D2" s="66"/>
      <c r="E2" s="26"/>
      <c r="F2" s="26"/>
    </row>
    <row r="3" spans="1:6" ht="12.75">
      <c r="A3" s="1"/>
      <c r="B3" s="176" t="s">
        <v>137</v>
      </c>
      <c r="C3" s="39" t="s">
        <v>138</v>
      </c>
      <c r="D3" s="180" t="s">
        <v>139</v>
      </c>
      <c r="E3" s="26"/>
      <c r="F3" s="26"/>
    </row>
    <row r="4" spans="1:6" ht="12.75">
      <c r="A4" s="42">
        <v>1993</v>
      </c>
      <c r="B4" s="211">
        <v>144</v>
      </c>
      <c r="C4" s="55">
        <v>12</v>
      </c>
      <c r="D4" s="213" t="s">
        <v>248</v>
      </c>
      <c r="E4" s="26"/>
      <c r="F4" s="26"/>
    </row>
    <row r="5" spans="1:6" ht="12.75">
      <c r="A5" s="42">
        <v>1994</v>
      </c>
      <c r="B5" s="211">
        <v>183</v>
      </c>
      <c r="C5" s="55">
        <v>16</v>
      </c>
      <c r="D5" s="213" t="s">
        <v>248</v>
      </c>
      <c r="E5" s="26"/>
      <c r="F5" s="26"/>
    </row>
    <row r="6" spans="1:6" ht="12.75">
      <c r="A6" s="42">
        <v>1995</v>
      </c>
      <c r="B6" s="211">
        <v>222</v>
      </c>
      <c r="C6" s="55">
        <v>22</v>
      </c>
      <c r="D6" s="213">
        <v>10</v>
      </c>
      <c r="E6" s="26"/>
      <c r="F6" s="26"/>
    </row>
    <row r="7" spans="1:6" ht="12.75">
      <c r="A7" s="42">
        <v>1996</v>
      </c>
      <c r="B7" s="211">
        <v>150</v>
      </c>
      <c r="C7" s="55">
        <v>13</v>
      </c>
      <c r="D7" s="213">
        <v>160</v>
      </c>
      <c r="E7" s="26"/>
      <c r="F7" s="26"/>
    </row>
    <row r="8" spans="1:6" ht="12.75">
      <c r="A8" s="42">
        <v>1997</v>
      </c>
      <c r="B8" s="211">
        <v>89</v>
      </c>
      <c r="C8" s="55">
        <v>5</v>
      </c>
      <c r="D8" s="213">
        <v>304</v>
      </c>
      <c r="E8" s="26"/>
      <c r="F8" s="26"/>
    </row>
    <row r="9" spans="1:6" ht="12.75">
      <c r="A9" s="42">
        <v>1998</v>
      </c>
      <c r="B9" s="211">
        <v>33</v>
      </c>
      <c r="C9" s="55">
        <v>1</v>
      </c>
      <c r="D9" s="213">
        <v>424</v>
      </c>
      <c r="E9" s="26"/>
      <c r="F9" s="26"/>
    </row>
    <row r="10" spans="1:6" ht="12.75">
      <c r="A10" s="42">
        <v>1999</v>
      </c>
      <c r="B10" s="211">
        <v>4</v>
      </c>
      <c r="C10" s="55" t="s">
        <v>248</v>
      </c>
      <c r="D10" s="213">
        <v>513</v>
      </c>
      <c r="E10" s="26"/>
      <c r="F10" s="26"/>
    </row>
    <row r="11" spans="1:6" ht="12.75">
      <c r="A11" s="42">
        <v>2000</v>
      </c>
      <c r="B11" s="211">
        <v>2</v>
      </c>
      <c r="C11" s="55" t="s">
        <v>248</v>
      </c>
      <c r="D11" s="213">
        <v>558</v>
      </c>
      <c r="E11" s="26"/>
      <c r="F11" s="26"/>
    </row>
    <row r="12" spans="1:6" ht="12.75">
      <c r="A12" s="42">
        <v>2001</v>
      </c>
      <c r="B12" s="211" t="s">
        <v>248</v>
      </c>
      <c r="C12" s="55" t="s">
        <v>248</v>
      </c>
      <c r="D12" s="213">
        <v>547</v>
      </c>
      <c r="E12" s="26"/>
      <c r="F12" s="26"/>
    </row>
    <row r="13" spans="1:6" ht="12.75">
      <c r="A13" s="42">
        <v>2002</v>
      </c>
      <c r="B13" s="211" t="s">
        <v>248</v>
      </c>
      <c r="C13" s="55" t="s">
        <v>248</v>
      </c>
      <c r="D13" s="213">
        <v>544</v>
      </c>
      <c r="E13" s="26"/>
      <c r="F13" s="26"/>
    </row>
    <row r="14" spans="1:4" ht="12.75">
      <c r="A14" s="42">
        <v>2003</v>
      </c>
      <c r="B14" s="194" t="s">
        <v>248</v>
      </c>
      <c r="C14" s="67" t="s">
        <v>248</v>
      </c>
      <c r="D14" s="202">
        <v>566</v>
      </c>
    </row>
    <row r="15" spans="1:4" ht="12.75">
      <c r="A15" s="42">
        <v>2004</v>
      </c>
      <c r="B15" s="194" t="s">
        <v>248</v>
      </c>
      <c r="C15" s="67" t="s">
        <v>248</v>
      </c>
      <c r="D15" s="202">
        <v>596</v>
      </c>
    </row>
    <row r="16" spans="1:4" ht="12.75">
      <c r="A16" s="42">
        <v>2005</v>
      </c>
      <c r="B16" s="211" t="s">
        <v>248</v>
      </c>
      <c r="C16" s="55" t="s">
        <v>248</v>
      </c>
      <c r="D16" s="213">
        <v>607</v>
      </c>
    </row>
    <row r="17" spans="1:4" ht="12.75">
      <c r="A17" s="42">
        <v>2006</v>
      </c>
      <c r="B17" s="211" t="s">
        <v>248</v>
      </c>
      <c r="C17" s="55" t="s">
        <v>248</v>
      </c>
      <c r="D17" s="213">
        <v>628</v>
      </c>
    </row>
    <row r="18" spans="1:4" ht="12.75">
      <c r="A18" s="42">
        <v>2007</v>
      </c>
      <c r="B18" s="211" t="s">
        <v>248</v>
      </c>
      <c r="C18" s="55" t="s">
        <v>248</v>
      </c>
      <c r="D18" s="213">
        <v>632</v>
      </c>
    </row>
    <row r="19" spans="1:4" ht="12.75">
      <c r="A19" s="42">
        <v>2008</v>
      </c>
      <c r="B19" s="212" t="s">
        <v>248</v>
      </c>
      <c r="C19" s="58" t="s">
        <v>248</v>
      </c>
      <c r="D19" s="214">
        <v>514</v>
      </c>
    </row>
    <row r="20" spans="1:2" ht="12.75">
      <c r="A20" s="11"/>
      <c r="B20" s="11"/>
    </row>
    <row r="21" spans="1:2" ht="12.75">
      <c r="A21" s="30" t="s">
        <v>17</v>
      </c>
      <c r="B21" s="30" t="s">
        <v>251</v>
      </c>
    </row>
    <row r="22" ht="12.75">
      <c r="A22" s="30" t="s">
        <v>11</v>
      </c>
    </row>
    <row r="23" spans="1:6" ht="12.75">
      <c r="A23" s="42"/>
      <c r="B23" s="16"/>
      <c r="C23" s="16"/>
      <c r="D23" s="16"/>
      <c r="E23" s="16"/>
      <c r="F23" s="16"/>
    </row>
    <row r="24" spans="1:6" ht="12.75">
      <c r="A24" s="42"/>
      <c r="B24" s="16"/>
      <c r="C24" s="16"/>
      <c r="D24" s="16"/>
      <c r="E24" s="16"/>
      <c r="F24" s="16"/>
    </row>
    <row r="25" spans="1:6" ht="12.75">
      <c r="A25" s="1"/>
      <c r="B25" s="1"/>
      <c r="C25" s="1"/>
      <c r="D25" s="1"/>
      <c r="E25" s="16"/>
      <c r="F25" s="16"/>
    </row>
    <row r="26" spans="1:6" ht="12.75">
      <c r="A26" s="1"/>
      <c r="B26" s="1"/>
      <c r="C26" s="1"/>
      <c r="D26" s="1"/>
      <c r="E26" s="16"/>
      <c r="F26" s="16"/>
    </row>
    <row r="27" spans="1:6" ht="12.75">
      <c r="A27" s="1"/>
      <c r="B27" s="1"/>
      <c r="C27" s="1"/>
      <c r="D27" s="1"/>
      <c r="E27" s="16"/>
      <c r="F27" s="16"/>
    </row>
    <row r="28" spans="1:6" ht="12.75">
      <c r="A28" s="1"/>
      <c r="B28" s="1"/>
      <c r="C28" s="1"/>
      <c r="D28" s="1"/>
      <c r="E28" s="16"/>
      <c r="F28" s="16"/>
    </row>
    <row r="29" spans="1:6" ht="12.75">
      <c r="A29" s="1"/>
      <c r="B29" s="1"/>
      <c r="C29" s="1"/>
      <c r="D29" s="1"/>
      <c r="E29" s="16"/>
      <c r="F29" s="16"/>
    </row>
    <row r="30" spans="1:6" ht="12.75">
      <c r="A30" s="1"/>
      <c r="B30" s="1"/>
      <c r="C30" s="1"/>
      <c r="D30" s="1"/>
      <c r="E30" s="16"/>
      <c r="F30" s="16"/>
    </row>
    <row r="31" spans="1:6" ht="12.75">
      <c r="A31" s="1"/>
      <c r="B31" s="1"/>
      <c r="C31" s="1"/>
      <c r="D31" s="1"/>
      <c r="E31" s="16"/>
      <c r="F31" s="16"/>
    </row>
    <row r="32" spans="1:6" ht="12.75">
      <c r="A32" s="1"/>
      <c r="B32" s="1"/>
      <c r="C32" s="1"/>
      <c r="D32" s="1"/>
      <c r="E32" s="16"/>
      <c r="F32" s="16"/>
    </row>
    <row r="33" spans="1:6" ht="12.75">
      <c r="A33" s="1"/>
      <c r="B33" s="1"/>
      <c r="C33" s="1"/>
      <c r="D33" s="1"/>
      <c r="E33" s="16"/>
      <c r="F33" s="16"/>
    </row>
    <row r="34" spans="1:6" ht="12.75">
      <c r="A34" s="1"/>
      <c r="B34" s="1"/>
      <c r="C34" s="1"/>
      <c r="D34" s="1"/>
      <c r="E34" s="16"/>
      <c r="F34" s="16"/>
    </row>
    <row r="35" spans="1:6" ht="12.75">
      <c r="A35" s="1"/>
      <c r="B35" s="1"/>
      <c r="C35" s="1"/>
      <c r="D35" s="1"/>
      <c r="E35" s="16"/>
      <c r="F35" s="16"/>
    </row>
    <row r="36" spans="1:6" ht="12.75">
      <c r="A36" s="1"/>
      <c r="B36" s="1"/>
      <c r="C36" s="1"/>
      <c r="D36" s="1"/>
      <c r="E36" s="16"/>
      <c r="F36" s="16"/>
    </row>
    <row r="37" spans="1:6" ht="12.75">
      <c r="A37" s="1"/>
      <c r="B37" s="18"/>
      <c r="C37" s="18"/>
      <c r="D37" s="18"/>
      <c r="E37" s="15"/>
      <c r="F37" s="15"/>
    </row>
    <row r="38" spans="1:6" ht="12.75">
      <c r="A38" s="1"/>
      <c r="B38" s="18"/>
      <c r="C38" s="18"/>
      <c r="D38" s="18"/>
      <c r="E38" s="15"/>
      <c r="F38" s="15"/>
    </row>
    <row r="39" spans="1:6" ht="12.75">
      <c r="A39" s="1"/>
      <c r="B39" s="1"/>
      <c r="C39" s="1"/>
      <c r="D39" s="1"/>
      <c r="E39" s="15"/>
      <c r="F39" s="15"/>
    </row>
    <row r="40" spans="1:6" ht="12.75">
      <c r="A40" s="1"/>
      <c r="B40" s="1"/>
      <c r="C40" s="1"/>
      <c r="D40" s="1"/>
      <c r="E40" s="15"/>
      <c r="F40" s="15"/>
    </row>
    <row r="41" spans="1:6" ht="12.75">
      <c r="A41" s="1"/>
      <c r="B41" s="1"/>
      <c r="C41" s="1"/>
      <c r="D41" s="1"/>
      <c r="E41" s="15"/>
      <c r="F41" s="15"/>
    </row>
    <row r="42" spans="1:6" ht="12.75">
      <c r="A42" s="22"/>
      <c r="B42" s="15"/>
      <c r="C42" s="15"/>
      <c r="D42" s="15"/>
      <c r="E42" s="15"/>
      <c r="F42" s="15"/>
    </row>
    <row r="43" spans="1:6" ht="12.75">
      <c r="A43" s="69"/>
      <c r="B43" s="15"/>
      <c r="C43" s="15"/>
      <c r="D43" s="15"/>
      <c r="E43" s="15"/>
      <c r="F43" s="15"/>
    </row>
    <row r="44" spans="1:6" ht="12.75">
      <c r="A44" s="69"/>
      <c r="B44" s="9"/>
      <c r="C44" s="15"/>
      <c r="D44" s="15"/>
      <c r="E44" s="15"/>
      <c r="F44" s="15"/>
    </row>
    <row r="45" spans="1:6" ht="12.75">
      <c r="A45" s="22"/>
      <c r="B45" s="15"/>
      <c r="C45" s="15"/>
      <c r="D45" s="15"/>
      <c r="E45" s="15"/>
      <c r="F45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1"/>
  <sheetViews>
    <sheetView tabSelected="1" workbookViewId="0" topLeftCell="A1">
      <selection activeCell="A1" sqref="A1:Y41"/>
    </sheetView>
  </sheetViews>
  <sheetFormatPr defaultColWidth="9.140625" defaultRowHeight="12.75"/>
  <sheetData>
    <row r="1" spans="1:25" ht="13.5">
      <c r="A1" s="26" t="s">
        <v>345</v>
      </c>
      <c r="B1" s="26" t="s">
        <v>140</v>
      </c>
      <c r="C1" s="27"/>
      <c r="D1" s="27"/>
      <c r="E1" s="27"/>
      <c r="F1" s="27"/>
      <c r="G1" s="27"/>
      <c r="H1" s="27"/>
      <c r="I1" s="27"/>
      <c r="J1" s="504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3.5">
      <c r="A2" s="28"/>
      <c r="B2" s="505"/>
      <c r="C2" s="505"/>
      <c r="D2" s="505"/>
      <c r="E2" s="505"/>
      <c r="F2" s="505"/>
      <c r="G2" s="505"/>
      <c r="H2" s="505"/>
      <c r="I2" s="505"/>
      <c r="J2" s="506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27"/>
      <c r="V2" s="27"/>
      <c r="W2" s="27"/>
      <c r="X2" s="27"/>
      <c r="Y2" s="27"/>
    </row>
    <row r="3" spans="1:25" ht="12.75">
      <c r="A3" s="16"/>
      <c r="B3" s="507">
        <v>1990</v>
      </c>
      <c r="C3" s="508">
        <v>1991</v>
      </c>
      <c r="D3" s="508">
        <v>1992</v>
      </c>
      <c r="E3" s="508">
        <v>1993</v>
      </c>
      <c r="F3" s="508">
        <v>1994</v>
      </c>
      <c r="G3" s="508">
        <v>1995</v>
      </c>
      <c r="H3" s="508">
        <v>1996</v>
      </c>
      <c r="I3" s="508">
        <v>1997</v>
      </c>
      <c r="J3" s="509">
        <v>1998</v>
      </c>
      <c r="K3" s="508">
        <v>1999</v>
      </c>
      <c r="L3" s="508">
        <v>2000</v>
      </c>
      <c r="M3" s="508">
        <v>2001</v>
      </c>
      <c r="N3" s="508">
        <v>2002</v>
      </c>
      <c r="O3" s="508">
        <v>2003</v>
      </c>
      <c r="P3" s="508">
        <v>2004</v>
      </c>
      <c r="Q3" s="508">
        <v>2005</v>
      </c>
      <c r="R3" s="508">
        <v>2006</v>
      </c>
      <c r="S3" s="509">
        <v>2007</v>
      </c>
      <c r="T3" s="510">
        <v>2008</v>
      </c>
      <c r="U3" s="11"/>
      <c r="V3" s="11"/>
      <c r="W3" s="11"/>
      <c r="X3" s="11"/>
      <c r="Y3" s="11"/>
    </row>
    <row r="4" spans="1:25" ht="12.75">
      <c r="A4" s="16"/>
      <c r="B4" s="218" t="s">
        <v>141</v>
      </c>
      <c r="C4" s="44"/>
      <c r="D4" s="44"/>
      <c r="E4" s="44"/>
      <c r="F4" s="44"/>
      <c r="G4" s="44"/>
      <c r="H4" s="44"/>
      <c r="I4" s="44"/>
      <c r="J4" s="240"/>
      <c r="K4" s="44"/>
      <c r="L4" s="44"/>
      <c r="M4" s="44"/>
      <c r="N4" s="44"/>
      <c r="O4" s="44"/>
      <c r="P4" s="44"/>
      <c r="Q4" s="44"/>
      <c r="R4" s="44"/>
      <c r="S4" s="511"/>
      <c r="T4" s="512"/>
      <c r="U4" s="11"/>
      <c r="V4" s="11"/>
      <c r="W4" s="11"/>
      <c r="X4" s="11"/>
      <c r="Y4" s="11"/>
    </row>
    <row r="5" spans="1:25" ht="12.75">
      <c r="A5" s="16" t="s">
        <v>142</v>
      </c>
      <c r="B5" s="211">
        <v>716</v>
      </c>
      <c r="C5" s="55">
        <v>799</v>
      </c>
      <c r="D5" s="55">
        <v>807</v>
      </c>
      <c r="E5" s="55">
        <v>841</v>
      </c>
      <c r="F5" s="55">
        <v>874</v>
      </c>
      <c r="G5" s="55">
        <v>972</v>
      </c>
      <c r="H5" s="56">
        <v>1098</v>
      </c>
      <c r="I5" s="56">
        <v>1278</v>
      </c>
      <c r="J5" s="96">
        <v>1464</v>
      </c>
      <c r="K5" s="56">
        <v>1625</v>
      </c>
      <c r="L5" s="56">
        <v>1762</v>
      </c>
      <c r="M5" s="56">
        <v>2017</v>
      </c>
      <c r="N5" s="56">
        <v>2300</v>
      </c>
      <c r="O5" s="56">
        <v>2326</v>
      </c>
      <c r="P5" s="56">
        <v>2495</v>
      </c>
      <c r="Q5" s="56">
        <v>2581</v>
      </c>
      <c r="R5" s="56">
        <v>2674</v>
      </c>
      <c r="S5" s="56">
        <v>2768</v>
      </c>
      <c r="T5" s="181">
        <v>2207</v>
      </c>
      <c r="U5" s="11"/>
      <c r="V5" s="11"/>
      <c r="W5" s="11"/>
      <c r="X5" s="11"/>
      <c r="Y5" s="11"/>
    </row>
    <row r="6" spans="1:25" ht="12.75">
      <c r="A6" s="16"/>
      <c r="B6" s="513"/>
      <c r="C6" s="514"/>
      <c r="D6" s="514"/>
      <c r="E6" s="514"/>
      <c r="F6" s="514"/>
      <c r="G6" s="514"/>
      <c r="H6" s="514"/>
      <c r="I6" s="514"/>
      <c r="J6" s="515"/>
      <c r="K6" s="514"/>
      <c r="L6" s="514"/>
      <c r="M6" s="514"/>
      <c r="N6" s="514"/>
      <c r="O6" s="55"/>
      <c r="P6" s="55"/>
      <c r="Q6" s="55"/>
      <c r="R6" s="83"/>
      <c r="S6" s="56"/>
      <c r="T6" s="181"/>
      <c r="U6" s="11"/>
      <c r="V6" s="11"/>
      <c r="W6" s="11"/>
      <c r="X6" s="11"/>
      <c r="Y6" s="11"/>
    </row>
    <row r="7" spans="1:25" ht="12.75">
      <c r="A7" s="16" t="s">
        <v>143</v>
      </c>
      <c r="B7" s="211">
        <v>640</v>
      </c>
      <c r="C7" s="55">
        <v>707</v>
      </c>
      <c r="D7" s="55">
        <v>745</v>
      </c>
      <c r="E7" s="55">
        <v>778</v>
      </c>
      <c r="F7" s="55">
        <v>831</v>
      </c>
      <c r="G7" s="55">
        <v>895</v>
      </c>
      <c r="H7" s="56">
        <v>1025</v>
      </c>
      <c r="I7" s="56">
        <v>1181</v>
      </c>
      <c r="J7" s="96">
        <v>1335</v>
      </c>
      <c r="K7" s="56">
        <v>1500</v>
      </c>
      <c r="L7" s="56">
        <v>1645</v>
      </c>
      <c r="M7" s="56">
        <v>1855</v>
      </c>
      <c r="N7" s="56">
        <v>2023</v>
      </c>
      <c r="O7" s="56">
        <v>2203</v>
      </c>
      <c r="P7" s="56">
        <v>2311</v>
      </c>
      <c r="Q7" s="56">
        <v>2382</v>
      </c>
      <c r="R7" s="56">
        <v>2418</v>
      </c>
      <c r="S7" s="56">
        <v>2431</v>
      </c>
      <c r="T7" s="181">
        <v>1799</v>
      </c>
      <c r="U7" s="11"/>
      <c r="V7" s="11"/>
      <c r="W7" s="11"/>
      <c r="X7" s="11"/>
      <c r="Y7" s="11"/>
    </row>
    <row r="8" spans="1:25" ht="12.75">
      <c r="A8" s="16"/>
      <c r="B8" s="212"/>
      <c r="C8" s="58"/>
      <c r="D8" s="58"/>
      <c r="E8" s="58"/>
      <c r="F8" s="58"/>
      <c r="G8" s="58"/>
      <c r="H8" s="59"/>
      <c r="I8" s="59"/>
      <c r="J8" s="98"/>
      <c r="K8" s="59"/>
      <c r="L8" s="59"/>
      <c r="M8" s="59"/>
      <c r="N8" s="59"/>
      <c r="O8" s="59"/>
      <c r="P8" s="59"/>
      <c r="Q8" s="59"/>
      <c r="R8" s="59"/>
      <c r="S8" s="59"/>
      <c r="T8" s="540"/>
      <c r="U8" s="11"/>
      <c r="V8" s="11"/>
      <c r="W8" s="11"/>
      <c r="X8" s="11"/>
      <c r="Y8" s="11"/>
    </row>
    <row r="9" spans="1:25" ht="12.75">
      <c r="A9" s="16"/>
      <c r="B9" s="237" t="s">
        <v>134</v>
      </c>
      <c r="C9" s="48"/>
      <c r="D9" s="48"/>
      <c r="E9" s="48"/>
      <c r="F9" s="48"/>
      <c r="G9" s="48"/>
      <c r="H9" s="74"/>
      <c r="I9" s="74"/>
      <c r="J9" s="516"/>
      <c r="K9" s="74"/>
      <c r="L9" s="74"/>
      <c r="M9" s="74"/>
      <c r="N9" s="74"/>
      <c r="O9" s="74"/>
      <c r="P9" s="74"/>
      <c r="Q9" s="74"/>
      <c r="R9" s="74"/>
      <c r="S9" s="74"/>
      <c r="T9" s="220"/>
      <c r="U9" s="11"/>
      <c r="V9" s="11"/>
      <c r="W9" s="11"/>
      <c r="X9" s="11"/>
      <c r="Y9" s="11"/>
    </row>
    <row r="10" spans="1:25" ht="12.75">
      <c r="A10" s="16" t="s">
        <v>144</v>
      </c>
      <c r="B10" s="517"/>
      <c r="C10" s="16"/>
      <c r="D10" s="16"/>
      <c r="E10" s="16"/>
      <c r="F10" s="16"/>
      <c r="G10" s="16"/>
      <c r="H10" s="70"/>
      <c r="I10" s="70"/>
      <c r="J10" s="47"/>
      <c r="K10" s="70"/>
      <c r="L10" s="70"/>
      <c r="M10" s="70"/>
      <c r="N10" s="70"/>
      <c r="O10" s="70"/>
      <c r="P10" s="70"/>
      <c r="Q10" s="70"/>
      <c r="R10" s="70"/>
      <c r="S10" s="70"/>
      <c r="T10" s="219"/>
      <c r="U10" s="11"/>
      <c r="V10" s="11"/>
      <c r="W10" s="11"/>
      <c r="X10" s="11"/>
      <c r="Y10" s="11"/>
    </row>
    <row r="11" spans="1:25" ht="12.75">
      <c r="A11" s="8" t="s">
        <v>145</v>
      </c>
      <c r="B11" s="211" t="s">
        <v>248</v>
      </c>
      <c r="C11" s="55" t="s">
        <v>248</v>
      </c>
      <c r="D11" s="88">
        <v>5</v>
      </c>
      <c r="E11" s="88">
        <v>6</v>
      </c>
      <c r="F11" s="88">
        <v>5</v>
      </c>
      <c r="G11" s="88">
        <v>5</v>
      </c>
      <c r="H11" s="88">
        <v>5</v>
      </c>
      <c r="I11" s="88">
        <v>4</v>
      </c>
      <c r="J11" s="89">
        <v>5</v>
      </c>
      <c r="K11" s="88">
        <v>5</v>
      </c>
      <c r="L11" s="88">
        <v>5</v>
      </c>
      <c r="M11" s="88">
        <v>5</v>
      </c>
      <c r="N11" s="88">
        <v>5</v>
      </c>
      <c r="O11" s="88">
        <v>5</v>
      </c>
      <c r="P11" s="88">
        <v>4</v>
      </c>
      <c r="Q11" s="88">
        <v>4</v>
      </c>
      <c r="R11" s="88">
        <v>4</v>
      </c>
      <c r="S11" s="56">
        <v>4</v>
      </c>
      <c r="T11" s="181">
        <v>3</v>
      </c>
      <c r="U11" s="11"/>
      <c r="V11" s="11"/>
      <c r="W11" s="11"/>
      <c r="X11" s="11"/>
      <c r="Y11" s="11"/>
    </row>
    <row r="12" spans="1:25" ht="12.75">
      <c r="A12" s="8" t="s">
        <v>146</v>
      </c>
      <c r="B12" s="211" t="s">
        <v>248</v>
      </c>
      <c r="C12" s="55" t="s">
        <v>248</v>
      </c>
      <c r="D12" s="88">
        <v>29</v>
      </c>
      <c r="E12" s="88">
        <v>29</v>
      </c>
      <c r="F12" s="88">
        <v>27</v>
      </c>
      <c r="G12" s="88">
        <v>28</v>
      </c>
      <c r="H12" s="88">
        <v>29</v>
      </c>
      <c r="I12" s="88">
        <v>28</v>
      </c>
      <c r="J12" s="89">
        <v>26</v>
      </c>
      <c r="K12" s="88">
        <v>27</v>
      </c>
      <c r="L12" s="88">
        <v>28</v>
      </c>
      <c r="M12" s="88">
        <v>28</v>
      </c>
      <c r="N12" s="88">
        <v>27</v>
      </c>
      <c r="O12" s="88">
        <v>27</v>
      </c>
      <c r="P12" s="88">
        <v>26</v>
      </c>
      <c r="Q12" s="88">
        <v>25</v>
      </c>
      <c r="R12" s="88">
        <v>24</v>
      </c>
      <c r="S12" s="56">
        <v>25</v>
      </c>
      <c r="T12" s="181">
        <v>22</v>
      </c>
      <c r="U12" s="11"/>
      <c r="V12" s="11"/>
      <c r="W12" s="11"/>
      <c r="X12" s="11"/>
      <c r="Y12" s="11"/>
    </row>
    <row r="13" spans="1:25" ht="12.75">
      <c r="A13" s="8" t="s">
        <v>147</v>
      </c>
      <c r="B13" s="211" t="s">
        <v>248</v>
      </c>
      <c r="C13" s="55" t="s">
        <v>248</v>
      </c>
      <c r="D13" s="88">
        <v>56</v>
      </c>
      <c r="E13" s="88">
        <v>56</v>
      </c>
      <c r="F13" s="88">
        <v>56</v>
      </c>
      <c r="G13" s="88">
        <v>54</v>
      </c>
      <c r="H13" s="88">
        <v>53</v>
      </c>
      <c r="I13" s="88">
        <v>53</v>
      </c>
      <c r="J13" s="89">
        <v>51</v>
      </c>
      <c r="K13" s="88">
        <v>48</v>
      </c>
      <c r="L13" s="88">
        <v>48</v>
      </c>
      <c r="M13" s="88">
        <v>48</v>
      </c>
      <c r="N13" s="88">
        <v>49</v>
      </c>
      <c r="O13" s="88">
        <v>49</v>
      </c>
      <c r="P13" s="88">
        <v>49</v>
      </c>
      <c r="Q13" s="88">
        <v>49</v>
      </c>
      <c r="R13" s="88">
        <v>49</v>
      </c>
      <c r="S13" s="56">
        <v>49</v>
      </c>
      <c r="T13" s="181">
        <v>48</v>
      </c>
      <c r="U13" s="11"/>
      <c r="V13" s="11"/>
      <c r="W13" s="11"/>
      <c r="X13" s="11"/>
      <c r="Y13" s="11"/>
    </row>
    <row r="14" spans="1:25" ht="12.75">
      <c r="A14" s="8" t="s">
        <v>148</v>
      </c>
      <c r="B14" s="211" t="s">
        <v>248</v>
      </c>
      <c r="C14" s="55" t="s">
        <v>248</v>
      </c>
      <c r="D14" s="88">
        <v>10</v>
      </c>
      <c r="E14" s="88">
        <v>9</v>
      </c>
      <c r="F14" s="88">
        <v>12</v>
      </c>
      <c r="G14" s="88">
        <v>13</v>
      </c>
      <c r="H14" s="88">
        <v>13</v>
      </c>
      <c r="I14" s="88">
        <v>15</v>
      </c>
      <c r="J14" s="89">
        <v>18</v>
      </c>
      <c r="K14" s="88">
        <v>20</v>
      </c>
      <c r="L14" s="88">
        <v>19</v>
      </c>
      <c r="M14" s="88">
        <v>19</v>
      </c>
      <c r="N14" s="88">
        <v>19</v>
      </c>
      <c r="O14" s="88">
        <v>19</v>
      </c>
      <c r="P14" s="88">
        <v>21</v>
      </c>
      <c r="Q14" s="88">
        <v>22</v>
      </c>
      <c r="R14" s="88">
        <v>23</v>
      </c>
      <c r="S14" s="56">
        <v>22</v>
      </c>
      <c r="T14" s="181">
        <v>27</v>
      </c>
      <c r="U14" s="11"/>
      <c r="V14" s="11"/>
      <c r="W14" s="11"/>
      <c r="X14" s="11"/>
      <c r="Y14" s="11"/>
    </row>
    <row r="15" spans="1:25" ht="12.75">
      <c r="A15" s="8"/>
      <c r="B15" s="211"/>
      <c r="C15" s="55"/>
      <c r="D15" s="88"/>
      <c r="E15" s="88"/>
      <c r="F15" s="88"/>
      <c r="G15" s="88"/>
      <c r="H15" s="88"/>
      <c r="I15" s="88"/>
      <c r="J15" s="89"/>
      <c r="K15" s="88"/>
      <c r="L15" s="88"/>
      <c r="M15" s="88"/>
      <c r="N15" s="88"/>
      <c r="O15" s="88"/>
      <c r="P15" s="88"/>
      <c r="Q15" s="88"/>
      <c r="R15" s="88"/>
      <c r="S15" s="56"/>
      <c r="T15" s="181"/>
      <c r="U15" s="11"/>
      <c r="V15" s="11"/>
      <c r="W15" s="11"/>
      <c r="X15" s="11"/>
      <c r="Y15" s="11"/>
    </row>
    <row r="16" spans="1:25" ht="12.75">
      <c r="A16" s="16" t="s">
        <v>149</v>
      </c>
      <c r="B16" s="211" t="s">
        <v>248</v>
      </c>
      <c r="C16" s="55" t="s">
        <v>248</v>
      </c>
      <c r="D16" s="88">
        <v>79</v>
      </c>
      <c r="E16" s="88">
        <v>80</v>
      </c>
      <c r="F16" s="88">
        <v>81</v>
      </c>
      <c r="G16" s="88">
        <v>81</v>
      </c>
      <c r="H16" s="88">
        <v>80</v>
      </c>
      <c r="I16" s="88">
        <v>80</v>
      </c>
      <c r="J16" s="89">
        <v>80</v>
      </c>
      <c r="K16" s="88">
        <v>78</v>
      </c>
      <c r="L16" s="88">
        <v>78</v>
      </c>
      <c r="M16" s="88">
        <v>77</v>
      </c>
      <c r="N16" s="88">
        <v>77</v>
      </c>
      <c r="O16" s="88">
        <v>75</v>
      </c>
      <c r="P16" s="88">
        <v>76</v>
      </c>
      <c r="Q16" s="88">
        <v>75</v>
      </c>
      <c r="R16" s="88">
        <v>73</v>
      </c>
      <c r="S16" s="56">
        <v>72</v>
      </c>
      <c r="T16" s="181">
        <v>77</v>
      </c>
      <c r="U16" s="11"/>
      <c r="V16" s="11"/>
      <c r="W16" s="11"/>
      <c r="X16" s="11"/>
      <c r="Y16" s="11"/>
    </row>
    <row r="17" spans="1:25" ht="12.75">
      <c r="A17" s="16"/>
      <c r="B17" s="211"/>
      <c r="C17" s="55"/>
      <c r="D17" s="88"/>
      <c r="E17" s="88"/>
      <c r="F17" s="88"/>
      <c r="G17" s="88"/>
      <c r="H17" s="88"/>
      <c r="I17" s="88"/>
      <c r="J17" s="89"/>
      <c r="K17" s="88"/>
      <c r="L17" s="88"/>
      <c r="M17" s="88"/>
      <c r="N17" s="88"/>
      <c r="O17" s="88"/>
      <c r="P17" s="88"/>
      <c r="Q17" s="88"/>
      <c r="R17" s="88"/>
      <c r="S17" s="56"/>
      <c r="T17" s="181"/>
      <c r="U17" s="11"/>
      <c r="V17" s="11"/>
      <c r="W17" s="11"/>
      <c r="X17" s="11"/>
      <c r="Y17" s="11"/>
    </row>
    <row r="18" spans="1:25" ht="12.75">
      <c r="A18" s="16" t="s">
        <v>150</v>
      </c>
      <c r="B18" s="211" t="s">
        <v>248</v>
      </c>
      <c r="C18" s="55" t="s">
        <v>248</v>
      </c>
      <c r="D18" s="88">
        <v>21</v>
      </c>
      <c r="E18" s="88">
        <v>20</v>
      </c>
      <c r="F18" s="88">
        <v>19</v>
      </c>
      <c r="G18" s="88">
        <v>19</v>
      </c>
      <c r="H18" s="88">
        <v>20</v>
      </c>
      <c r="I18" s="88">
        <v>20</v>
      </c>
      <c r="J18" s="89">
        <v>20</v>
      </c>
      <c r="K18" s="88">
        <v>22</v>
      </c>
      <c r="L18" s="88">
        <v>22</v>
      </c>
      <c r="M18" s="88">
        <v>23</v>
      </c>
      <c r="N18" s="88">
        <v>23</v>
      </c>
      <c r="O18" s="88">
        <v>25</v>
      </c>
      <c r="P18" s="88">
        <v>24</v>
      </c>
      <c r="Q18" s="88">
        <v>25</v>
      </c>
      <c r="R18" s="88">
        <v>27</v>
      </c>
      <c r="S18" s="56">
        <v>28</v>
      </c>
      <c r="T18" s="181">
        <v>23</v>
      </c>
      <c r="U18" s="11"/>
      <c r="V18" s="11"/>
      <c r="W18" s="11"/>
      <c r="X18" s="11"/>
      <c r="Y18" s="11"/>
    </row>
    <row r="19" spans="1:25" ht="12.75">
      <c r="A19" s="16"/>
      <c r="B19" s="211"/>
      <c r="C19" s="55"/>
      <c r="D19" s="88"/>
      <c r="E19" s="88"/>
      <c r="F19" s="88"/>
      <c r="G19" s="88"/>
      <c r="H19" s="88"/>
      <c r="I19" s="88"/>
      <c r="J19" s="89"/>
      <c r="K19" s="88"/>
      <c r="L19" s="88"/>
      <c r="M19" s="88"/>
      <c r="N19" s="88"/>
      <c r="O19" s="88"/>
      <c r="P19" s="88"/>
      <c r="Q19" s="88"/>
      <c r="R19" s="88"/>
      <c r="S19" s="56"/>
      <c r="T19" s="181"/>
      <c r="U19" s="11"/>
      <c r="V19" s="11"/>
      <c r="W19" s="11"/>
      <c r="X19" s="11"/>
      <c r="Y19" s="11"/>
    </row>
    <row r="20" spans="1:25" ht="12.75">
      <c r="A20" s="16" t="s">
        <v>151</v>
      </c>
      <c r="B20" s="211"/>
      <c r="C20" s="55"/>
      <c r="D20" s="55"/>
      <c r="E20" s="55"/>
      <c r="F20" s="55"/>
      <c r="G20" s="55"/>
      <c r="H20" s="55"/>
      <c r="I20" s="55"/>
      <c r="J20" s="67"/>
      <c r="K20" s="55"/>
      <c r="L20" s="55"/>
      <c r="M20" s="55"/>
      <c r="N20" s="55"/>
      <c r="O20" s="55"/>
      <c r="P20" s="55"/>
      <c r="Q20" s="55"/>
      <c r="R20" s="83"/>
      <c r="S20" s="56"/>
      <c r="T20" s="181"/>
      <c r="U20" s="11"/>
      <c r="V20" s="11"/>
      <c r="W20" s="11"/>
      <c r="X20" s="11"/>
      <c r="Y20" s="11"/>
    </row>
    <row r="21" spans="1:25" ht="12.75">
      <c r="A21" s="8" t="s">
        <v>30</v>
      </c>
      <c r="B21" s="518">
        <v>30</v>
      </c>
      <c r="C21" s="519">
        <v>30</v>
      </c>
      <c r="D21" s="519">
        <v>30</v>
      </c>
      <c r="E21" s="519">
        <v>28</v>
      </c>
      <c r="F21" s="519">
        <v>26</v>
      </c>
      <c r="G21" s="519">
        <v>28</v>
      </c>
      <c r="H21" s="519">
        <v>27</v>
      </c>
      <c r="I21" s="519">
        <v>24</v>
      </c>
      <c r="J21" s="520">
        <v>26</v>
      </c>
      <c r="K21" s="519">
        <v>25</v>
      </c>
      <c r="L21" s="519">
        <v>24</v>
      </c>
      <c r="M21" s="519">
        <v>27</v>
      </c>
      <c r="N21" s="519">
        <v>23</v>
      </c>
      <c r="O21" s="519">
        <v>19</v>
      </c>
      <c r="P21" s="519">
        <v>23</v>
      </c>
      <c r="Q21" s="519">
        <v>23</v>
      </c>
      <c r="R21" s="519">
        <v>18</v>
      </c>
      <c r="S21" s="56">
        <v>16</v>
      </c>
      <c r="T21" s="181">
        <v>18</v>
      </c>
      <c r="U21" s="11"/>
      <c r="V21" s="11"/>
      <c r="W21" s="11"/>
      <c r="X21" s="11"/>
      <c r="Y21" s="11"/>
    </row>
    <row r="22" spans="1:25" ht="12.75">
      <c r="A22" s="8" t="s">
        <v>392</v>
      </c>
      <c r="B22" s="518">
        <v>4</v>
      </c>
      <c r="C22" s="519">
        <v>4</v>
      </c>
      <c r="D22" s="519">
        <v>4</v>
      </c>
      <c r="E22" s="519">
        <v>6</v>
      </c>
      <c r="F22" s="519">
        <v>6</v>
      </c>
      <c r="G22" s="519">
        <v>4</v>
      </c>
      <c r="H22" s="519">
        <v>4</v>
      </c>
      <c r="I22" s="519">
        <v>5</v>
      </c>
      <c r="J22" s="520">
        <v>6</v>
      </c>
      <c r="K22" s="519">
        <v>5</v>
      </c>
      <c r="L22" s="519">
        <v>5</v>
      </c>
      <c r="M22" s="519">
        <v>4</v>
      </c>
      <c r="N22" s="519">
        <v>5</v>
      </c>
      <c r="O22" s="519">
        <v>5</v>
      </c>
      <c r="P22" s="519">
        <v>5</v>
      </c>
      <c r="Q22" s="519">
        <v>4</v>
      </c>
      <c r="R22" s="519">
        <v>4</v>
      </c>
      <c r="S22" s="56">
        <v>3</v>
      </c>
      <c r="T22" s="181">
        <v>4</v>
      </c>
      <c r="U22" s="11"/>
      <c r="V22" s="11"/>
      <c r="W22" s="11"/>
      <c r="X22" s="11"/>
      <c r="Y22" s="11"/>
    </row>
    <row r="23" spans="1:25" ht="12.75">
      <c r="A23" s="8" t="s">
        <v>393</v>
      </c>
      <c r="B23" s="518">
        <v>7</v>
      </c>
      <c r="C23" s="519">
        <v>6</v>
      </c>
      <c r="D23" s="519">
        <v>8</v>
      </c>
      <c r="E23" s="519">
        <v>11</v>
      </c>
      <c r="F23" s="519">
        <v>14</v>
      </c>
      <c r="G23" s="519">
        <v>18</v>
      </c>
      <c r="H23" s="519">
        <v>21</v>
      </c>
      <c r="I23" s="519">
        <v>26</v>
      </c>
      <c r="J23" s="520">
        <v>27</v>
      </c>
      <c r="K23" s="519">
        <v>28</v>
      </c>
      <c r="L23" s="519">
        <v>27</v>
      </c>
      <c r="M23" s="519">
        <v>25</v>
      </c>
      <c r="N23" s="519">
        <v>24</v>
      </c>
      <c r="O23" s="519">
        <v>23</v>
      </c>
      <c r="P23" s="519">
        <v>22</v>
      </c>
      <c r="Q23" s="519">
        <v>23</v>
      </c>
      <c r="R23" s="519">
        <v>26</v>
      </c>
      <c r="S23" s="56">
        <v>25</v>
      </c>
      <c r="T23" s="181">
        <v>27</v>
      </c>
      <c r="U23" s="11"/>
      <c r="V23" s="11"/>
      <c r="W23" s="11"/>
      <c r="X23" s="11"/>
      <c r="Y23" s="11"/>
    </row>
    <row r="24" spans="1:25" ht="12.75">
      <c r="A24" s="8"/>
      <c r="B24" s="518"/>
      <c r="C24" s="519"/>
      <c r="D24" s="519"/>
      <c r="E24" s="519"/>
      <c r="F24" s="519"/>
      <c r="G24" s="519"/>
      <c r="H24" s="519"/>
      <c r="I24" s="519"/>
      <c r="J24" s="520"/>
      <c r="K24" s="519"/>
      <c r="L24" s="519"/>
      <c r="M24" s="519"/>
      <c r="N24" s="519"/>
      <c r="O24" s="519"/>
      <c r="P24" s="519"/>
      <c r="Q24" s="519"/>
      <c r="R24" s="519"/>
      <c r="S24" s="56"/>
      <c r="T24" s="181"/>
      <c r="U24" s="11"/>
      <c r="V24" s="11"/>
      <c r="W24" s="11"/>
      <c r="X24" s="11"/>
      <c r="Y24" s="11"/>
    </row>
    <row r="25" spans="1:25" ht="12.75">
      <c r="A25" s="42" t="s">
        <v>267</v>
      </c>
      <c r="B25" s="518">
        <v>59</v>
      </c>
      <c r="C25" s="519">
        <v>60</v>
      </c>
      <c r="D25" s="519">
        <v>58</v>
      </c>
      <c r="E25" s="519">
        <v>55</v>
      </c>
      <c r="F25" s="519">
        <v>54</v>
      </c>
      <c r="G25" s="519">
        <v>50</v>
      </c>
      <c r="H25" s="519">
        <v>48</v>
      </c>
      <c r="I25" s="519">
        <v>45</v>
      </c>
      <c r="J25" s="520">
        <v>41</v>
      </c>
      <c r="K25" s="519">
        <v>41</v>
      </c>
      <c r="L25" s="519">
        <v>44</v>
      </c>
      <c r="M25" s="519">
        <v>44</v>
      </c>
      <c r="N25" s="519">
        <v>48</v>
      </c>
      <c r="O25" s="519">
        <v>53</v>
      </c>
      <c r="P25" s="519">
        <v>50</v>
      </c>
      <c r="Q25" s="519">
        <v>50</v>
      </c>
      <c r="R25" s="519">
        <v>52</v>
      </c>
      <c r="S25" s="56">
        <v>56</v>
      </c>
      <c r="T25" s="181">
        <v>51</v>
      </c>
      <c r="U25" s="11"/>
      <c r="V25" s="11"/>
      <c r="W25" s="11"/>
      <c r="X25" s="11"/>
      <c r="Y25" s="11"/>
    </row>
    <row r="26" spans="1:25" ht="12.75">
      <c r="A26" s="521"/>
      <c r="B26" s="513"/>
      <c r="C26" s="514"/>
      <c r="D26" s="514"/>
      <c r="E26" s="514"/>
      <c r="F26" s="514"/>
      <c r="G26" s="514"/>
      <c r="H26" s="514"/>
      <c r="I26" s="514"/>
      <c r="J26" s="515"/>
      <c r="K26" s="514"/>
      <c r="L26" s="514"/>
      <c r="M26" s="514"/>
      <c r="N26" s="514"/>
      <c r="O26" s="514"/>
      <c r="P26" s="514"/>
      <c r="Q26" s="514"/>
      <c r="R26" s="514"/>
      <c r="S26" s="56"/>
      <c r="T26" s="181"/>
      <c r="U26" s="11"/>
      <c r="V26" s="11"/>
      <c r="W26" s="11"/>
      <c r="X26" s="11"/>
      <c r="Y26" s="11"/>
    </row>
    <row r="27" spans="1:25" ht="12.75">
      <c r="A27" s="42" t="s">
        <v>152</v>
      </c>
      <c r="B27" s="211" t="s">
        <v>248</v>
      </c>
      <c r="C27" s="55" t="s">
        <v>248</v>
      </c>
      <c r="D27" s="88">
        <v>46</v>
      </c>
      <c r="E27" s="88">
        <v>44</v>
      </c>
      <c r="F27" s="88">
        <v>40</v>
      </c>
      <c r="G27" s="88">
        <v>40</v>
      </c>
      <c r="H27" s="88">
        <v>40</v>
      </c>
      <c r="I27" s="88">
        <v>41</v>
      </c>
      <c r="J27" s="89">
        <v>36</v>
      </c>
      <c r="K27" s="88">
        <v>37</v>
      </c>
      <c r="L27" s="88">
        <v>39</v>
      </c>
      <c r="M27" s="88">
        <v>39</v>
      </c>
      <c r="N27" s="88">
        <v>40</v>
      </c>
      <c r="O27" s="88">
        <v>43</v>
      </c>
      <c r="P27" s="88">
        <v>44</v>
      </c>
      <c r="Q27" s="88">
        <v>46</v>
      </c>
      <c r="R27" s="88">
        <v>43</v>
      </c>
      <c r="S27" s="56">
        <v>48</v>
      </c>
      <c r="T27" s="181">
        <v>44</v>
      </c>
      <c r="U27" s="11"/>
      <c r="V27" s="11"/>
      <c r="W27" s="11"/>
      <c r="X27" s="11"/>
      <c r="Y27" s="11"/>
    </row>
    <row r="28" spans="1:25" ht="12.75">
      <c r="A28" s="42"/>
      <c r="B28" s="211"/>
      <c r="C28" s="55"/>
      <c r="D28" s="88"/>
      <c r="E28" s="88"/>
      <c r="F28" s="88"/>
      <c r="G28" s="88"/>
      <c r="H28" s="88"/>
      <c r="I28" s="88"/>
      <c r="J28" s="89"/>
      <c r="K28" s="88"/>
      <c r="L28" s="88"/>
      <c r="M28" s="88"/>
      <c r="N28" s="88"/>
      <c r="O28" s="88"/>
      <c r="P28" s="88"/>
      <c r="Q28" s="88"/>
      <c r="R28" s="88"/>
      <c r="S28" s="56"/>
      <c r="T28" s="181"/>
      <c r="U28" s="11"/>
      <c r="V28" s="11"/>
      <c r="W28" s="11"/>
      <c r="X28" s="11"/>
      <c r="Y28" s="11"/>
    </row>
    <row r="29" spans="1:25" ht="12.75">
      <c r="A29" s="42" t="s">
        <v>153</v>
      </c>
      <c r="B29" s="211" t="s">
        <v>248</v>
      </c>
      <c r="C29" s="55" t="s">
        <v>248</v>
      </c>
      <c r="D29" s="88">
        <v>54</v>
      </c>
      <c r="E29" s="88">
        <v>56</v>
      </c>
      <c r="F29" s="88">
        <v>60</v>
      </c>
      <c r="G29" s="88">
        <v>60</v>
      </c>
      <c r="H29" s="88">
        <v>60</v>
      </c>
      <c r="I29" s="88">
        <v>59</v>
      </c>
      <c r="J29" s="89">
        <v>64</v>
      </c>
      <c r="K29" s="88">
        <v>63</v>
      </c>
      <c r="L29" s="88">
        <v>61</v>
      </c>
      <c r="M29" s="88">
        <v>61</v>
      </c>
      <c r="N29" s="88">
        <v>60</v>
      </c>
      <c r="O29" s="88">
        <v>57</v>
      </c>
      <c r="P29" s="88">
        <v>56</v>
      </c>
      <c r="Q29" s="88">
        <v>54</v>
      </c>
      <c r="R29" s="88">
        <v>57</v>
      </c>
      <c r="S29" s="56">
        <v>52</v>
      </c>
      <c r="T29" s="181">
        <v>56</v>
      </c>
      <c r="U29" s="11"/>
      <c r="V29" s="11"/>
      <c r="W29" s="11"/>
      <c r="X29" s="11"/>
      <c r="Y29" s="11"/>
    </row>
    <row r="30" spans="1:25" ht="12.75">
      <c r="A30" s="42"/>
      <c r="B30" s="212"/>
      <c r="C30" s="58"/>
      <c r="D30" s="541"/>
      <c r="E30" s="541"/>
      <c r="F30" s="541"/>
      <c r="G30" s="541"/>
      <c r="H30" s="541"/>
      <c r="I30" s="541"/>
      <c r="J30" s="542"/>
      <c r="K30" s="541"/>
      <c r="L30" s="541"/>
      <c r="M30" s="541"/>
      <c r="N30" s="541"/>
      <c r="O30" s="541"/>
      <c r="P30" s="541"/>
      <c r="Q30" s="541"/>
      <c r="R30" s="541"/>
      <c r="S30" s="59"/>
      <c r="T30" s="540"/>
      <c r="U30" s="11"/>
      <c r="V30" s="11"/>
      <c r="W30" s="11"/>
      <c r="X30" s="11"/>
      <c r="Y30" s="11"/>
    </row>
    <row r="31" spans="1:25" ht="12.75">
      <c r="A31" s="16"/>
      <c r="B31" s="238" t="s">
        <v>141</v>
      </c>
      <c r="C31" s="16"/>
      <c r="D31" s="16"/>
      <c r="E31" s="16"/>
      <c r="F31" s="16"/>
      <c r="G31" s="16"/>
      <c r="H31" s="16"/>
      <c r="I31" s="16"/>
      <c r="J31" s="46"/>
      <c r="K31" s="16"/>
      <c r="L31" s="16"/>
      <c r="M31" s="16"/>
      <c r="N31" s="16"/>
      <c r="O31" s="16"/>
      <c r="P31" s="16"/>
      <c r="Q31" s="16"/>
      <c r="R31" s="15"/>
      <c r="S31" s="70"/>
      <c r="T31" s="219"/>
      <c r="U31" s="11"/>
      <c r="V31" s="11"/>
      <c r="W31" s="11"/>
      <c r="X31" s="11"/>
      <c r="Y31" s="11"/>
    </row>
    <row r="32" spans="1:25" ht="12.75">
      <c r="A32" s="16" t="s">
        <v>154</v>
      </c>
      <c r="B32" s="176" t="s">
        <v>248</v>
      </c>
      <c r="C32" s="39">
        <v>56</v>
      </c>
      <c r="D32" s="39">
        <v>54</v>
      </c>
      <c r="E32" s="39">
        <v>53</v>
      </c>
      <c r="F32" s="39">
        <v>149</v>
      </c>
      <c r="G32" s="39">
        <v>124</v>
      </c>
      <c r="H32" s="39">
        <v>169</v>
      </c>
      <c r="I32" s="39">
        <v>136</v>
      </c>
      <c r="J32" s="94">
        <v>72</v>
      </c>
      <c r="K32" s="39">
        <v>18</v>
      </c>
      <c r="L32" s="39">
        <v>27</v>
      </c>
      <c r="M32" s="39">
        <v>2</v>
      </c>
      <c r="N32" s="39">
        <v>18</v>
      </c>
      <c r="O32" s="39">
        <v>0</v>
      </c>
      <c r="P32" s="39">
        <v>0</v>
      </c>
      <c r="Q32" s="39">
        <v>0</v>
      </c>
      <c r="R32" s="39">
        <v>0</v>
      </c>
      <c r="S32" s="95">
        <v>0</v>
      </c>
      <c r="T32" s="239">
        <v>0</v>
      </c>
      <c r="U32" s="11"/>
      <c r="V32" s="11"/>
      <c r="W32" s="11"/>
      <c r="X32" s="11"/>
      <c r="Y32" s="11"/>
    </row>
    <row r="33" spans="1:25" ht="12.75">
      <c r="A33" s="16"/>
      <c r="B33" s="26"/>
      <c r="C33" s="26"/>
      <c r="D33" s="26"/>
      <c r="E33" s="26"/>
      <c r="F33" s="26"/>
      <c r="G33" s="26"/>
      <c r="H33" s="26"/>
      <c r="I33" s="26"/>
      <c r="J33" s="43"/>
      <c r="K33" s="26"/>
      <c r="L33" s="26"/>
      <c r="M33" s="26"/>
      <c r="N33" s="26"/>
      <c r="O33" s="26"/>
      <c r="P33" s="26"/>
      <c r="Q33" s="26"/>
      <c r="R33" s="11"/>
      <c r="S33" s="11"/>
      <c r="T33" s="11"/>
      <c r="U33" s="11"/>
      <c r="V33" s="11"/>
      <c r="W33" s="11"/>
      <c r="X33" s="11"/>
      <c r="Y33" s="11"/>
    </row>
    <row r="34" spans="1:25" ht="12.75">
      <c r="A34" s="14" t="s">
        <v>10</v>
      </c>
      <c r="B34" s="10" t="s">
        <v>419</v>
      </c>
      <c r="C34" s="26"/>
      <c r="D34" s="26"/>
      <c r="E34" s="26"/>
      <c r="F34" s="26"/>
      <c r="G34" s="26"/>
      <c r="H34" s="26"/>
      <c r="I34" s="26"/>
      <c r="J34" s="43"/>
      <c r="K34" s="26"/>
      <c r="L34" s="26"/>
      <c r="M34" s="26"/>
      <c r="N34" s="26"/>
      <c r="O34" s="26"/>
      <c r="P34" s="26"/>
      <c r="Q34" s="26"/>
      <c r="R34" s="11"/>
      <c r="S34" s="11"/>
      <c r="T34" s="11"/>
      <c r="U34" s="11"/>
      <c r="V34" s="11"/>
      <c r="W34" s="11"/>
      <c r="X34" s="11"/>
      <c r="Y34" s="11"/>
    </row>
    <row r="35" spans="1:25" ht="12.75">
      <c r="A35" s="522" t="s">
        <v>166</v>
      </c>
      <c r="B35" s="523" t="s">
        <v>436</v>
      </c>
      <c r="C35" s="26"/>
      <c r="D35" s="26"/>
      <c r="E35" s="26"/>
      <c r="F35" s="26"/>
      <c r="G35" s="26"/>
      <c r="H35" s="26"/>
      <c r="I35" s="26"/>
      <c r="J35" s="43"/>
      <c r="K35" s="26"/>
      <c r="L35" s="26"/>
      <c r="M35" s="26"/>
      <c r="N35" s="26"/>
      <c r="O35" s="26"/>
      <c r="P35" s="26"/>
      <c r="Q35" s="26"/>
      <c r="R35" s="11"/>
      <c r="S35" s="11"/>
      <c r="T35" s="11"/>
      <c r="U35" s="11"/>
      <c r="V35" s="11"/>
      <c r="W35" s="11"/>
      <c r="X35" s="11"/>
      <c r="Y35" s="11"/>
    </row>
    <row r="36" spans="1:25" ht="12.75">
      <c r="A36" s="15"/>
      <c r="B36" s="10" t="s">
        <v>476</v>
      </c>
      <c r="C36" s="26"/>
      <c r="D36" s="26"/>
      <c r="E36" s="26"/>
      <c r="F36" s="26"/>
      <c r="G36" s="26"/>
      <c r="H36" s="26"/>
      <c r="I36" s="26"/>
      <c r="J36" s="43"/>
      <c r="K36" s="26"/>
      <c r="L36" s="26"/>
      <c r="M36" s="26"/>
      <c r="N36" s="26"/>
      <c r="O36" s="26"/>
      <c r="P36" s="26"/>
      <c r="Q36" s="26"/>
      <c r="R36" s="11"/>
      <c r="S36" s="11"/>
      <c r="T36" s="11"/>
      <c r="U36" s="11"/>
      <c r="V36" s="11"/>
      <c r="W36" s="11"/>
      <c r="X36" s="11"/>
      <c r="Y36" s="11"/>
    </row>
    <row r="37" spans="1:25" ht="12.75">
      <c r="A37" s="522" t="s">
        <v>11</v>
      </c>
      <c r="B37" s="26"/>
      <c r="C37" s="26"/>
      <c r="D37" s="26"/>
      <c r="E37" s="26"/>
      <c r="F37" s="26"/>
      <c r="G37" s="26"/>
      <c r="H37" s="26"/>
      <c r="I37" s="26"/>
      <c r="J37" s="43"/>
      <c r="K37" s="26"/>
      <c r="L37" s="26"/>
      <c r="M37" s="26"/>
      <c r="N37" s="26"/>
      <c r="O37" s="26"/>
      <c r="P37" s="26"/>
      <c r="Q37" s="26"/>
      <c r="R37" s="26"/>
      <c r="S37" s="11"/>
      <c r="T37" s="11"/>
      <c r="U37" s="11"/>
      <c r="V37" s="11"/>
      <c r="W37" s="11"/>
      <c r="X37" s="11"/>
      <c r="Y37" s="11"/>
    </row>
    <row r="38" spans="1:25" ht="12.75">
      <c r="A38" s="43"/>
      <c r="B38" s="171"/>
      <c r="C38" s="171"/>
      <c r="D38" s="171"/>
      <c r="E38" s="171"/>
      <c r="F38" s="171"/>
      <c r="G38" s="171"/>
      <c r="H38" s="171"/>
      <c r="I38" s="171"/>
      <c r="J38" s="172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1"/>
      <c r="V38" s="11"/>
      <c r="W38" s="11"/>
      <c r="X38" s="11"/>
      <c r="Y38" s="11"/>
    </row>
    <row r="39" spans="1:25" ht="12.75">
      <c r="A39" s="26"/>
      <c r="B39" s="171"/>
      <c r="C39" s="171"/>
      <c r="D39" s="171"/>
      <c r="E39" s="171"/>
      <c r="F39" s="171"/>
      <c r="G39" s="171"/>
      <c r="H39" s="171"/>
      <c r="I39" s="171"/>
      <c r="J39" s="172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1"/>
      <c r="V39" s="11"/>
      <c r="W39" s="11"/>
      <c r="X39" s="11"/>
      <c r="Y39" s="11"/>
    </row>
    <row r="40" spans="1:25" ht="12.75">
      <c r="A40" s="26"/>
      <c r="B40" s="171"/>
      <c r="C40" s="171"/>
      <c r="D40" s="171"/>
      <c r="E40" s="171"/>
      <c r="F40" s="171"/>
      <c r="G40" s="171"/>
      <c r="H40" s="171"/>
      <c r="I40" s="171"/>
      <c r="J40" s="172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1"/>
      <c r="V40" s="11"/>
      <c r="W40" s="11"/>
      <c r="X40" s="11"/>
      <c r="Y40" s="11"/>
    </row>
    <row r="41" spans="1:25" ht="12.75">
      <c r="A41" s="26"/>
      <c r="B41" s="26"/>
      <c r="C41" s="26"/>
      <c r="D41" s="26"/>
      <c r="E41" s="26"/>
      <c r="F41" s="26"/>
      <c r="G41" s="26"/>
      <c r="H41" s="26"/>
      <c r="I41" s="26"/>
      <c r="J41" s="43"/>
      <c r="K41" s="26"/>
      <c r="L41" s="26"/>
      <c r="M41" s="26"/>
      <c r="N41" s="26"/>
      <c r="O41" s="26"/>
      <c r="P41" s="26"/>
      <c r="Q41" s="26"/>
      <c r="R41" s="11"/>
      <c r="S41" s="11"/>
      <c r="T41" s="11"/>
      <c r="U41" s="11"/>
      <c r="V41" s="11"/>
      <c r="W41" s="11"/>
      <c r="X41" s="11"/>
      <c r="Y41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6" sqref="A16"/>
    </sheetView>
  </sheetViews>
  <sheetFormatPr defaultColWidth="9.140625" defaultRowHeight="12.75"/>
  <cols>
    <col min="1" max="1" width="31.00390625" style="0" customWidth="1"/>
    <col min="2" max="7" width="7.7109375" style="0" customWidth="1"/>
    <col min="10" max="10" width="18.421875" style="0" customWidth="1"/>
    <col min="11" max="11" width="55.7109375" style="0" customWidth="1"/>
  </cols>
  <sheetData>
    <row r="1" spans="1:7" ht="12.75">
      <c r="A1" s="318" t="s">
        <v>328</v>
      </c>
      <c r="B1" s="318" t="s">
        <v>427</v>
      </c>
      <c r="C1" s="318"/>
      <c r="D1" s="318"/>
      <c r="E1" s="318"/>
      <c r="F1" s="318"/>
      <c r="G1" s="319"/>
    </row>
    <row r="2" spans="1:7" ht="12.75">
      <c r="A2" s="318"/>
      <c r="B2" s="318"/>
      <c r="C2" s="318"/>
      <c r="D2" s="318"/>
      <c r="E2" s="318"/>
      <c r="F2" s="318"/>
      <c r="G2" s="319"/>
    </row>
    <row r="3" spans="1:13" ht="12.75">
      <c r="A3" s="532"/>
      <c r="B3" s="451">
        <v>2004</v>
      </c>
      <c r="C3" s="451">
        <v>2005</v>
      </c>
      <c r="D3" s="451">
        <v>2006</v>
      </c>
      <c r="E3" s="451">
        <v>2007</v>
      </c>
      <c r="F3" s="452">
        <v>2008</v>
      </c>
      <c r="G3" s="319"/>
      <c r="I3" s="113"/>
      <c r="K3" s="113"/>
      <c r="M3" s="112"/>
    </row>
    <row r="4" spans="1:13" ht="12.75">
      <c r="A4" s="532" t="s">
        <v>424</v>
      </c>
      <c r="B4" s="454">
        <v>11361</v>
      </c>
      <c r="C4" s="454">
        <v>19821</v>
      </c>
      <c r="D4" s="454">
        <v>20642</v>
      </c>
      <c r="E4" s="454">
        <v>20871</v>
      </c>
      <c r="F4" s="455">
        <v>20114</v>
      </c>
      <c r="G4" s="319"/>
      <c r="I4" s="113"/>
      <c r="K4" s="113"/>
      <c r="M4" s="112"/>
    </row>
    <row r="5" spans="1:13" ht="12.75">
      <c r="A5" s="533" t="s">
        <v>450</v>
      </c>
      <c r="B5" s="458">
        <v>6662</v>
      </c>
      <c r="C5" s="458">
        <v>8346</v>
      </c>
      <c r="D5" s="458">
        <v>6937</v>
      </c>
      <c r="E5" s="458">
        <v>6068</v>
      </c>
      <c r="F5" s="459">
        <v>5744</v>
      </c>
      <c r="G5" s="319"/>
      <c r="I5" s="113"/>
      <c r="K5" s="113"/>
      <c r="M5" s="112"/>
    </row>
    <row r="6" spans="1:13" ht="12.75">
      <c r="A6" s="533" t="s">
        <v>45</v>
      </c>
      <c r="B6" s="458">
        <v>1767</v>
      </c>
      <c r="C6" s="458">
        <v>4246</v>
      </c>
      <c r="D6" s="458">
        <v>4755</v>
      </c>
      <c r="E6" s="458">
        <v>4874</v>
      </c>
      <c r="F6" s="459">
        <v>5071</v>
      </c>
      <c r="G6" s="319"/>
      <c r="I6" s="113"/>
      <c r="K6" s="113"/>
      <c r="M6" s="112"/>
    </row>
    <row r="7" spans="1:13" ht="12.75">
      <c r="A7" s="533" t="s">
        <v>451</v>
      </c>
      <c r="B7" s="458">
        <v>2418</v>
      </c>
      <c r="C7" s="458">
        <v>5552</v>
      </c>
      <c r="D7" s="458">
        <v>8000</v>
      </c>
      <c r="E7" s="458">
        <v>8929</v>
      </c>
      <c r="F7" s="459">
        <v>8413</v>
      </c>
      <c r="G7" s="319"/>
      <c r="I7" s="113"/>
      <c r="K7" s="113"/>
      <c r="M7" s="112"/>
    </row>
    <row r="8" spans="1:13" ht="12.75">
      <c r="A8" s="534" t="s">
        <v>245</v>
      </c>
      <c r="B8" s="531">
        <v>514</v>
      </c>
      <c r="C8" s="531">
        <v>1677</v>
      </c>
      <c r="D8" s="531">
        <v>950</v>
      </c>
      <c r="E8" s="531">
        <v>1000</v>
      </c>
      <c r="F8" s="530">
        <v>886</v>
      </c>
      <c r="G8" s="319"/>
      <c r="I8" s="113"/>
      <c r="K8" s="113"/>
      <c r="M8" s="112"/>
    </row>
    <row r="9" spans="1:13" ht="12.75">
      <c r="A9" s="320"/>
      <c r="B9" s="321"/>
      <c r="C9" s="321"/>
      <c r="D9" s="321"/>
      <c r="E9" s="321"/>
      <c r="F9" s="321"/>
      <c r="G9" s="319"/>
      <c r="I9" s="113"/>
      <c r="K9" s="113"/>
      <c r="M9" s="112"/>
    </row>
    <row r="10" spans="1:7" s="10" customFormat="1" ht="9.75">
      <c r="A10" s="322" t="s">
        <v>17</v>
      </c>
      <c r="B10" s="322" t="s">
        <v>452</v>
      </c>
      <c r="C10" s="322"/>
      <c r="D10" s="322"/>
      <c r="E10" s="322"/>
      <c r="F10" s="322"/>
      <c r="G10" s="322"/>
    </row>
    <row r="11" spans="1:11" s="10" customFormat="1" ht="9.75">
      <c r="A11" s="322" t="s">
        <v>166</v>
      </c>
      <c r="B11" s="323" t="s">
        <v>462</v>
      </c>
      <c r="C11" s="323"/>
      <c r="D11" s="323"/>
      <c r="E11" s="323"/>
      <c r="F11" s="323"/>
      <c r="G11" s="323"/>
      <c r="H11" s="91"/>
      <c r="I11" s="91"/>
      <c r="J11" s="91"/>
      <c r="K11" s="91"/>
    </row>
    <row r="12" spans="1:11" s="10" customFormat="1" ht="9.75">
      <c r="A12" s="322"/>
      <c r="B12" s="323" t="s">
        <v>463</v>
      </c>
      <c r="C12" s="323"/>
      <c r="D12" s="323"/>
      <c r="E12" s="323"/>
      <c r="F12" s="323"/>
      <c r="G12" s="323"/>
      <c r="H12" s="91"/>
      <c r="I12" s="91"/>
      <c r="J12" s="91"/>
      <c r="K12" s="91"/>
    </row>
    <row r="13" spans="1:11" s="10" customFormat="1" ht="9.75">
      <c r="A13" s="322"/>
      <c r="B13" s="323" t="s">
        <v>464</v>
      </c>
      <c r="C13" s="323"/>
      <c r="D13" s="323"/>
      <c r="E13" s="323"/>
      <c r="F13" s="323"/>
      <c r="G13" s="323"/>
      <c r="H13" s="91"/>
      <c r="I13" s="91"/>
      <c r="J13" s="91"/>
      <c r="K13" s="91"/>
    </row>
    <row r="14" spans="1:11" s="10" customFormat="1" ht="9.75">
      <c r="A14" s="322" t="s">
        <v>19</v>
      </c>
      <c r="B14" s="323" t="s">
        <v>465</v>
      </c>
      <c r="C14" s="323"/>
      <c r="D14" s="323"/>
      <c r="E14" s="323"/>
      <c r="F14" s="323"/>
      <c r="G14" s="323"/>
      <c r="H14" s="91"/>
      <c r="I14" s="91"/>
      <c r="J14" s="91"/>
      <c r="K14" s="91"/>
    </row>
    <row r="15" spans="1:11" s="10" customFormat="1" ht="9.75">
      <c r="A15" s="322"/>
      <c r="B15" s="323" t="s">
        <v>466</v>
      </c>
      <c r="C15" s="323"/>
      <c r="D15" s="323"/>
      <c r="E15" s="323"/>
      <c r="F15" s="323"/>
      <c r="G15" s="323"/>
      <c r="H15" s="91"/>
      <c r="I15" s="91"/>
      <c r="J15" s="91"/>
      <c r="K15" s="91"/>
    </row>
    <row r="16" spans="1:7" s="10" customFormat="1" ht="9.75">
      <c r="A16" s="322" t="s">
        <v>11</v>
      </c>
      <c r="B16" s="322"/>
      <c r="C16" s="322"/>
      <c r="D16" s="322"/>
      <c r="E16" s="322"/>
      <c r="F16" s="322"/>
      <c r="G16" s="322"/>
    </row>
    <row r="17" spans="1:13" ht="12.75">
      <c r="A17" s="123"/>
      <c r="B17" s="21"/>
      <c r="C17" s="21"/>
      <c r="D17" s="21"/>
      <c r="E17" s="21"/>
      <c r="F17" s="21"/>
      <c r="I17" s="113"/>
      <c r="K17" s="113"/>
      <c r="M17" s="112"/>
    </row>
    <row r="18" spans="1:13" ht="12.75">
      <c r="A18" s="123"/>
      <c r="B18" s="21"/>
      <c r="C18" s="21"/>
      <c r="D18" s="21"/>
      <c r="E18" s="21"/>
      <c r="F18" s="21"/>
      <c r="I18" s="113"/>
      <c r="K18" s="113"/>
      <c r="M18" s="112"/>
    </row>
    <row r="19" spans="1:13" ht="12.75">
      <c r="A19" s="123"/>
      <c r="B19" s="21"/>
      <c r="C19" s="21"/>
      <c r="D19" s="21"/>
      <c r="E19" s="21"/>
      <c r="F19" s="21"/>
      <c r="I19" s="113"/>
      <c r="K19" s="113"/>
      <c r="M19" s="112"/>
    </row>
    <row r="20" spans="1:13" ht="12.75">
      <c r="A20" s="123"/>
      <c r="B20" s="21"/>
      <c r="C20" s="21"/>
      <c r="D20" s="21"/>
      <c r="E20" s="21"/>
      <c r="F20" s="21"/>
      <c r="I20" s="113"/>
      <c r="K20" s="113"/>
      <c r="M20" s="11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I20" sqref="I20"/>
    </sheetView>
  </sheetViews>
  <sheetFormatPr defaultColWidth="9.140625" defaultRowHeight="12.75"/>
  <cols>
    <col min="1" max="1" width="32.00390625" style="0" customWidth="1"/>
    <col min="2" max="4" width="8.7109375" style="0" customWidth="1"/>
    <col min="5" max="5" width="7.8515625" style="0" customWidth="1"/>
    <col min="6" max="6" width="8.7109375" style="0" customWidth="1"/>
    <col min="7" max="7" width="6.8515625" style="0" customWidth="1"/>
    <col min="8" max="8" width="7.7109375" style="0" customWidth="1"/>
  </cols>
  <sheetData>
    <row r="1" spans="1:9" ht="12.75">
      <c r="A1" s="244" t="s">
        <v>346</v>
      </c>
      <c r="B1" s="405" t="s">
        <v>413</v>
      </c>
      <c r="C1" s="249"/>
      <c r="D1" s="249"/>
      <c r="E1" s="249"/>
      <c r="F1" s="249"/>
      <c r="G1" s="249"/>
      <c r="H1" s="249"/>
      <c r="I1" s="249"/>
    </row>
    <row r="2" spans="1:9" ht="12.75">
      <c r="A2" s="401"/>
      <c r="B2" s="424"/>
      <c r="C2" s="424"/>
      <c r="D2" s="424"/>
      <c r="E2" s="424"/>
      <c r="F2" s="424"/>
      <c r="G2" s="424"/>
      <c r="H2" s="424"/>
      <c r="I2" s="414"/>
    </row>
    <row r="3" spans="1:9" ht="12.75">
      <c r="A3" s="303"/>
      <c r="B3" s="425">
        <v>2002</v>
      </c>
      <c r="C3" s="426">
        <v>2003</v>
      </c>
      <c r="D3" s="426">
        <v>2004</v>
      </c>
      <c r="E3" s="426">
        <v>2005</v>
      </c>
      <c r="F3" s="426">
        <v>2006</v>
      </c>
      <c r="G3" s="426">
        <v>2007</v>
      </c>
      <c r="H3" s="427">
        <v>2008</v>
      </c>
      <c r="I3" s="414"/>
    </row>
    <row r="4" spans="1:9" ht="12.75">
      <c r="A4" s="401" t="s">
        <v>86</v>
      </c>
      <c r="B4" s="428">
        <v>20949</v>
      </c>
      <c r="C4" s="429">
        <v>27999</v>
      </c>
      <c r="D4" s="429">
        <v>29881</v>
      </c>
      <c r="E4" s="429">
        <v>33860</v>
      </c>
      <c r="F4" s="429">
        <v>36577</v>
      </c>
      <c r="G4" s="429">
        <v>35776</v>
      </c>
      <c r="H4" s="430">
        <v>37663</v>
      </c>
      <c r="I4" s="414"/>
    </row>
    <row r="5" spans="1:9" ht="12.75">
      <c r="A5" s="303" t="s">
        <v>284</v>
      </c>
      <c r="B5" s="431">
        <v>19627</v>
      </c>
      <c r="C5" s="421">
        <v>26052</v>
      </c>
      <c r="D5" s="421">
        <v>27711</v>
      </c>
      <c r="E5" s="421">
        <v>31963</v>
      </c>
      <c r="F5" s="421">
        <v>34580</v>
      </c>
      <c r="G5" s="421">
        <v>34377</v>
      </c>
      <c r="H5" s="432">
        <v>36474</v>
      </c>
      <c r="I5" s="414"/>
    </row>
    <row r="6" spans="1:9" ht="12.75">
      <c r="A6" s="433" t="s">
        <v>285</v>
      </c>
      <c r="B6" s="434">
        <v>1322</v>
      </c>
      <c r="C6" s="420">
        <v>1947</v>
      </c>
      <c r="D6" s="420">
        <v>2170</v>
      </c>
      <c r="E6" s="420">
        <v>1897</v>
      </c>
      <c r="F6" s="420">
        <v>1997</v>
      </c>
      <c r="G6" s="420">
        <v>1399</v>
      </c>
      <c r="H6" s="435">
        <v>1189</v>
      </c>
      <c r="I6" s="414"/>
    </row>
    <row r="7" spans="1:9" ht="12.75">
      <c r="A7" s="433"/>
      <c r="B7" s="421"/>
      <c r="C7" s="421"/>
      <c r="D7" s="421"/>
      <c r="E7" s="421"/>
      <c r="F7" s="421"/>
      <c r="G7" s="421"/>
      <c r="H7" s="421"/>
      <c r="I7" s="414"/>
    </row>
    <row r="8" spans="1:9" ht="12.75">
      <c r="A8" s="436" t="s">
        <v>10</v>
      </c>
      <c r="B8" s="252" t="s">
        <v>437</v>
      </c>
      <c r="C8" s="414"/>
      <c r="D8" s="414"/>
      <c r="E8" s="414"/>
      <c r="F8" s="414"/>
      <c r="G8" s="414"/>
      <c r="H8" s="414"/>
      <c r="I8" s="414"/>
    </row>
    <row r="9" spans="1:9" ht="12.75">
      <c r="A9" s="436" t="s">
        <v>167</v>
      </c>
      <c r="B9" s="437"/>
      <c r="C9" s="414"/>
      <c r="D9" s="414"/>
      <c r="E9" s="414"/>
      <c r="F9" s="414"/>
      <c r="G9" s="414"/>
      <c r="H9" s="414"/>
      <c r="I9" s="414"/>
    </row>
    <row r="10" spans="1:9" ht="12.75">
      <c r="A10" s="436"/>
      <c r="B10" s="414"/>
      <c r="C10" s="414"/>
      <c r="D10" s="414"/>
      <c r="E10" s="414"/>
      <c r="F10" s="414"/>
      <c r="G10" s="414"/>
      <c r="H10" s="414"/>
      <c r="I10" s="414"/>
    </row>
    <row r="11" spans="1:9" ht="12.75">
      <c r="A11" s="35"/>
      <c r="B11" s="35"/>
      <c r="C11" s="35"/>
      <c r="D11" s="35"/>
      <c r="E11" s="35"/>
      <c r="F11" s="35"/>
      <c r="G11" s="35"/>
      <c r="H11" s="35"/>
      <c r="I11" s="35"/>
    </row>
    <row r="15" ht="12.75">
      <c r="F15" s="3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C13" sqref="C13"/>
    </sheetView>
  </sheetViews>
  <sheetFormatPr defaultColWidth="9.140625" defaultRowHeight="12.75"/>
  <cols>
    <col min="1" max="1" width="18.8515625" style="0" customWidth="1"/>
    <col min="2" max="2" width="31.7109375" style="0" customWidth="1"/>
    <col min="3" max="4" width="16.00390625" style="0" customWidth="1"/>
    <col min="5" max="5" width="12.421875" style="0" customWidth="1"/>
    <col min="6" max="7" width="9.28125" style="0" customWidth="1"/>
    <col min="8" max="8" width="8.140625" style="0" customWidth="1"/>
    <col min="9" max="9" width="10.140625" style="0" customWidth="1"/>
  </cols>
  <sheetData>
    <row r="1" spans="1:9" ht="15" customHeight="1">
      <c r="A1" s="25" t="s">
        <v>347</v>
      </c>
      <c r="B1" s="26" t="s">
        <v>438</v>
      </c>
      <c r="C1" s="51"/>
      <c r="I1" s="33"/>
    </row>
    <row r="2" spans="1:7" ht="15" customHeight="1">
      <c r="A2" s="1"/>
      <c r="B2" s="38"/>
      <c r="C2" s="38"/>
      <c r="D2" s="9"/>
      <c r="E2" s="9"/>
      <c r="F2" s="9"/>
      <c r="G2" s="9"/>
    </row>
    <row r="3" spans="1:9" ht="12.75">
      <c r="A3" s="16" t="s">
        <v>156</v>
      </c>
      <c r="B3" s="524" t="s">
        <v>252</v>
      </c>
      <c r="C3" s="9"/>
      <c r="D3" s="9"/>
      <c r="E3" s="9"/>
      <c r="F3" s="9"/>
      <c r="G3" s="9"/>
      <c r="H3" s="9"/>
      <c r="I3" s="9"/>
    </row>
    <row r="4" spans="1:14" ht="12.75">
      <c r="A4" s="77" t="s">
        <v>135</v>
      </c>
      <c r="B4" s="525">
        <v>86</v>
      </c>
      <c r="C4" s="9"/>
      <c r="D4" s="9"/>
      <c r="F4" s="82"/>
      <c r="G4" s="9"/>
      <c r="H4" s="9"/>
      <c r="I4" s="9"/>
      <c r="K4" s="78"/>
      <c r="L4" s="78"/>
      <c r="M4" s="78"/>
      <c r="N4" s="78"/>
    </row>
    <row r="5" spans="1:14" ht="12.75">
      <c r="A5" s="77" t="s">
        <v>136</v>
      </c>
      <c r="B5" s="525">
        <v>14</v>
      </c>
      <c r="C5" s="9"/>
      <c r="D5" s="9"/>
      <c r="F5" s="82"/>
      <c r="G5" s="9"/>
      <c r="H5" s="9"/>
      <c r="I5" s="9"/>
      <c r="K5" s="78"/>
      <c r="L5" s="78"/>
      <c r="M5" s="78"/>
      <c r="N5" s="78"/>
    </row>
    <row r="6" spans="1:10" ht="12.75">
      <c r="A6" s="20"/>
      <c r="B6" s="525"/>
      <c r="C6" s="9"/>
      <c r="D6" s="9"/>
      <c r="F6" s="438"/>
      <c r="G6" s="9"/>
      <c r="H6" s="9"/>
      <c r="I6" s="9"/>
      <c r="J6" s="9"/>
    </row>
    <row r="7" spans="1:10" ht="12.75">
      <c r="A7" s="16" t="s">
        <v>304</v>
      </c>
      <c r="B7" s="525"/>
      <c r="C7" s="9"/>
      <c r="D7" s="9"/>
      <c r="F7" s="438"/>
      <c r="G7" s="439"/>
      <c r="H7" s="167"/>
      <c r="I7" s="57"/>
      <c r="J7" s="9"/>
    </row>
    <row r="8" spans="1:10" ht="12.75">
      <c r="A8" s="77" t="s">
        <v>376</v>
      </c>
      <c r="B8" s="526">
        <v>28.7</v>
      </c>
      <c r="C8" s="9"/>
      <c r="D8" s="9"/>
      <c r="F8" s="100"/>
      <c r="G8" s="9"/>
      <c r="H8" s="167"/>
      <c r="I8" s="57"/>
      <c r="J8" s="9"/>
    </row>
    <row r="9" spans="1:10" ht="12.75">
      <c r="A9" s="77" t="s">
        <v>157</v>
      </c>
      <c r="B9" s="526">
        <v>14.6</v>
      </c>
      <c r="C9" s="9"/>
      <c r="D9" s="9"/>
      <c r="F9" s="100"/>
      <c r="G9" s="9"/>
      <c r="H9" s="167"/>
      <c r="I9" s="57"/>
      <c r="J9" s="9"/>
    </row>
    <row r="10" spans="1:10" ht="12.75">
      <c r="A10" s="77" t="s">
        <v>158</v>
      </c>
      <c r="B10" s="526">
        <v>11.9</v>
      </c>
      <c r="C10" s="9"/>
      <c r="D10" s="9"/>
      <c r="F10" s="100"/>
      <c r="G10" s="9"/>
      <c r="H10" s="167"/>
      <c r="I10" s="57"/>
      <c r="J10" s="9"/>
    </row>
    <row r="11" spans="1:10" ht="12.75">
      <c r="A11" s="77" t="s">
        <v>159</v>
      </c>
      <c r="B11" s="526">
        <v>13.2</v>
      </c>
      <c r="C11" s="9"/>
      <c r="D11" s="9"/>
      <c r="F11" s="100"/>
      <c r="G11" s="9"/>
      <c r="H11" s="167"/>
      <c r="I11" s="57"/>
      <c r="J11" s="9"/>
    </row>
    <row r="12" spans="1:10" ht="12.75">
      <c r="A12" s="77" t="s">
        <v>160</v>
      </c>
      <c r="B12" s="526">
        <v>31.6</v>
      </c>
      <c r="C12" s="9"/>
      <c r="D12" s="9"/>
      <c r="F12" s="100"/>
      <c r="G12" s="9"/>
      <c r="H12" s="167"/>
      <c r="I12" s="57"/>
      <c r="J12" s="9"/>
    </row>
    <row r="13" spans="1:11" ht="12.75">
      <c r="A13" s="20"/>
      <c r="B13" s="525"/>
      <c r="C13" s="9"/>
      <c r="D13" s="9"/>
      <c r="F13" s="438"/>
      <c r="G13" s="9"/>
      <c r="H13" s="9"/>
      <c r="I13" s="9"/>
      <c r="J13" s="9"/>
      <c r="K13" s="9"/>
    </row>
    <row r="14" spans="1:11" ht="12.75">
      <c r="A14" s="16" t="s">
        <v>378</v>
      </c>
      <c r="B14" s="525"/>
      <c r="C14" s="9"/>
      <c r="D14" s="9"/>
      <c r="F14" s="438"/>
      <c r="G14" s="9"/>
      <c r="H14" s="167"/>
      <c r="I14" s="57"/>
      <c r="J14" s="9"/>
      <c r="K14" s="9"/>
    </row>
    <row r="15" spans="1:11" ht="12.75">
      <c r="A15" s="77" t="s">
        <v>161</v>
      </c>
      <c r="B15" s="526">
        <v>31.6</v>
      </c>
      <c r="C15" s="9"/>
      <c r="D15" s="9"/>
      <c r="F15" s="100"/>
      <c r="G15" s="9"/>
      <c r="H15" s="167"/>
      <c r="I15" s="57"/>
      <c r="J15" s="9"/>
      <c r="K15" s="9"/>
    </row>
    <row r="16" spans="1:11" ht="12.75">
      <c r="A16" s="77" t="s">
        <v>162</v>
      </c>
      <c r="B16" s="526">
        <v>26.9</v>
      </c>
      <c r="C16" s="9"/>
      <c r="D16" s="9"/>
      <c r="F16" s="100"/>
      <c r="G16" s="9"/>
      <c r="H16" s="167"/>
      <c r="I16" s="57"/>
      <c r="J16" s="9"/>
      <c r="K16" s="9"/>
    </row>
    <row r="17" spans="1:11" ht="12.75">
      <c r="A17" s="77" t="s">
        <v>163</v>
      </c>
      <c r="B17" s="526">
        <v>13.2</v>
      </c>
      <c r="C17" s="9"/>
      <c r="D17" s="9"/>
      <c r="F17" s="100"/>
      <c r="G17" s="9"/>
      <c r="H17" s="167"/>
      <c r="I17" s="57"/>
      <c r="J17" s="9"/>
      <c r="K17" s="9"/>
    </row>
    <row r="18" spans="1:11" ht="12.75">
      <c r="A18" s="77" t="s">
        <v>164</v>
      </c>
      <c r="B18" s="526">
        <v>12.9</v>
      </c>
      <c r="C18" s="9"/>
      <c r="D18" s="9"/>
      <c r="F18" s="100"/>
      <c r="G18" s="9"/>
      <c r="H18" s="167"/>
      <c r="I18" s="55"/>
      <c r="J18" s="9"/>
      <c r="K18" s="9"/>
    </row>
    <row r="19" spans="1:9" ht="12.75">
      <c r="A19" s="77" t="s">
        <v>165</v>
      </c>
      <c r="B19" s="527">
        <v>15.4</v>
      </c>
      <c r="C19" s="9"/>
      <c r="D19" s="9"/>
      <c r="F19" s="99"/>
      <c r="G19" s="9"/>
      <c r="H19" s="9"/>
      <c r="I19" s="9"/>
    </row>
    <row r="20" spans="1:11" ht="12.75">
      <c r="A20" s="77"/>
      <c r="B20" s="526"/>
      <c r="C20" s="9"/>
      <c r="D20" s="9"/>
      <c r="F20" s="100"/>
      <c r="G20" s="9"/>
      <c r="H20" s="167"/>
      <c r="I20" s="55"/>
      <c r="J20" s="9"/>
      <c r="K20" s="9"/>
    </row>
    <row r="21" spans="1:11" ht="12.75">
      <c r="A21" s="173" t="s">
        <v>396</v>
      </c>
      <c r="B21" s="526"/>
      <c r="C21" s="9"/>
      <c r="D21" s="9"/>
      <c r="F21" s="100"/>
      <c r="G21" s="9"/>
      <c r="H21" s="167"/>
      <c r="I21" s="55"/>
      <c r="J21" s="9"/>
      <c r="K21" s="9"/>
    </row>
    <row r="22" spans="1:11" ht="12.75">
      <c r="A22" s="77" t="s">
        <v>394</v>
      </c>
      <c r="B22" s="526">
        <v>14.4</v>
      </c>
      <c r="C22" s="9"/>
      <c r="D22" s="9"/>
      <c r="F22" s="100"/>
      <c r="G22" s="9"/>
      <c r="H22" s="167"/>
      <c r="I22" s="55"/>
      <c r="J22" s="9"/>
      <c r="K22" s="9"/>
    </row>
    <row r="23" spans="1:11" ht="12.75">
      <c r="A23" s="77" t="s">
        <v>395</v>
      </c>
      <c r="B23" s="528">
        <v>85.6</v>
      </c>
      <c r="C23" s="9"/>
      <c r="D23" s="9"/>
      <c r="F23" s="100"/>
      <c r="G23" s="9"/>
      <c r="H23" s="167"/>
      <c r="I23" s="55"/>
      <c r="J23" s="9"/>
      <c r="K23" s="9"/>
    </row>
    <row r="24" spans="1:11" ht="12.75">
      <c r="A24" s="77"/>
      <c r="B24" s="168"/>
      <c r="C24" s="99"/>
      <c r="D24" s="99"/>
      <c r="E24" s="99"/>
      <c r="F24" s="100"/>
      <c r="G24" s="9"/>
      <c r="H24" s="167"/>
      <c r="I24" s="55"/>
      <c r="J24" s="9"/>
      <c r="K24" s="9"/>
    </row>
    <row r="25" spans="1:6" ht="12.75">
      <c r="A25" s="30" t="s">
        <v>17</v>
      </c>
      <c r="B25" s="10" t="s">
        <v>377</v>
      </c>
      <c r="C25" s="10"/>
      <c r="D25" s="10"/>
      <c r="E25" s="10"/>
      <c r="F25" s="10"/>
    </row>
    <row r="26" spans="1:6" ht="12.75">
      <c r="A26" s="30" t="s">
        <v>166</v>
      </c>
      <c r="B26" s="10" t="s">
        <v>379</v>
      </c>
      <c r="C26" s="10"/>
      <c r="D26" s="10"/>
      <c r="E26" s="10"/>
      <c r="F26" s="10"/>
    </row>
    <row r="27" spans="1:8" ht="12.75">
      <c r="A27" s="30" t="s">
        <v>155</v>
      </c>
      <c r="B27" s="10" t="s">
        <v>460</v>
      </c>
      <c r="C27" s="80"/>
      <c r="D27" s="80"/>
      <c r="E27" s="80"/>
      <c r="F27" s="80"/>
      <c r="G27" s="72"/>
      <c r="H27" s="72"/>
    </row>
    <row r="28" spans="1:8" ht="12.75">
      <c r="A28" s="30" t="s">
        <v>40</v>
      </c>
      <c r="B28" s="10" t="s">
        <v>461</v>
      </c>
      <c r="C28" s="80"/>
      <c r="D28" s="80"/>
      <c r="E28" s="80"/>
      <c r="F28" s="80"/>
      <c r="G28" s="72"/>
      <c r="H28" s="72"/>
    </row>
    <row r="29" spans="1:6" ht="12.75">
      <c r="A29" s="30" t="s">
        <v>167</v>
      </c>
      <c r="B29" s="10"/>
      <c r="C29" s="10"/>
      <c r="D29" s="10"/>
      <c r="E29" s="10"/>
      <c r="F29" s="10"/>
    </row>
    <row r="32" ht="12.75">
      <c r="A32" s="8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9" sqref="A9"/>
    </sheetView>
  </sheetViews>
  <sheetFormatPr defaultColWidth="9.140625" defaultRowHeight="12.75"/>
  <cols>
    <col min="1" max="1" width="21.7109375" style="0" customWidth="1"/>
    <col min="2" max="2" width="7.7109375" style="0" customWidth="1"/>
    <col min="3" max="8" width="6.7109375" style="0" customWidth="1"/>
    <col min="10" max="10" width="9.140625" style="0" customWidth="1"/>
    <col min="12" max="12" width="14.140625" style="0" customWidth="1"/>
    <col min="13" max="13" width="9.57421875" style="0" customWidth="1"/>
  </cols>
  <sheetData>
    <row r="1" spans="1:8" ht="12.75">
      <c r="A1" s="79" t="s">
        <v>348</v>
      </c>
      <c r="B1" s="79" t="s">
        <v>2</v>
      </c>
      <c r="C1" s="277"/>
      <c r="D1" s="277"/>
      <c r="E1" s="277"/>
      <c r="F1" s="277"/>
      <c r="G1" s="277"/>
      <c r="H1" s="277"/>
    </row>
    <row r="2" spans="1:8" ht="12.75">
      <c r="A2" s="278"/>
      <c r="B2" s="277"/>
      <c r="C2" s="277"/>
      <c r="D2" s="277"/>
      <c r="E2" s="277"/>
      <c r="F2" s="279"/>
      <c r="G2" s="277"/>
      <c r="H2" s="277"/>
    </row>
    <row r="3" spans="1:8" ht="12.75">
      <c r="A3" s="278"/>
      <c r="B3" s="265">
        <v>2002</v>
      </c>
      <c r="C3" s="85">
        <v>2003</v>
      </c>
      <c r="D3" s="85">
        <v>2004</v>
      </c>
      <c r="E3" s="85">
        <v>2005</v>
      </c>
      <c r="F3" s="85">
        <v>2006</v>
      </c>
      <c r="G3" s="85">
        <v>2007</v>
      </c>
      <c r="H3" s="274">
        <v>2008</v>
      </c>
    </row>
    <row r="4" spans="1:8" ht="12.75">
      <c r="A4" s="280" t="s">
        <v>86</v>
      </c>
      <c r="B4" s="189">
        <v>18101</v>
      </c>
      <c r="C4" s="190">
        <v>24320</v>
      </c>
      <c r="D4" s="190">
        <v>25846</v>
      </c>
      <c r="E4" s="190">
        <v>30475</v>
      </c>
      <c r="F4" s="190">
        <v>33345</v>
      </c>
      <c r="G4" s="190">
        <v>32943</v>
      </c>
      <c r="H4" s="191">
        <f>H5+H6</f>
        <v>32001</v>
      </c>
    </row>
    <row r="5" spans="1:8" ht="12.75">
      <c r="A5" s="281" t="s">
        <v>168</v>
      </c>
      <c r="B5" s="272">
        <v>17188</v>
      </c>
      <c r="C5" s="82">
        <v>23251</v>
      </c>
      <c r="D5" s="82">
        <v>24603</v>
      </c>
      <c r="E5" s="82">
        <v>29151</v>
      </c>
      <c r="F5" s="82">
        <v>31784</v>
      </c>
      <c r="G5" s="82">
        <v>31729</v>
      </c>
      <c r="H5" s="275">
        <v>31030</v>
      </c>
    </row>
    <row r="6" spans="1:8" ht="12.75">
      <c r="A6" s="282" t="s">
        <v>169</v>
      </c>
      <c r="B6" s="273">
        <v>913</v>
      </c>
      <c r="C6" s="271">
        <v>1069</v>
      </c>
      <c r="D6" s="271">
        <v>1243</v>
      </c>
      <c r="E6" s="271">
        <v>1324</v>
      </c>
      <c r="F6" s="271">
        <v>1561</v>
      </c>
      <c r="G6" s="271">
        <v>1214</v>
      </c>
      <c r="H6" s="276">
        <v>971</v>
      </c>
    </row>
    <row r="7" spans="1:8" ht="12.75">
      <c r="A7" s="282"/>
      <c r="B7" s="82"/>
      <c r="C7" s="82"/>
      <c r="D7" s="82"/>
      <c r="E7" s="82"/>
      <c r="F7" s="82"/>
      <c r="G7" s="82"/>
      <c r="H7" s="82"/>
    </row>
    <row r="8" spans="1:8" ht="12.75">
      <c r="A8" s="159" t="s">
        <v>10</v>
      </c>
      <c r="B8" s="23" t="s">
        <v>439</v>
      </c>
      <c r="C8" s="277"/>
      <c r="D8" s="277"/>
      <c r="E8" s="277"/>
      <c r="F8" s="277"/>
      <c r="G8" s="277"/>
      <c r="H8" s="277"/>
    </row>
    <row r="9" spans="1:8" ht="12.75">
      <c r="A9" s="159" t="s">
        <v>167</v>
      </c>
      <c r="B9" s="277"/>
      <c r="C9" s="277"/>
      <c r="D9" s="277"/>
      <c r="E9" s="277"/>
      <c r="F9" s="277"/>
      <c r="G9" s="277"/>
      <c r="H9" s="277"/>
    </row>
  </sheetData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0">
      <selection activeCell="A33" sqref="A33"/>
    </sheetView>
  </sheetViews>
  <sheetFormatPr defaultColWidth="9.140625" defaultRowHeight="12.75"/>
  <cols>
    <col min="1" max="1" width="13.8515625" style="11" customWidth="1"/>
    <col min="2" max="4" width="26.28125" style="11" customWidth="1"/>
    <col min="5" max="5" width="3.140625" style="11" customWidth="1"/>
    <col min="6" max="6" width="10.8515625" style="11" customWidth="1"/>
    <col min="7" max="16384" width="9.140625" style="11" customWidth="1"/>
  </cols>
  <sheetData>
    <row r="1" spans="1:5" s="27" customFormat="1" ht="13.5">
      <c r="A1" s="244" t="s">
        <v>349</v>
      </c>
      <c r="B1" s="244" t="s">
        <v>389</v>
      </c>
      <c r="C1" s="245"/>
      <c r="D1" s="245"/>
      <c r="E1" s="245"/>
    </row>
    <row r="2" spans="1:5" s="27" customFormat="1" ht="13.5">
      <c r="A2" s="246"/>
      <c r="B2" s="246"/>
      <c r="C2" s="246"/>
      <c r="D2" s="246"/>
      <c r="E2" s="245"/>
    </row>
    <row r="3" spans="1:5" s="84" customFormat="1" ht="12.75">
      <c r="A3" s="250"/>
      <c r="B3" s="256" t="s">
        <v>170</v>
      </c>
      <c r="C3" s="253" t="s">
        <v>171</v>
      </c>
      <c r="D3" s="261" t="s">
        <v>172</v>
      </c>
      <c r="E3" s="247"/>
    </row>
    <row r="4" spans="1:5" ht="12.75">
      <c r="A4" s="248">
        <v>1983</v>
      </c>
      <c r="B4" s="257" t="s">
        <v>248</v>
      </c>
      <c r="C4" s="258">
        <v>298</v>
      </c>
      <c r="D4" s="262">
        <v>6</v>
      </c>
      <c r="E4" s="249"/>
    </row>
    <row r="5" spans="1:5" ht="12.75">
      <c r="A5" s="248">
        <v>1984</v>
      </c>
      <c r="B5" s="257" t="s">
        <v>248</v>
      </c>
      <c r="C5" s="258">
        <v>746</v>
      </c>
      <c r="D5" s="262">
        <v>34</v>
      </c>
      <c r="E5" s="249"/>
    </row>
    <row r="6" spans="1:5" ht="12.75">
      <c r="A6" s="248">
        <v>1985</v>
      </c>
      <c r="B6" s="257" t="s">
        <v>248</v>
      </c>
      <c r="C6" s="258">
        <v>839</v>
      </c>
      <c r="D6" s="262">
        <v>33</v>
      </c>
      <c r="E6" s="249"/>
    </row>
    <row r="7" spans="1:5" ht="12.75">
      <c r="A7" s="248">
        <v>1986</v>
      </c>
      <c r="B7" s="257" t="s">
        <v>248</v>
      </c>
      <c r="C7" s="254">
        <v>1321</v>
      </c>
      <c r="D7" s="262">
        <v>77</v>
      </c>
      <c r="E7" s="249"/>
    </row>
    <row r="8" spans="1:5" ht="12.75">
      <c r="A8" s="248">
        <v>1987</v>
      </c>
      <c r="B8" s="257" t="s">
        <v>248</v>
      </c>
      <c r="C8" s="254">
        <v>1648</v>
      </c>
      <c r="D8" s="262">
        <v>242</v>
      </c>
      <c r="E8" s="249"/>
    </row>
    <row r="9" spans="1:5" ht="12.75">
      <c r="A9" s="248">
        <v>1988</v>
      </c>
      <c r="B9" s="257" t="s">
        <v>248</v>
      </c>
      <c r="C9" s="254">
        <v>1687</v>
      </c>
      <c r="D9" s="262">
        <v>590</v>
      </c>
      <c r="E9" s="249"/>
    </row>
    <row r="10" spans="1:5" ht="12.75">
      <c r="A10" s="248">
        <v>1989</v>
      </c>
      <c r="B10" s="257" t="s">
        <v>248</v>
      </c>
      <c r="C10" s="254">
        <v>1799</v>
      </c>
      <c r="D10" s="262">
        <v>655</v>
      </c>
      <c r="E10" s="249"/>
    </row>
    <row r="11" spans="1:5" ht="12.75">
      <c r="A11" s="248">
        <v>1990</v>
      </c>
      <c r="B11" s="257" t="s">
        <v>248</v>
      </c>
      <c r="C11" s="254">
        <v>2062</v>
      </c>
      <c r="D11" s="262">
        <v>918</v>
      </c>
      <c r="E11" s="249"/>
    </row>
    <row r="12" spans="1:5" ht="12.75">
      <c r="A12" s="248">
        <v>1991</v>
      </c>
      <c r="B12" s="257" t="s">
        <v>248</v>
      </c>
      <c r="C12" s="254">
        <v>1923</v>
      </c>
      <c r="D12" s="262">
        <v>932</v>
      </c>
      <c r="E12" s="249"/>
    </row>
    <row r="13" spans="1:5" ht="12.75">
      <c r="A13" s="248">
        <v>1992</v>
      </c>
      <c r="B13" s="257" t="s">
        <v>248</v>
      </c>
      <c r="C13" s="254">
        <v>1884</v>
      </c>
      <c r="D13" s="263">
        <v>1205</v>
      </c>
      <c r="E13" s="249"/>
    </row>
    <row r="14" spans="1:5" ht="12.75">
      <c r="A14" s="248">
        <v>1993</v>
      </c>
      <c r="B14" s="257" t="s">
        <v>248</v>
      </c>
      <c r="C14" s="254">
        <v>2306</v>
      </c>
      <c r="D14" s="263">
        <v>1701</v>
      </c>
      <c r="E14" s="249"/>
    </row>
    <row r="15" spans="1:5" ht="12.75">
      <c r="A15" s="248">
        <v>1994</v>
      </c>
      <c r="B15" s="257" t="s">
        <v>248</v>
      </c>
      <c r="C15" s="254">
        <v>2822</v>
      </c>
      <c r="D15" s="263">
        <v>1157</v>
      </c>
      <c r="E15" s="249"/>
    </row>
    <row r="16" spans="1:5" ht="12.75">
      <c r="A16" s="248">
        <v>1995</v>
      </c>
      <c r="B16" s="257" t="s">
        <v>248</v>
      </c>
      <c r="C16" s="254">
        <v>2767</v>
      </c>
      <c r="D16" s="263">
        <v>1754</v>
      </c>
      <c r="E16" s="249"/>
    </row>
    <row r="17" spans="1:5" ht="12.75">
      <c r="A17" s="248" t="s">
        <v>173</v>
      </c>
      <c r="B17" s="259">
        <v>6452</v>
      </c>
      <c r="C17" s="258" t="s">
        <v>248</v>
      </c>
      <c r="D17" s="262" t="s">
        <v>248</v>
      </c>
      <c r="E17" s="249"/>
    </row>
    <row r="18" spans="1:5" ht="12.75">
      <c r="A18" s="248">
        <v>1997</v>
      </c>
      <c r="B18" s="259">
        <v>7925</v>
      </c>
      <c r="C18" s="258" t="s">
        <v>248</v>
      </c>
      <c r="D18" s="262" t="s">
        <v>248</v>
      </c>
      <c r="E18" s="249"/>
    </row>
    <row r="19" spans="1:5" ht="12.75">
      <c r="A19" s="248">
        <v>1998</v>
      </c>
      <c r="B19" s="259">
        <v>9808</v>
      </c>
      <c r="C19" s="254">
        <v>7160</v>
      </c>
      <c r="D19" s="263">
        <v>2648</v>
      </c>
      <c r="E19" s="249"/>
    </row>
    <row r="20" spans="1:5" ht="12.75">
      <c r="A20" s="248">
        <v>1999</v>
      </c>
      <c r="B20" s="259">
        <v>11004</v>
      </c>
      <c r="C20" s="254">
        <v>7923</v>
      </c>
      <c r="D20" s="263">
        <v>3081</v>
      </c>
      <c r="E20" s="249"/>
    </row>
    <row r="21" spans="1:5" ht="12.75">
      <c r="A21" s="248">
        <v>2000</v>
      </c>
      <c r="B21" s="259">
        <v>11764</v>
      </c>
      <c r="C21" s="254">
        <v>8235</v>
      </c>
      <c r="D21" s="263">
        <v>3529</v>
      </c>
      <c r="E21" s="249"/>
    </row>
    <row r="22" spans="1:5" ht="12.75">
      <c r="A22" s="248">
        <v>2001</v>
      </c>
      <c r="B22" s="259">
        <v>13388</v>
      </c>
      <c r="C22" s="254">
        <v>9238</v>
      </c>
      <c r="D22" s="263">
        <v>4150</v>
      </c>
      <c r="E22" s="249"/>
    </row>
    <row r="23" spans="1:5" ht="12.75">
      <c r="A23" s="248">
        <v>2002</v>
      </c>
      <c r="B23" s="259">
        <v>15408</v>
      </c>
      <c r="C23" s="254">
        <v>10047</v>
      </c>
      <c r="D23" s="263">
        <v>5361</v>
      </c>
      <c r="E23" s="249"/>
    </row>
    <row r="24" spans="1:5" ht="12.75">
      <c r="A24" s="250">
        <v>2003</v>
      </c>
      <c r="B24" s="259">
        <v>17254</v>
      </c>
      <c r="C24" s="254">
        <v>12283</v>
      </c>
      <c r="D24" s="263">
        <v>4971</v>
      </c>
      <c r="E24" s="249"/>
    </row>
    <row r="25" spans="1:5" ht="12.75">
      <c r="A25" s="250">
        <v>2004</v>
      </c>
      <c r="B25" s="259">
        <v>19062</v>
      </c>
      <c r="C25" s="254">
        <v>14699</v>
      </c>
      <c r="D25" s="263">
        <v>4363</v>
      </c>
      <c r="E25" s="249"/>
    </row>
    <row r="26" spans="1:5" ht="12.75">
      <c r="A26" s="250">
        <v>2005</v>
      </c>
      <c r="B26" s="259">
        <v>20059</v>
      </c>
      <c r="C26" s="254">
        <v>15821</v>
      </c>
      <c r="D26" s="263">
        <v>4238</v>
      </c>
      <c r="E26" s="249"/>
    </row>
    <row r="27" spans="1:5" ht="12.75">
      <c r="A27" s="250" t="s">
        <v>272</v>
      </c>
      <c r="B27" s="259">
        <v>21847</v>
      </c>
      <c r="C27" s="254">
        <v>17146</v>
      </c>
      <c r="D27" s="263">
        <v>4701</v>
      </c>
      <c r="E27" s="249"/>
    </row>
    <row r="28" spans="1:5" ht="12.75">
      <c r="A28" s="250">
        <v>2007</v>
      </c>
      <c r="B28" s="259">
        <v>23583</v>
      </c>
      <c r="C28" s="254">
        <v>19064</v>
      </c>
      <c r="D28" s="263">
        <v>4519</v>
      </c>
      <c r="E28" s="249"/>
    </row>
    <row r="29" spans="1:5" ht="12.75">
      <c r="A29" s="250">
        <v>2008</v>
      </c>
      <c r="B29" s="260">
        <v>22992</v>
      </c>
      <c r="C29" s="255">
        <v>19049</v>
      </c>
      <c r="D29" s="264">
        <f>1049+2894</f>
        <v>3943</v>
      </c>
      <c r="E29" s="249"/>
    </row>
    <row r="30" spans="1:5" ht="12.75">
      <c r="A30" s="249"/>
      <c r="B30" s="249"/>
      <c r="C30" s="249"/>
      <c r="D30" s="249"/>
      <c r="E30" s="249"/>
    </row>
    <row r="31" spans="1:5" ht="12.75">
      <c r="A31" s="251" t="s">
        <v>17</v>
      </c>
      <c r="B31" s="252" t="s">
        <v>174</v>
      </c>
      <c r="C31" s="252"/>
      <c r="D31" s="252"/>
      <c r="E31" s="252"/>
    </row>
    <row r="32" spans="1:5" ht="12.75">
      <c r="A32" s="251" t="s">
        <v>166</v>
      </c>
      <c r="B32" s="252" t="s">
        <v>175</v>
      </c>
      <c r="C32" s="252"/>
      <c r="D32" s="252"/>
      <c r="E32" s="252"/>
    </row>
    <row r="33" spans="1:5" ht="12.75">
      <c r="A33" s="252" t="s">
        <v>176</v>
      </c>
      <c r="B33" s="252"/>
      <c r="C33" s="252"/>
      <c r="D33" s="252"/>
      <c r="E33" s="252"/>
    </row>
    <row r="36" ht="12.75">
      <c r="A36" s="63"/>
    </row>
    <row r="37" ht="12.75">
      <c r="A37" s="63"/>
    </row>
    <row r="38" ht="12.75">
      <c r="A38" s="6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22">
      <selection activeCell="B39" sqref="B39"/>
    </sheetView>
  </sheetViews>
  <sheetFormatPr defaultColWidth="9.140625" defaultRowHeight="12.75"/>
  <cols>
    <col min="1" max="1" width="50.140625" style="14" customWidth="1"/>
    <col min="2" max="11" width="6.28125" style="14" customWidth="1"/>
    <col min="12" max="12" width="8.57421875" style="14" customWidth="1"/>
    <col min="13" max="16384" width="9.140625" style="14" customWidth="1"/>
  </cols>
  <sheetData>
    <row r="1" spans="1:7" s="28" customFormat="1" ht="13.5">
      <c r="A1" s="16" t="s">
        <v>350</v>
      </c>
      <c r="B1" s="16" t="s">
        <v>268</v>
      </c>
      <c r="G1" s="14"/>
    </row>
    <row r="2" spans="1:10" ht="11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2" ht="12.75" customHeight="1">
      <c r="A3" s="70"/>
      <c r="B3" s="241">
        <v>1998</v>
      </c>
      <c r="C3" s="86">
        <v>1999</v>
      </c>
      <c r="D3" s="86">
        <v>2000</v>
      </c>
      <c r="E3" s="86">
        <v>2001</v>
      </c>
      <c r="F3" s="86">
        <v>2002</v>
      </c>
      <c r="G3" s="86">
        <v>2003</v>
      </c>
      <c r="H3" s="86">
        <v>2004</v>
      </c>
      <c r="I3" s="86">
        <v>2005</v>
      </c>
      <c r="J3" s="86" t="s">
        <v>177</v>
      </c>
      <c r="K3" s="86" t="s">
        <v>178</v>
      </c>
      <c r="L3" s="242">
        <v>2008</v>
      </c>
    </row>
    <row r="4" spans="1:12" ht="12.75" customHeight="1">
      <c r="A4" s="70" t="s">
        <v>269</v>
      </c>
      <c r="B4" s="283">
        <v>10846</v>
      </c>
      <c r="C4" s="71">
        <v>11841</v>
      </c>
      <c r="D4" s="71">
        <v>12466</v>
      </c>
      <c r="E4" s="71">
        <v>14215</v>
      </c>
      <c r="F4" s="71">
        <v>15985</v>
      </c>
      <c r="G4" s="71">
        <v>18039</v>
      </c>
      <c r="H4" s="71">
        <v>20201</v>
      </c>
      <c r="I4" s="71">
        <v>20944</v>
      </c>
      <c r="J4" s="71">
        <v>23000.59494113533</v>
      </c>
      <c r="K4" s="71">
        <v>23583</v>
      </c>
      <c r="L4" s="284">
        <v>22992</v>
      </c>
    </row>
    <row r="5" spans="1:12" ht="12.75" customHeight="1">
      <c r="A5" s="268" t="s">
        <v>179</v>
      </c>
      <c r="B5" s="267">
        <v>1050</v>
      </c>
      <c r="C5" s="70">
        <v>966</v>
      </c>
      <c r="D5" s="70">
        <v>1150</v>
      </c>
      <c r="E5" s="70">
        <v>1113</v>
      </c>
      <c r="F5" s="70">
        <v>1369</v>
      </c>
      <c r="G5" s="70">
        <v>1265</v>
      </c>
      <c r="H5" s="70">
        <v>1315</v>
      </c>
      <c r="I5" s="70">
        <v>1231</v>
      </c>
      <c r="J5" s="70">
        <v>1362.413451451218</v>
      </c>
      <c r="K5" s="70">
        <v>1338</v>
      </c>
      <c r="L5" s="219">
        <v>1049</v>
      </c>
    </row>
    <row r="6" spans="1:12" ht="12.75" customHeight="1">
      <c r="A6" s="268" t="s">
        <v>180</v>
      </c>
      <c r="B6" s="267">
        <v>1830</v>
      </c>
      <c r="C6" s="70">
        <v>2372</v>
      </c>
      <c r="D6" s="70">
        <v>2624</v>
      </c>
      <c r="E6" s="70">
        <v>3326</v>
      </c>
      <c r="F6" s="70">
        <v>492</v>
      </c>
      <c r="G6" s="70"/>
      <c r="H6" s="70"/>
      <c r="I6" s="70"/>
      <c r="J6" s="70"/>
      <c r="K6" s="70"/>
      <c r="L6" s="219"/>
    </row>
    <row r="7" spans="1:12" ht="12.75" customHeight="1">
      <c r="A7" s="268" t="s">
        <v>169</v>
      </c>
      <c r="B7" s="267"/>
      <c r="C7" s="70"/>
      <c r="D7" s="70"/>
      <c r="E7" s="70"/>
      <c r="F7" s="70">
        <v>3627</v>
      </c>
      <c r="G7" s="70">
        <v>3819</v>
      </c>
      <c r="H7" s="70">
        <v>3141</v>
      </c>
      <c r="I7" s="70">
        <v>3106</v>
      </c>
      <c r="J7" s="70">
        <v>3586.8398997552163</v>
      </c>
      <c r="K7" s="70">
        <v>3181</v>
      </c>
      <c r="L7" s="219">
        <v>2894</v>
      </c>
    </row>
    <row r="8" spans="1:12" ht="12.75" customHeight="1">
      <c r="A8" s="268" t="s">
        <v>168</v>
      </c>
      <c r="B8" s="267">
        <v>7966</v>
      </c>
      <c r="C8" s="70">
        <v>8503</v>
      </c>
      <c r="D8" s="70">
        <v>8692</v>
      </c>
      <c r="E8" s="70">
        <v>9776</v>
      </c>
      <c r="F8" s="70">
        <v>10497</v>
      </c>
      <c r="G8" s="70">
        <v>12955</v>
      </c>
      <c r="H8" s="70">
        <v>15745</v>
      </c>
      <c r="I8" s="70">
        <v>16607</v>
      </c>
      <c r="J8" s="70">
        <v>18051.341589928896</v>
      </c>
      <c r="K8" s="70">
        <v>19064</v>
      </c>
      <c r="L8" s="219">
        <v>19049</v>
      </c>
    </row>
    <row r="9" spans="1:12" ht="12.75" customHeight="1">
      <c r="A9" s="70"/>
      <c r="B9" s="267"/>
      <c r="C9" s="70"/>
      <c r="D9" s="70"/>
      <c r="E9" s="70"/>
      <c r="F9" s="70"/>
      <c r="G9" s="70"/>
      <c r="H9" s="70"/>
      <c r="I9" s="70"/>
      <c r="J9" s="70"/>
      <c r="K9" s="70"/>
      <c r="L9" s="219"/>
    </row>
    <row r="10" spans="1:12" ht="12.75" customHeight="1">
      <c r="A10" s="70" t="s">
        <v>270</v>
      </c>
      <c r="B10" s="267">
        <v>42.274847870182555</v>
      </c>
      <c r="C10" s="70">
        <v>39.71759141964361</v>
      </c>
      <c r="D10" s="70">
        <v>41.440237445852716</v>
      </c>
      <c r="E10" s="70">
        <v>49.366584593739006</v>
      </c>
      <c r="F10" s="70">
        <v>39.18467313106037</v>
      </c>
      <c r="G10" s="70">
        <v>38.15965408282055</v>
      </c>
      <c r="H10" s="70">
        <v>37.57254591356863</v>
      </c>
      <c r="I10" s="70">
        <v>36.19513941940413</v>
      </c>
      <c r="J10" s="70">
        <v>33.217504428697964</v>
      </c>
      <c r="K10" s="70">
        <v>33.71598185133359</v>
      </c>
      <c r="L10" s="219">
        <v>33</v>
      </c>
    </row>
    <row r="11" spans="1:12" ht="12.75" customHeight="1">
      <c r="A11" s="268" t="s">
        <v>179</v>
      </c>
      <c r="B11" s="267">
        <v>82.19714285714285</v>
      </c>
      <c r="C11" s="70">
        <v>76.86024844720497</v>
      </c>
      <c r="D11" s="70">
        <v>71.45739130434782</v>
      </c>
      <c r="E11" s="70">
        <v>91.21653189577718</v>
      </c>
      <c r="F11" s="70">
        <v>82.60555149744339</v>
      </c>
      <c r="G11" s="70">
        <v>84.8798418972332</v>
      </c>
      <c r="H11" s="70">
        <v>84.79011406844107</v>
      </c>
      <c r="I11" s="70">
        <v>75.78878960194963</v>
      </c>
      <c r="J11" s="70">
        <v>64.096261682243</v>
      </c>
      <c r="K11" s="70">
        <v>67</v>
      </c>
      <c r="L11" s="219">
        <v>67</v>
      </c>
    </row>
    <row r="12" spans="1:12" ht="12.75" customHeight="1">
      <c r="A12" s="268" t="s">
        <v>180</v>
      </c>
      <c r="B12" s="267">
        <v>43.98469945355191</v>
      </c>
      <c r="C12" s="70">
        <v>40.4287521079258</v>
      </c>
      <c r="D12" s="70">
        <v>41.64824695121951</v>
      </c>
      <c r="E12" s="70">
        <v>48.672579675285625</v>
      </c>
      <c r="F12" s="70">
        <v>34.796747967479675</v>
      </c>
      <c r="G12" s="70"/>
      <c r="H12" s="70"/>
      <c r="I12" s="70"/>
      <c r="J12" s="70"/>
      <c r="K12" s="70"/>
      <c r="L12" s="219"/>
    </row>
    <row r="13" spans="1:12" ht="12.75" customHeight="1">
      <c r="A13" s="268" t="s">
        <v>169</v>
      </c>
      <c r="B13" s="267"/>
      <c r="C13" s="70"/>
      <c r="D13" s="70"/>
      <c r="E13" s="70"/>
      <c r="F13" s="70">
        <v>35.21036669423766</v>
      </c>
      <c r="G13" s="70">
        <v>33.32573972244043</v>
      </c>
      <c r="H13" s="70">
        <v>32.48837949697548</v>
      </c>
      <c r="I13" s="70">
        <v>31.978750804893753</v>
      </c>
      <c r="J13" s="70">
        <v>29.62442314518992</v>
      </c>
      <c r="K13" s="70">
        <v>30</v>
      </c>
      <c r="L13" s="219">
        <v>30</v>
      </c>
    </row>
    <row r="14" spans="1:12" ht="12.75" customHeight="1">
      <c r="A14" s="268" t="s">
        <v>168</v>
      </c>
      <c r="B14" s="267">
        <v>36.619884509163946</v>
      </c>
      <c r="C14" s="70">
        <v>35.29954133835117</v>
      </c>
      <c r="D14" s="70">
        <v>37.406005522319376</v>
      </c>
      <c r="E14" s="70">
        <v>44.838072831423894</v>
      </c>
      <c r="F14" s="70">
        <v>35.10069543679146</v>
      </c>
      <c r="G14" s="70">
        <v>35.022616750289465</v>
      </c>
      <c r="H14" s="70">
        <v>34.6432518259765</v>
      </c>
      <c r="I14" s="70">
        <v>34.0488348286867</v>
      </c>
      <c r="J14" s="70">
        <v>31.600902870847147</v>
      </c>
      <c r="K14" s="70">
        <v>32</v>
      </c>
      <c r="L14" s="219">
        <v>32</v>
      </c>
    </row>
    <row r="15" spans="1:12" ht="12.75" customHeight="1">
      <c r="A15" s="70"/>
      <c r="B15" s="267"/>
      <c r="C15" s="70"/>
      <c r="D15" s="70"/>
      <c r="E15" s="70"/>
      <c r="F15" s="70"/>
      <c r="G15" s="70"/>
      <c r="H15" s="70"/>
      <c r="I15" s="70"/>
      <c r="J15" s="70"/>
      <c r="K15" s="70"/>
      <c r="L15" s="219"/>
    </row>
    <row r="16" spans="1:12" ht="12.75" customHeight="1">
      <c r="A16" s="70" t="s">
        <v>381</v>
      </c>
      <c r="B16" s="267">
        <v>11019</v>
      </c>
      <c r="C16" s="70">
        <v>11842</v>
      </c>
      <c r="D16" s="70">
        <v>12466</v>
      </c>
      <c r="E16" s="70">
        <v>14215</v>
      </c>
      <c r="F16" s="70">
        <v>15985</v>
      </c>
      <c r="G16" s="70">
        <v>18043</v>
      </c>
      <c r="H16" s="70">
        <v>20216</v>
      </c>
      <c r="I16" s="70">
        <v>20944</v>
      </c>
      <c r="J16" s="70">
        <v>23000.59494113533</v>
      </c>
      <c r="K16" s="70">
        <v>24047</v>
      </c>
      <c r="L16" s="219">
        <v>23092</v>
      </c>
    </row>
    <row r="17" spans="1:12" ht="12.75" customHeight="1">
      <c r="A17" s="268" t="s">
        <v>181</v>
      </c>
      <c r="B17" s="267">
        <v>5501</v>
      </c>
      <c r="C17" s="70">
        <v>8911</v>
      </c>
      <c r="D17" s="70">
        <v>9546</v>
      </c>
      <c r="E17" s="70">
        <v>10953</v>
      </c>
      <c r="F17" s="70">
        <v>12923</v>
      </c>
      <c r="G17" s="70">
        <v>14811</v>
      </c>
      <c r="H17" s="70">
        <v>16510</v>
      </c>
      <c r="I17" s="70">
        <v>16551</v>
      </c>
      <c r="J17" s="70">
        <v>19280.060263433967</v>
      </c>
      <c r="K17" s="70">
        <v>19155</v>
      </c>
      <c r="L17" s="219">
        <v>19846</v>
      </c>
    </row>
    <row r="18" spans="1:12" ht="12.75" customHeight="1">
      <c r="A18" s="268" t="s">
        <v>182</v>
      </c>
      <c r="B18" s="267">
        <v>1933</v>
      </c>
      <c r="C18" s="70">
        <v>2273</v>
      </c>
      <c r="D18" s="70">
        <v>2409</v>
      </c>
      <c r="E18" s="70">
        <v>2727</v>
      </c>
      <c r="F18" s="70">
        <v>2772</v>
      </c>
      <c r="G18" s="70">
        <v>2906</v>
      </c>
      <c r="H18" s="70">
        <v>2953</v>
      </c>
      <c r="I18" s="70">
        <v>3039</v>
      </c>
      <c r="J18" s="70">
        <v>3162.8364611260054</v>
      </c>
      <c r="K18" s="70">
        <v>4414</v>
      </c>
      <c r="L18" s="219">
        <v>3074</v>
      </c>
    </row>
    <row r="19" spans="1:12" ht="12.75" customHeight="1">
      <c r="A19" s="268" t="s">
        <v>183</v>
      </c>
      <c r="B19" s="267">
        <v>304</v>
      </c>
      <c r="C19" s="70">
        <v>472</v>
      </c>
      <c r="D19" s="70">
        <v>510</v>
      </c>
      <c r="E19" s="70">
        <v>535</v>
      </c>
      <c r="F19" s="70">
        <v>290</v>
      </c>
      <c r="G19" s="70">
        <v>326</v>
      </c>
      <c r="H19" s="70">
        <v>753</v>
      </c>
      <c r="I19" s="70">
        <v>474</v>
      </c>
      <c r="J19" s="70">
        <v>557.6982165753584</v>
      </c>
      <c r="K19" s="70">
        <v>464</v>
      </c>
      <c r="L19" s="219">
        <v>172</v>
      </c>
    </row>
    <row r="20" spans="1:12" ht="12.75" customHeight="1">
      <c r="A20" s="268" t="s">
        <v>184</v>
      </c>
      <c r="B20" s="267">
        <v>3281</v>
      </c>
      <c r="C20" s="70">
        <v>186</v>
      </c>
      <c r="D20" s="70">
        <v>1</v>
      </c>
      <c r="E20" s="70">
        <v>0</v>
      </c>
      <c r="F20" s="70">
        <v>0</v>
      </c>
      <c r="G20" s="70">
        <v>0</v>
      </c>
      <c r="H20" s="70">
        <v>0</v>
      </c>
      <c r="I20" s="70">
        <v>880</v>
      </c>
      <c r="J20" s="70">
        <v>0</v>
      </c>
      <c r="K20" s="70">
        <v>14</v>
      </c>
      <c r="L20" s="219">
        <v>0</v>
      </c>
    </row>
    <row r="21" spans="1:12" ht="12.75" customHeight="1">
      <c r="A21" s="70"/>
      <c r="B21" s="267"/>
      <c r="C21" s="70"/>
      <c r="D21" s="70"/>
      <c r="E21" s="70"/>
      <c r="F21" s="70"/>
      <c r="G21" s="70"/>
      <c r="H21" s="70"/>
      <c r="I21" s="70"/>
      <c r="J21" s="70"/>
      <c r="K21" s="70"/>
      <c r="L21" s="219"/>
    </row>
    <row r="22" spans="1:12" ht="12.75" customHeight="1">
      <c r="A22" s="70" t="s">
        <v>380</v>
      </c>
      <c r="B22" s="267">
        <v>10006</v>
      </c>
      <c r="C22" s="70">
        <v>10831</v>
      </c>
      <c r="D22" s="70">
        <v>11596</v>
      </c>
      <c r="E22" s="70">
        <v>13270</v>
      </c>
      <c r="F22" s="70">
        <v>15038</v>
      </c>
      <c r="G22" s="70">
        <v>17051</v>
      </c>
      <c r="H22" s="70">
        <v>19209</v>
      </c>
      <c r="I22" s="70">
        <v>19956</v>
      </c>
      <c r="J22" s="70">
        <v>21881.37865718615</v>
      </c>
      <c r="K22" s="129" t="s">
        <v>248</v>
      </c>
      <c r="L22" s="266" t="s">
        <v>248</v>
      </c>
    </row>
    <row r="23" spans="1:12" ht="12.75" customHeight="1">
      <c r="A23" s="268" t="s">
        <v>185</v>
      </c>
      <c r="B23" s="267">
        <v>27</v>
      </c>
      <c r="C23" s="70">
        <v>32</v>
      </c>
      <c r="D23" s="70">
        <v>41</v>
      </c>
      <c r="E23" s="70">
        <v>57</v>
      </c>
      <c r="F23" s="70">
        <v>61</v>
      </c>
      <c r="G23" s="70">
        <v>102</v>
      </c>
      <c r="H23" s="70">
        <v>102</v>
      </c>
      <c r="I23" s="70">
        <v>83</v>
      </c>
      <c r="J23" s="70">
        <v>105.68253875743093</v>
      </c>
      <c r="K23" s="129" t="s">
        <v>248</v>
      </c>
      <c r="L23" s="266" t="s">
        <v>248</v>
      </c>
    </row>
    <row r="24" spans="1:12" ht="12.75" customHeight="1">
      <c r="A24" s="268" t="s">
        <v>186</v>
      </c>
      <c r="B24" s="267">
        <v>283</v>
      </c>
      <c r="C24" s="70">
        <v>326</v>
      </c>
      <c r="D24" s="70">
        <v>428</v>
      </c>
      <c r="E24" s="70">
        <v>463</v>
      </c>
      <c r="F24" s="70">
        <v>520</v>
      </c>
      <c r="G24" s="70">
        <v>670</v>
      </c>
      <c r="H24" s="70">
        <v>754</v>
      </c>
      <c r="I24" s="70">
        <v>833</v>
      </c>
      <c r="J24" s="70">
        <v>856.9198624548316</v>
      </c>
      <c r="K24" s="129" t="s">
        <v>248</v>
      </c>
      <c r="L24" s="266" t="s">
        <v>248</v>
      </c>
    </row>
    <row r="25" spans="1:12" ht="12.75" customHeight="1">
      <c r="A25" s="268" t="s">
        <v>187</v>
      </c>
      <c r="B25" s="267">
        <v>834</v>
      </c>
      <c r="C25" s="70">
        <v>927</v>
      </c>
      <c r="D25" s="70">
        <v>1082</v>
      </c>
      <c r="E25" s="70">
        <v>1278</v>
      </c>
      <c r="F25" s="70">
        <v>1556</v>
      </c>
      <c r="G25" s="70">
        <v>1701</v>
      </c>
      <c r="H25" s="70">
        <v>1918</v>
      </c>
      <c r="I25" s="70">
        <v>2243</v>
      </c>
      <c r="J25" s="70">
        <v>2299.550180673738</v>
      </c>
      <c r="K25" s="129" t="s">
        <v>248</v>
      </c>
      <c r="L25" s="266" t="s">
        <v>248</v>
      </c>
    </row>
    <row r="26" spans="1:12" ht="12.75" customHeight="1">
      <c r="A26" s="268" t="s">
        <v>188</v>
      </c>
      <c r="B26" s="267">
        <v>1624</v>
      </c>
      <c r="C26" s="70">
        <v>1667</v>
      </c>
      <c r="D26" s="70">
        <v>1865</v>
      </c>
      <c r="E26" s="70">
        <v>2311</v>
      </c>
      <c r="F26" s="70">
        <v>2630</v>
      </c>
      <c r="G26" s="70">
        <v>2941</v>
      </c>
      <c r="H26" s="70">
        <v>3300</v>
      </c>
      <c r="I26" s="70">
        <v>3569</v>
      </c>
      <c r="J26" s="70">
        <v>4014.6631891828883</v>
      </c>
      <c r="K26" s="129" t="s">
        <v>248</v>
      </c>
      <c r="L26" s="266" t="s">
        <v>248</v>
      </c>
    </row>
    <row r="27" spans="1:12" ht="12.75" customHeight="1">
      <c r="A27" s="268" t="s">
        <v>189</v>
      </c>
      <c r="B27" s="267">
        <v>2285</v>
      </c>
      <c r="C27" s="70">
        <v>2494</v>
      </c>
      <c r="D27" s="70">
        <v>2610</v>
      </c>
      <c r="E27" s="70">
        <v>3041</v>
      </c>
      <c r="F27" s="70">
        <v>3534</v>
      </c>
      <c r="G27" s="70">
        <v>3949</v>
      </c>
      <c r="H27" s="70">
        <v>4458</v>
      </c>
      <c r="I27" s="70">
        <v>4698</v>
      </c>
      <c r="J27" s="70">
        <v>5206.456638302832</v>
      </c>
      <c r="K27" s="129" t="s">
        <v>248</v>
      </c>
      <c r="L27" s="266" t="s">
        <v>248</v>
      </c>
    </row>
    <row r="28" spans="1:12" ht="12.75" customHeight="1">
      <c r="A28" s="268" t="s">
        <v>190</v>
      </c>
      <c r="B28" s="267">
        <v>2618</v>
      </c>
      <c r="C28" s="70">
        <v>2910</v>
      </c>
      <c r="D28" s="70">
        <v>3068</v>
      </c>
      <c r="E28" s="70">
        <v>3395</v>
      </c>
      <c r="F28" s="70">
        <v>3742</v>
      </c>
      <c r="G28" s="70">
        <v>4293</v>
      </c>
      <c r="H28" s="70">
        <v>4846</v>
      </c>
      <c r="I28" s="70">
        <v>4809</v>
      </c>
      <c r="J28" s="70">
        <v>5380.896491432568</v>
      </c>
      <c r="K28" s="129" t="s">
        <v>248</v>
      </c>
      <c r="L28" s="266" t="s">
        <v>248</v>
      </c>
    </row>
    <row r="29" spans="1:12" ht="12.75" customHeight="1">
      <c r="A29" s="268" t="s">
        <v>191</v>
      </c>
      <c r="B29" s="267">
        <v>2335</v>
      </c>
      <c r="C29" s="70">
        <v>2475</v>
      </c>
      <c r="D29" s="70">
        <v>2502</v>
      </c>
      <c r="E29" s="70">
        <v>2725</v>
      </c>
      <c r="F29" s="70">
        <v>2995</v>
      </c>
      <c r="G29" s="70">
        <v>3395</v>
      </c>
      <c r="H29" s="70">
        <v>3831</v>
      </c>
      <c r="I29" s="70">
        <v>3721</v>
      </c>
      <c r="J29" s="70">
        <v>4017.2097563818625</v>
      </c>
      <c r="K29" s="129" t="s">
        <v>248</v>
      </c>
      <c r="L29" s="266" t="s">
        <v>248</v>
      </c>
    </row>
    <row r="30" spans="1:12" ht="12.75" customHeight="1">
      <c r="A30" s="70"/>
      <c r="B30" s="267"/>
      <c r="C30" s="70"/>
      <c r="D30" s="70"/>
      <c r="E30" s="70"/>
      <c r="F30" s="70"/>
      <c r="G30" s="70"/>
      <c r="H30" s="70"/>
      <c r="I30" s="70"/>
      <c r="J30" s="70"/>
      <c r="K30" s="70"/>
      <c r="L30" s="219"/>
    </row>
    <row r="31" spans="1:12" ht="12.75" customHeight="1">
      <c r="A31" s="70" t="s">
        <v>271</v>
      </c>
      <c r="B31" s="267">
        <v>10846</v>
      </c>
      <c r="C31" s="70">
        <v>11841</v>
      </c>
      <c r="D31" s="70">
        <v>12466</v>
      </c>
      <c r="E31" s="70">
        <v>14215</v>
      </c>
      <c r="F31" s="70">
        <v>15985</v>
      </c>
      <c r="G31" s="70">
        <v>18039</v>
      </c>
      <c r="H31" s="70">
        <v>20201</v>
      </c>
      <c r="I31" s="70">
        <v>20944</v>
      </c>
      <c r="J31" s="70">
        <v>23000.59494113533</v>
      </c>
      <c r="K31" s="70">
        <v>23583</v>
      </c>
      <c r="L31" s="219">
        <v>22992</v>
      </c>
    </row>
    <row r="32" spans="1:12" ht="12.75" customHeight="1">
      <c r="A32" s="268" t="s">
        <v>394</v>
      </c>
      <c r="B32" s="267">
        <v>5423</v>
      </c>
      <c r="C32" s="70">
        <v>5881</v>
      </c>
      <c r="D32" s="70">
        <v>6008</v>
      </c>
      <c r="E32" s="70">
        <v>7287</v>
      </c>
      <c r="F32" s="70">
        <v>8688</v>
      </c>
      <c r="G32" s="70">
        <v>10047</v>
      </c>
      <c r="H32" s="70">
        <v>11048</v>
      </c>
      <c r="I32" s="70">
        <v>11529</v>
      </c>
      <c r="J32" s="70">
        <v>12335.571511831215</v>
      </c>
      <c r="K32" s="70">
        <v>12553</v>
      </c>
      <c r="L32" s="219">
        <v>11706</v>
      </c>
    </row>
    <row r="33" spans="1:12" ht="12.75" customHeight="1">
      <c r="A33" s="268" t="s">
        <v>395</v>
      </c>
      <c r="B33" s="267">
        <v>5292</v>
      </c>
      <c r="C33" s="70">
        <v>5810</v>
      </c>
      <c r="D33" s="70">
        <v>6316</v>
      </c>
      <c r="E33" s="70">
        <v>6818</v>
      </c>
      <c r="F33" s="70">
        <v>7195</v>
      </c>
      <c r="G33" s="70">
        <v>7942</v>
      </c>
      <c r="H33" s="70">
        <v>9152</v>
      </c>
      <c r="I33" s="70">
        <v>9415</v>
      </c>
      <c r="J33" s="70">
        <v>10665.023429304114</v>
      </c>
      <c r="K33" s="70">
        <v>11030</v>
      </c>
      <c r="L33" s="219">
        <f>11088+198</f>
        <v>11286</v>
      </c>
    </row>
    <row r="34" spans="1:12" ht="12.75" customHeight="1">
      <c r="A34" s="268" t="s">
        <v>192</v>
      </c>
      <c r="B34" s="269">
        <v>131</v>
      </c>
      <c r="C34" s="74">
        <v>150</v>
      </c>
      <c r="D34" s="74">
        <v>142</v>
      </c>
      <c r="E34" s="74">
        <v>110</v>
      </c>
      <c r="F34" s="74">
        <v>102</v>
      </c>
      <c r="G34" s="74">
        <v>50</v>
      </c>
      <c r="H34" s="74">
        <v>1</v>
      </c>
      <c r="I34" s="74"/>
      <c r="J34" s="74"/>
      <c r="K34" s="74"/>
      <c r="L34" s="220"/>
    </row>
    <row r="35" spans="9:10" ht="12.75" customHeight="1">
      <c r="I35" s="87"/>
      <c r="J35" s="87"/>
    </row>
    <row r="36" spans="1:2" ht="12.75" customHeight="1">
      <c r="A36" s="30" t="s">
        <v>17</v>
      </c>
      <c r="B36" s="14" t="s">
        <v>193</v>
      </c>
    </row>
    <row r="37" spans="1:2" ht="12.75" customHeight="1">
      <c r="A37" s="14" t="s">
        <v>166</v>
      </c>
      <c r="B37" s="14" t="s">
        <v>382</v>
      </c>
    </row>
    <row r="38" ht="9.75">
      <c r="B38" s="14" t="s">
        <v>383</v>
      </c>
    </row>
    <row r="39" spans="1:2" ht="12.75" customHeight="1">
      <c r="A39" s="30" t="s">
        <v>155</v>
      </c>
      <c r="B39" s="14" t="s">
        <v>384</v>
      </c>
    </row>
    <row r="40" ht="9.75">
      <c r="A40" s="30" t="s">
        <v>176</v>
      </c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1">
      <selection activeCell="E29" sqref="E29"/>
    </sheetView>
  </sheetViews>
  <sheetFormatPr defaultColWidth="9.140625" defaultRowHeight="12.75"/>
  <cols>
    <col min="1" max="1" width="38.8515625" style="0" bestFit="1" customWidth="1"/>
    <col min="2" max="5" width="15.7109375" style="0" customWidth="1"/>
    <col min="6" max="6" width="14.57421875" style="0" customWidth="1"/>
    <col min="7" max="7" width="1.8515625" style="0" customWidth="1"/>
    <col min="10" max="10" width="3.00390625" style="0" customWidth="1"/>
  </cols>
  <sheetData>
    <row r="1" spans="1:10" ht="12.75">
      <c r="A1" s="440" t="s">
        <v>351</v>
      </c>
      <c r="B1" s="244" t="s">
        <v>440</v>
      </c>
      <c r="C1" s="244"/>
      <c r="D1" s="244"/>
      <c r="E1" s="244"/>
      <c r="F1" s="249"/>
      <c r="G1" s="249"/>
      <c r="H1" s="11"/>
      <c r="I1" s="11"/>
      <c r="J1" s="11"/>
    </row>
    <row r="2" spans="1:10" ht="12.75">
      <c r="A2" s="244"/>
      <c r="B2" s="244"/>
      <c r="C2" s="244"/>
      <c r="D2" s="244"/>
      <c r="E2" s="244"/>
      <c r="F2" s="249"/>
      <c r="G2" s="249"/>
      <c r="H2" s="11"/>
      <c r="I2" s="11"/>
      <c r="J2" s="11"/>
    </row>
    <row r="3" spans="1:10" ht="12.75">
      <c r="A3" s="347"/>
      <c r="B3" s="441">
        <v>2005</v>
      </c>
      <c r="C3" s="441">
        <v>2006</v>
      </c>
      <c r="D3" s="441">
        <v>2007</v>
      </c>
      <c r="E3" s="442">
        <v>2008</v>
      </c>
      <c r="F3" s="249"/>
      <c r="G3" s="249"/>
      <c r="H3" s="11"/>
      <c r="I3" s="11"/>
      <c r="J3" s="11"/>
    </row>
    <row r="4" spans="1:10" ht="12.75">
      <c r="A4" s="347" t="s">
        <v>441</v>
      </c>
      <c r="B4" s="298">
        <f>B5+B6</f>
        <v>22968</v>
      </c>
      <c r="C4" s="298">
        <f>C5+C6</f>
        <v>22177</v>
      </c>
      <c r="D4" s="298">
        <f>D5+D6</f>
        <v>24017</v>
      </c>
      <c r="E4" s="443">
        <f>E5+E6</f>
        <v>22085</v>
      </c>
      <c r="F4" s="249"/>
      <c r="G4" s="249"/>
      <c r="H4" s="11"/>
      <c r="I4" s="11"/>
      <c r="J4" s="11"/>
    </row>
    <row r="5" spans="1:10" ht="12.75">
      <c r="A5" s="330" t="s">
        <v>369</v>
      </c>
      <c r="B5" s="304">
        <v>17863</v>
      </c>
      <c r="C5" s="304">
        <v>17095</v>
      </c>
      <c r="D5" s="304">
        <v>18372</v>
      </c>
      <c r="E5" s="444">
        <v>16512</v>
      </c>
      <c r="F5" s="249"/>
      <c r="G5" s="249"/>
      <c r="H5" s="11"/>
      <c r="I5" s="11"/>
      <c r="J5" s="11"/>
    </row>
    <row r="6" spans="1:10" ht="12.75">
      <c r="A6" s="330" t="s">
        <v>370</v>
      </c>
      <c r="B6" s="304">
        <v>5105</v>
      </c>
      <c r="C6" s="304">
        <v>5082</v>
      </c>
      <c r="D6" s="304">
        <v>5645</v>
      </c>
      <c r="E6" s="444">
        <v>5573</v>
      </c>
      <c r="F6" s="249"/>
      <c r="G6" s="249"/>
      <c r="H6" s="11"/>
      <c r="I6" s="11"/>
      <c r="J6" s="11"/>
    </row>
    <row r="7" spans="1:10" ht="12.75">
      <c r="A7" s="330"/>
      <c r="B7" s="304"/>
      <c r="C7" s="304"/>
      <c r="D7" s="304"/>
      <c r="E7" s="444"/>
      <c r="F7" s="249"/>
      <c r="G7" s="249"/>
      <c r="H7" s="11"/>
      <c r="I7" s="11"/>
      <c r="J7" s="11"/>
    </row>
    <row r="8" spans="1:10" s="40" customFormat="1" ht="12.75">
      <c r="A8" s="250" t="s">
        <v>366</v>
      </c>
      <c r="B8" s="304"/>
      <c r="C8" s="304"/>
      <c r="D8" s="304"/>
      <c r="E8" s="444"/>
      <c r="F8" s="348"/>
      <c r="G8" s="348"/>
      <c r="H8" s="270"/>
      <c r="I8" s="270"/>
      <c r="J8" s="270"/>
    </row>
    <row r="9" spans="1:10" ht="12.75">
      <c r="A9" s="303" t="s">
        <v>181</v>
      </c>
      <c r="B9" s="259">
        <v>20809</v>
      </c>
      <c r="C9" s="259">
        <v>20177</v>
      </c>
      <c r="D9" s="259">
        <v>21908</v>
      </c>
      <c r="E9" s="445">
        <v>20083</v>
      </c>
      <c r="F9" s="249"/>
      <c r="G9" s="249"/>
      <c r="H9" s="11"/>
      <c r="I9" s="11"/>
      <c r="J9" s="11"/>
    </row>
    <row r="10" spans="1:10" ht="12.75">
      <c r="A10" s="303" t="s">
        <v>372</v>
      </c>
      <c r="B10" s="259">
        <v>1319</v>
      </c>
      <c r="C10" s="259">
        <v>1181</v>
      </c>
      <c r="D10" s="259">
        <v>1174</v>
      </c>
      <c r="E10" s="445">
        <v>1143</v>
      </c>
      <c r="F10" s="249"/>
      <c r="G10" s="249"/>
      <c r="H10" s="11"/>
      <c r="I10" s="11"/>
      <c r="J10" s="11"/>
    </row>
    <row r="11" spans="1:10" ht="12.75">
      <c r="A11" s="303" t="s">
        <v>365</v>
      </c>
      <c r="B11" s="259">
        <v>840</v>
      </c>
      <c r="C11" s="259">
        <v>819</v>
      </c>
      <c r="D11" s="259">
        <v>935</v>
      </c>
      <c r="E11" s="445">
        <v>859</v>
      </c>
      <c r="F11" s="249"/>
      <c r="G11" s="249"/>
      <c r="H11" s="11"/>
      <c r="I11" s="11"/>
      <c r="J11" s="11"/>
    </row>
    <row r="12" spans="1:23" ht="12.75">
      <c r="A12" s="347"/>
      <c r="B12" s="304"/>
      <c r="C12" s="304"/>
      <c r="D12" s="304"/>
      <c r="E12" s="444"/>
      <c r="F12" s="337"/>
      <c r="G12" s="337"/>
      <c r="H12" s="31"/>
      <c r="I12" s="31"/>
      <c r="J12" s="31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2.75">
      <c r="A13" s="250" t="s">
        <v>385</v>
      </c>
      <c r="B13" s="304"/>
      <c r="C13" s="304"/>
      <c r="D13" s="304"/>
      <c r="E13" s="444"/>
      <c r="F13" s="337"/>
      <c r="G13" s="337"/>
      <c r="H13" s="31"/>
      <c r="I13" s="31"/>
      <c r="J13" s="31"/>
      <c r="K13" s="33"/>
      <c r="L13" s="33"/>
      <c r="M13" s="33"/>
      <c r="N13" s="166"/>
      <c r="O13" s="166"/>
      <c r="P13" s="166"/>
      <c r="Q13" s="166"/>
      <c r="R13" s="33"/>
      <c r="S13" s="33"/>
      <c r="T13" s="33"/>
      <c r="U13" s="33"/>
      <c r="V13" s="33"/>
      <c r="W13" s="33"/>
    </row>
    <row r="14" spans="1:17" ht="12.75">
      <c r="A14" s="330" t="s">
        <v>3</v>
      </c>
      <c r="B14" s="259">
        <v>4607</v>
      </c>
      <c r="C14" s="259">
        <v>5010</v>
      </c>
      <c r="D14" s="259">
        <v>5162</v>
      </c>
      <c r="E14" s="445">
        <v>4663</v>
      </c>
      <c r="F14" s="446"/>
      <c r="G14" s="446"/>
      <c r="H14" s="165"/>
      <c r="I14" s="165"/>
      <c r="J14" s="11"/>
      <c r="N14" s="160"/>
      <c r="O14" s="160"/>
      <c r="P14" s="160"/>
      <c r="Q14" s="160"/>
    </row>
    <row r="15" spans="1:17" ht="12.75">
      <c r="A15" s="330" t="s">
        <v>26</v>
      </c>
      <c r="B15" s="259">
        <v>8025</v>
      </c>
      <c r="C15" s="259">
        <v>7552</v>
      </c>
      <c r="D15" s="259">
        <v>7421</v>
      </c>
      <c r="E15" s="445">
        <v>6959</v>
      </c>
      <c r="F15" s="446"/>
      <c r="G15" s="446"/>
      <c r="H15" s="165"/>
      <c r="I15" s="165"/>
      <c r="J15" s="11"/>
      <c r="N15" s="160"/>
      <c r="O15" s="160"/>
      <c r="P15" s="160"/>
      <c r="Q15" s="160"/>
    </row>
    <row r="16" spans="1:17" ht="12.75">
      <c r="A16" s="330" t="s">
        <v>398</v>
      </c>
      <c r="B16" s="259">
        <v>36</v>
      </c>
      <c r="C16" s="259">
        <v>44</v>
      </c>
      <c r="D16" s="259">
        <v>183</v>
      </c>
      <c r="E16" s="445">
        <v>2230</v>
      </c>
      <c r="F16" s="446"/>
      <c r="G16" s="446"/>
      <c r="H16" s="165"/>
      <c r="I16" s="165"/>
      <c r="J16" s="11"/>
      <c r="N16" s="160"/>
      <c r="O16" s="160"/>
      <c r="P16" s="160"/>
      <c r="Q16" s="160"/>
    </row>
    <row r="17" spans="1:17" ht="12.75">
      <c r="A17" s="330" t="s">
        <v>4</v>
      </c>
      <c r="B17" s="259">
        <v>5190</v>
      </c>
      <c r="C17" s="259">
        <v>3913</v>
      </c>
      <c r="D17" s="259">
        <v>5317</v>
      </c>
      <c r="E17" s="445">
        <v>4138</v>
      </c>
      <c r="F17" s="446"/>
      <c r="G17" s="446"/>
      <c r="H17" s="165"/>
      <c r="I17" s="165"/>
      <c r="J17" s="11"/>
      <c r="N17" s="160"/>
      <c r="O17" s="160"/>
      <c r="P17" s="160"/>
      <c r="Q17" s="160"/>
    </row>
    <row r="18" spans="1:17" ht="12.75">
      <c r="A18" s="330" t="s">
        <v>5</v>
      </c>
      <c r="B18" s="259">
        <v>2427</v>
      </c>
      <c r="C18" s="259">
        <v>2811</v>
      </c>
      <c r="D18" s="259">
        <v>2710</v>
      </c>
      <c r="E18" s="445">
        <v>2328</v>
      </c>
      <c r="F18" s="446"/>
      <c r="G18" s="446"/>
      <c r="H18" s="165"/>
      <c r="I18" s="165"/>
      <c r="J18" s="11"/>
      <c r="N18" s="160"/>
      <c r="O18" s="160"/>
      <c r="P18" s="160"/>
      <c r="Q18" s="160"/>
    </row>
    <row r="19" spans="1:17" s="34" customFormat="1" ht="12.75">
      <c r="A19" s="330" t="s">
        <v>6</v>
      </c>
      <c r="B19" s="260">
        <v>1843</v>
      </c>
      <c r="C19" s="260">
        <v>2028</v>
      </c>
      <c r="D19" s="260">
        <v>2289</v>
      </c>
      <c r="E19" s="447">
        <v>908</v>
      </c>
      <c r="F19" s="446"/>
      <c r="G19" s="446"/>
      <c r="H19" s="165"/>
      <c r="I19" s="165"/>
      <c r="J19" s="11"/>
      <c r="K19"/>
      <c r="N19" s="160"/>
      <c r="O19" s="160"/>
      <c r="P19" s="160"/>
      <c r="Q19" s="160"/>
    </row>
    <row r="20" spans="1:17" s="34" customFormat="1" ht="12.75">
      <c r="A20" s="448"/>
      <c r="B20" s="254"/>
      <c r="C20" s="254"/>
      <c r="D20" s="254"/>
      <c r="E20" s="254"/>
      <c r="F20" s="446"/>
      <c r="G20" s="446"/>
      <c r="H20" s="165"/>
      <c r="I20" s="165"/>
      <c r="J20" s="11"/>
      <c r="K20"/>
      <c r="N20" s="160"/>
      <c r="O20" s="160"/>
      <c r="P20" s="160"/>
      <c r="Q20" s="160"/>
    </row>
    <row r="21" spans="1:10" ht="12.75">
      <c r="A21" s="312" t="s">
        <v>10</v>
      </c>
      <c r="B21" s="312" t="s">
        <v>386</v>
      </c>
      <c r="C21" s="312"/>
      <c r="D21" s="312"/>
      <c r="E21" s="312"/>
      <c r="F21" s="312"/>
      <c r="G21" s="312"/>
      <c r="H21" s="73"/>
      <c r="I21" s="11"/>
      <c r="J21" s="11"/>
    </row>
    <row r="22" spans="1:10" ht="12.75">
      <c r="A22" s="312" t="s">
        <v>166</v>
      </c>
      <c r="B22" s="312" t="s">
        <v>399</v>
      </c>
      <c r="C22" s="312"/>
      <c r="D22" s="312"/>
      <c r="E22" s="312"/>
      <c r="F22" s="448"/>
      <c r="G22" s="448"/>
      <c r="H22" s="135"/>
      <c r="I22" s="11"/>
      <c r="J22" s="11"/>
    </row>
    <row r="23" spans="1:10" ht="12.75">
      <c r="A23" s="449" t="s">
        <v>374</v>
      </c>
      <c r="B23" s="249"/>
      <c r="C23" s="249"/>
      <c r="D23" s="249"/>
      <c r="E23" s="249"/>
      <c r="F23" s="249"/>
      <c r="G23" s="249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6" spans="1:5" ht="12.75">
      <c r="A26" s="127"/>
      <c r="B26" s="127"/>
      <c r="C26" s="127"/>
      <c r="D26" s="127"/>
      <c r="E26" s="127"/>
    </row>
    <row r="27" spans="1:5" ht="12.75">
      <c r="A27" s="127"/>
      <c r="B27" s="128"/>
      <c r="C27" s="128"/>
      <c r="D27" s="128"/>
      <c r="E27" s="128"/>
    </row>
    <row r="28" spans="1:5" ht="12.75">
      <c r="A28" s="127"/>
      <c r="B28" s="128"/>
      <c r="C28" s="128"/>
      <c r="D28" s="128"/>
      <c r="E28" s="128"/>
    </row>
    <row r="29" ht="12.75">
      <c r="A29" s="12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D32" sqref="D32"/>
    </sheetView>
  </sheetViews>
  <sheetFormatPr defaultColWidth="9.140625" defaultRowHeight="12.75"/>
  <cols>
    <col min="1" max="1" width="37.8515625" style="0" customWidth="1"/>
    <col min="2" max="5" width="10.7109375" style="0" customWidth="1"/>
    <col min="6" max="6" width="12.28125" style="0" customWidth="1"/>
    <col min="7" max="7" width="15.140625" style="0" customWidth="1"/>
  </cols>
  <sheetData>
    <row r="1" spans="1:12" ht="12.75">
      <c r="A1" s="318" t="s">
        <v>352</v>
      </c>
      <c r="B1" s="318" t="s">
        <v>442</v>
      </c>
      <c r="C1" s="318"/>
      <c r="D1" s="318"/>
      <c r="E1" s="318"/>
      <c r="F1" s="322"/>
      <c r="G1" s="23"/>
      <c r="H1" s="23"/>
      <c r="I1" s="23"/>
      <c r="J1" s="23"/>
      <c r="K1" s="23"/>
      <c r="L1" s="23"/>
    </row>
    <row r="2" spans="1:12" ht="12.75">
      <c r="A2" s="318"/>
      <c r="B2" s="318"/>
      <c r="C2" s="318"/>
      <c r="D2" s="318"/>
      <c r="E2" s="318"/>
      <c r="F2" s="322"/>
      <c r="G2" s="23"/>
      <c r="H2" s="23"/>
      <c r="I2" s="23"/>
      <c r="J2" s="23"/>
      <c r="K2" s="23"/>
      <c r="L2" s="23"/>
    </row>
    <row r="3" spans="1:12" ht="12.75">
      <c r="A3" s="387"/>
      <c r="B3" s="450">
        <v>2005</v>
      </c>
      <c r="C3" s="451">
        <v>2006</v>
      </c>
      <c r="D3" s="451">
        <v>2007</v>
      </c>
      <c r="E3" s="452">
        <v>2008</v>
      </c>
      <c r="F3" s="322"/>
      <c r="G3" s="23"/>
      <c r="H3" s="23"/>
      <c r="I3" s="23"/>
      <c r="J3" s="23"/>
      <c r="K3" s="23"/>
      <c r="L3" s="23"/>
    </row>
    <row r="4" spans="1:12" ht="12.75">
      <c r="A4" s="387" t="s">
        <v>443</v>
      </c>
      <c r="B4" s="453">
        <f>B5+B6</f>
        <v>2109</v>
      </c>
      <c r="C4" s="454">
        <f>C5+C6</f>
        <v>1975</v>
      </c>
      <c r="D4" s="454">
        <f>D5+D6</f>
        <v>2074</v>
      </c>
      <c r="E4" s="455">
        <f>E5+E6</f>
        <v>1710</v>
      </c>
      <c r="F4" s="322"/>
      <c r="G4" s="23"/>
      <c r="H4" s="23"/>
      <c r="I4" s="23"/>
      <c r="J4" s="23"/>
      <c r="K4" s="23"/>
      <c r="L4" s="23"/>
    </row>
    <row r="5" spans="1:12" ht="12.75">
      <c r="A5" s="456" t="s">
        <v>369</v>
      </c>
      <c r="B5" s="457">
        <v>1855</v>
      </c>
      <c r="C5" s="458">
        <v>1739</v>
      </c>
      <c r="D5" s="458">
        <v>1849</v>
      </c>
      <c r="E5" s="459">
        <v>1532</v>
      </c>
      <c r="F5" s="322"/>
      <c r="G5" s="23"/>
      <c r="H5" s="23"/>
      <c r="I5" s="23"/>
      <c r="J5" s="23"/>
      <c r="K5" s="23"/>
      <c r="L5" s="23"/>
    </row>
    <row r="6" spans="1:12" ht="12.75">
      <c r="A6" s="456" t="s">
        <v>370</v>
      </c>
      <c r="B6" s="457">
        <v>254</v>
      </c>
      <c r="C6" s="458">
        <v>236</v>
      </c>
      <c r="D6" s="458">
        <v>225</v>
      </c>
      <c r="E6" s="459">
        <v>178</v>
      </c>
      <c r="F6" s="322"/>
      <c r="G6" s="23"/>
      <c r="H6" s="23"/>
      <c r="I6" s="23"/>
      <c r="J6" s="23"/>
      <c r="K6" s="23"/>
      <c r="L6" s="23"/>
    </row>
    <row r="7" spans="1:12" ht="12.75">
      <c r="A7" s="456"/>
      <c r="B7" s="457"/>
      <c r="C7" s="458"/>
      <c r="D7" s="458"/>
      <c r="E7" s="459"/>
      <c r="F7" s="322"/>
      <c r="G7" s="23"/>
      <c r="H7" s="23"/>
      <c r="I7" s="23"/>
      <c r="J7" s="23"/>
      <c r="K7" s="23"/>
      <c r="L7" s="23"/>
    </row>
    <row r="8" spans="1:12" ht="12.75">
      <c r="A8" s="387" t="s">
        <v>371</v>
      </c>
      <c r="B8" s="389"/>
      <c r="C8" s="387"/>
      <c r="D8" s="387"/>
      <c r="E8" s="390"/>
      <c r="F8" s="460"/>
      <c r="G8" s="23"/>
      <c r="H8" s="23"/>
      <c r="I8" s="23"/>
      <c r="J8" s="23"/>
      <c r="K8" s="23"/>
      <c r="L8" s="23"/>
    </row>
    <row r="9" spans="1:12" ht="12.75">
      <c r="A9" s="456" t="s">
        <v>181</v>
      </c>
      <c r="B9" s="457">
        <f>B4-B10-B11</f>
        <v>1564</v>
      </c>
      <c r="C9" s="458">
        <f>C4-C10-C11</f>
        <v>1436</v>
      </c>
      <c r="D9" s="458">
        <f>D4-D10-D11</f>
        <v>1526</v>
      </c>
      <c r="E9" s="459">
        <f>E4-E10-E11</f>
        <v>1312</v>
      </c>
      <c r="F9" s="322"/>
      <c r="G9" s="23"/>
      <c r="H9" s="23"/>
      <c r="I9" s="23"/>
      <c r="J9" s="23"/>
      <c r="K9" s="23"/>
      <c r="L9" s="23"/>
    </row>
    <row r="10" spans="1:12" ht="12.75">
      <c r="A10" s="456" t="s">
        <v>372</v>
      </c>
      <c r="B10" s="457">
        <v>377</v>
      </c>
      <c r="C10" s="458">
        <v>393</v>
      </c>
      <c r="D10" s="458">
        <v>369</v>
      </c>
      <c r="E10" s="459">
        <v>281</v>
      </c>
      <c r="F10" s="322"/>
      <c r="G10" s="23"/>
      <c r="H10" s="23"/>
      <c r="I10" s="23"/>
      <c r="J10" s="23"/>
      <c r="K10" s="23"/>
      <c r="L10" s="23"/>
    </row>
    <row r="11" spans="1:12" ht="12.75">
      <c r="A11" s="456" t="s">
        <v>365</v>
      </c>
      <c r="B11" s="457">
        <v>168</v>
      </c>
      <c r="C11" s="458">
        <v>146</v>
      </c>
      <c r="D11" s="458">
        <v>179</v>
      </c>
      <c r="E11" s="459">
        <v>117</v>
      </c>
      <c r="F11" s="322"/>
      <c r="G11" s="23"/>
      <c r="H11" s="23"/>
      <c r="I11" s="23"/>
      <c r="J11" s="23"/>
      <c r="K11" s="23"/>
      <c r="L11" s="23"/>
    </row>
    <row r="12" spans="1:12" ht="12.75">
      <c r="A12" s="387"/>
      <c r="B12" s="389"/>
      <c r="C12" s="387"/>
      <c r="D12" s="387"/>
      <c r="E12" s="390"/>
      <c r="F12" s="322"/>
      <c r="G12" s="23"/>
      <c r="H12" s="23"/>
      <c r="I12" s="23"/>
      <c r="J12" s="23"/>
      <c r="K12" s="23"/>
      <c r="L12" s="23"/>
    </row>
    <row r="13" spans="1:12" ht="12.75">
      <c r="A13" s="340" t="s">
        <v>388</v>
      </c>
      <c r="B13" s="389"/>
      <c r="C13" s="387"/>
      <c r="D13" s="387"/>
      <c r="E13" s="390"/>
      <c r="F13" s="322"/>
      <c r="G13" s="23"/>
      <c r="H13" s="23"/>
      <c r="I13" s="23"/>
      <c r="J13" s="23"/>
      <c r="K13" s="23"/>
      <c r="L13" s="23"/>
    </row>
    <row r="14" spans="1:12" ht="12.75">
      <c r="A14" s="456" t="s">
        <v>3</v>
      </c>
      <c r="B14" s="457">
        <v>550</v>
      </c>
      <c r="C14" s="458">
        <v>584</v>
      </c>
      <c r="D14" s="458">
        <v>557</v>
      </c>
      <c r="E14" s="459">
        <v>487</v>
      </c>
      <c r="F14" s="461"/>
      <c r="G14" s="158"/>
      <c r="H14" s="158"/>
      <c r="I14" s="158"/>
      <c r="J14" s="158"/>
      <c r="K14" s="23"/>
      <c r="L14" s="23"/>
    </row>
    <row r="15" spans="1:12" ht="12.75">
      <c r="A15" s="456" t="s">
        <v>26</v>
      </c>
      <c r="B15" s="457">
        <v>532</v>
      </c>
      <c r="C15" s="458">
        <v>588</v>
      </c>
      <c r="D15" s="458">
        <v>446</v>
      </c>
      <c r="E15" s="459">
        <v>382</v>
      </c>
      <c r="F15" s="461"/>
      <c r="G15" s="158"/>
      <c r="H15" s="158"/>
      <c r="I15" s="158"/>
      <c r="J15" s="158"/>
      <c r="K15" s="23"/>
      <c r="L15" s="23"/>
    </row>
    <row r="16" spans="1:12" ht="12.75">
      <c r="A16" s="456" t="s">
        <v>397</v>
      </c>
      <c r="B16" s="457">
        <v>1</v>
      </c>
      <c r="C16" s="458">
        <v>0</v>
      </c>
      <c r="D16" s="458">
        <v>9</v>
      </c>
      <c r="E16" s="459">
        <v>62</v>
      </c>
      <c r="F16" s="461"/>
      <c r="G16" s="158"/>
      <c r="H16" s="158"/>
      <c r="I16" s="158"/>
      <c r="J16" s="158"/>
      <c r="K16" s="23"/>
      <c r="L16" s="23"/>
    </row>
    <row r="17" spans="1:12" ht="12.75">
      <c r="A17" s="456" t="s">
        <v>4</v>
      </c>
      <c r="B17" s="457">
        <v>520</v>
      </c>
      <c r="C17" s="458">
        <v>393</v>
      </c>
      <c r="D17" s="458">
        <v>616</v>
      </c>
      <c r="E17" s="459">
        <v>433</v>
      </c>
      <c r="F17" s="461"/>
      <c r="G17" s="158"/>
      <c r="H17" s="158"/>
      <c r="I17" s="158"/>
      <c r="J17" s="158"/>
      <c r="K17" s="23"/>
      <c r="L17" s="23"/>
    </row>
    <row r="18" spans="1:12" ht="12.75">
      <c r="A18" s="456" t="s">
        <v>5</v>
      </c>
      <c r="B18" s="457">
        <v>217</v>
      </c>
      <c r="C18" s="458">
        <v>178</v>
      </c>
      <c r="D18" s="458">
        <v>164</v>
      </c>
      <c r="E18" s="459">
        <v>197</v>
      </c>
      <c r="F18" s="461"/>
      <c r="G18" s="158"/>
      <c r="H18" s="158"/>
      <c r="I18" s="158"/>
      <c r="J18" s="158"/>
      <c r="K18" s="23"/>
      <c r="L18" s="23"/>
    </row>
    <row r="19" spans="1:12" ht="12.75">
      <c r="A19" s="456" t="s">
        <v>6</v>
      </c>
      <c r="B19" s="462">
        <v>121</v>
      </c>
      <c r="C19" s="463">
        <v>86</v>
      </c>
      <c r="D19" s="463">
        <v>103</v>
      </c>
      <c r="E19" s="464">
        <v>32</v>
      </c>
      <c r="F19" s="461"/>
      <c r="G19" s="158"/>
      <c r="H19" s="158"/>
      <c r="I19" s="158"/>
      <c r="J19" s="158"/>
      <c r="K19" s="23"/>
      <c r="L19" s="23"/>
    </row>
    <row r="20" spans="1:12" ht="12.75">
      <c r="A20" s="456"/>
      <c r="B20" s="458"/>
      <c r="C20" s="458"/>
      <c r="D20" s="458"/>
      <c r="E20" s="458"/>
      <c r="F20" s="461"/>
      <c r="G20" s="158"/>
      <c r="H20" s="158"/>
      <c r="I20" s="158"/>
      <c r="J20" s="158"/>
      <c r="K20" s="23"/>
      <c r="L20" s="23"/>
    </row>
    <row r="21" spans="1:12" ht="12.75">
      <c r="A21" s="322" t="s">
        <v>10</v>
      </c>
      <c r="B21" s="465" t="s">
        <v>387</v>
      </c>
      <c r="C21" s="322"/>
      <c r="D21" s="322"/>
      <c r="E21" s="322"/>
      <c r="F21" s="322"/>
      <c r="G21" s="162"/>
      <c r="H21" s="163"/>
      <c r="I21" s="23"/>
      <c r="J21" s="23"/>
      <c r="K21" s="23"/>
      <c r="L21" s="23"/>
    </row>
    <row r="22" spans="1:12" ht="12.75">
      <c r="A22" s="466" t="s">
        <v>373</v>
      </c>
      <c r="B22" s="467"/>
      <c r="C22" s="467"/>
      <c r="D22" s="467"/>
      <c r="E22" s="467"/>
      <c r="F22" s="467"/>
      <c r="G22" s="164"/>
      <c r="H22" s="164"/>
      <c r="I22" s="23"/>
      <c r="J22" s="23"/>
      <c r="K22" s="23"/>
      <c r="L22" s="23"/>
    </row>
    <row r="23" spans="2:7" ht="12.75">
      <c r="B23" s="169"/>
      <c r="C23" s="110"/>
      <c r="D23" s="110"/>
      <c r="E23" s="110"/>
      <c r="F23" s="110"/>
      <c r="G23" s="9"/>
    </row>
    <row r="24" spans="2:7" ht="12.75">
      <c r="B24" s="169"/>
      <c r="C24" s="110"/>
      <c r="D24" s="110"/>
      <c r="E24" s="110"/>
      <c r="F24" s="110"/>
      <c r="G24" s="9"/>
    </row>
    <row r="25" spans="2:7" ht="12.75">
      <c r="B25" s="169"/>
      <c r="C25" s="110"/>
      <c r="D25" s="110"/>
      <c r="E25" s="110"/>
      <c r="F25" s="110"/>
      <c r="G25" s="9"/>
    </row>
    <row r="26" spans="2:7" ht="12.75">
      <c r="B26" s="169"/>
      <c r="C26" s="110"/>
      <c r="D26" s="110"/>
      <c r="E26" s="110"/>
      <c r="F26" s="110"/>
      <c r="G26" s="9"/>
    </row>
    <row r="27" spans="2:7" ht="12.75">
      <c r="B27" s="169"/>
      <c r="C27" s="110"/>
      <c r="D27" s="110"/>
      <c r="E27" s="110"/>
      <c r="F27" s="110"/>
      <c r="G27" s="9"/>
    </row>
    <row r="28" spans="2:7" ht="12.75">
      <c r="B28" s="169"/>
      <c r="C28" s="110"/>
      <c r="D28" s="110"/>
      <c r="E28" s="110"/>
      <c r="F28" s="110"/>
      <c r="G28" s="9"/>
    </row>
    <row r="29" spans="2:7" ht="12.75">
      <c r="B29" s="169"/>
      <c r="C29" s="110"/>
      <c r="D29" s="110"/>
      <c r="E29" s="110"/>
      <c r="F29" s="110"/>
      <c r="G29" s="9"/>
    </row>
    <row r="30" spans="2:7" ht="12.75">
      <c r="B30" s="9"/>
      <c r="C30" s="9"/>
      <c r="D30" s="9"/>
      <c r="E30" s="9"/>
      <c r="F30" s="9"/>
      <c r="G30" s="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workbookViewId="0" topLeftCell="A1">
      <selection activeCell="B19" sqref="B19"/>
    </sheetView>
  </sheetViews>
  <sheetFormatPr defaultColWidth="9.140625" defaultRowHeight="12.75"/>
  <cols>
    <col min="1" max="1" width="41.57421875" style="11" customWidth="1"/>
    <col min="2" max="10" width="10.7109375" style="11" customWidth="1"/>
    <col min="11" max="11" width="5.57421875" style="11" customWidth="1"/>
    <col min="12" max="16384" width="9.140625" style="11" customWidth="1"/>
  </cols>
  <sheetData>
    <row r="1" spans="1:10" s="27" customFormat="1" ht="13.5">
      <c r="A1" s="26" t="s">
        <v>353</v>
      </c>
      <c r="B1" s="26" t="s">
        <v>401</v>
      </c>
      <c r="C1" s="26"/>
      <c r="D1" s="26"/>
      <c r="E1" s="26"/>
      <c r="F1" s="26"/>
      <c r="G1" s="26"/>
      <c r="H1" s="26"/>
      <c r="I1" s="26"/>
      <c r="J1" s="26"/>
    </row>
    <row r="2" spans="1:10" ht="12.75">
      <c r="A2" s="26"/>
      <c r="B2" s="16"/>
      <c r="C2" s="16"/>
      <c r="D2" s="16"/>
      <c r="E2" s="16"/>
      <c r="F2" s="16"/>
      <c r="G2" s="16"/>
      <c r="H2" s="26"/>
      <c r="I2" s="26"/>
      <c r="J2" s="26"/>
    </row>
    <row r="3" spans="1:10" ht="12.75">
      <c r="A3" s="1"/>
      <c r="B3" s="176">
        <v>2000</v>
      </c>
      <c r="C3" s="39">
        <v>2001</v>
      </c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86">
        <v>2007</v>
      </c>
      <c r="J3" s="200">
        <v>2008</v>
      </c>
    </row>
    <row r="4" spans="1:10" ht="12.75">
      <c r="A4" s="16" t="s">
        <v>247</v>
      </c>
      <c r="B4" s="243">
        <v>404960</v>
      </c>
      <c r="C4" s="95">
        <v>487069</v>
      </c>
      <c r="D4" s="95">
        <v>558540</v>
      </c>
      <c r="E4" s="95">
        <v>704383</v>
      </c>
      <c r="F4" s="95">
        <v>643052</v>
      </c>
      <c r="G4" s="95">
        <v>671352</v>
      </c>
      <c r="H4" s="95">
        <v>640567</v>
      </c>
      <c r="I4" s="95">
        <v>621870</v>
      </c>
      <c r="J4" s="239">
        <v>554143</v>
      </c>
    </row>
    <row r="5" spans="1:10" ht="12.75">
      <c r="A5" s="8" t="s">
        <v>239</v>
      </c>
      <c r="B5" s="177">
        <v>223992</v>
      </c>
      <c r="C5" s="56">
        <v>333029</v>
      </c>
      <c r="D5" s="56">
        <v>397386</v>
      </c>
      <c r="E5" s="56">
        <v>534081</v>
      </c>
      <c r="F5" s="56">
        <v>478289</v>
      </c>
      <c r="G5" s="56">
        <v>515743</v>
      </c>
      <c r="H5" s="56">
        <v>487926</v>
      </c>
      <c r="I5" s="56">
        <v>472651</v>
      </c>
      <c r="J5" s="181">
        <v>409217</v>
      </c>
    </row>
    <row r="6" spans="1:10" ht="12.75">
      <c r="A6" s="8" t="s">
        <v>240</v>
      </c>
      <c r="B6" s="177">
        <v>180968</v>
      </c>
      <c r="C6" s="56">
        <v>128589</v>
      </c>
      <c r="D6" s="56">
        <v>119015</v>
      </c>
      <c r="E6" s="56">
        <v>128548</v>
      </c>
      <c r="F6" s="56">
        <v>122177</v>
      </c>
      <c r="G6" s="56">
        <v>109264</v>
      </c>
      <c r="H6" s="56">
        <v>105490</v>
      </c>
      <c r="I6" s="56">
        <v>100831</v>
      </c>
      <c r="J6" s="181">
        <v>93961</v>
      </c>
    </row>
    <row r="7" spans="1:10" ht="12.75">
      <c r="A7" s="8" t="s">
        <v>241</v>
      </c>
      <c r="B7" s="177"/>
      <c r="C7" s="56">
        <v>25033</v>
      </c>
      <c r="D7" s="56">
        <v>41106</v>
      </c>
      <c r="E7" s="56">
        <v>40957</v>
      </c>
      <c r="F7" s="56">
        <v>42235</v>
      </c>
      <c r="G7" s="56">
        <v>45665</v>
      </c>
      <c r="H7" s="56">
        <v>46627</v>
      </c>
      <c r="I7" s="56">
        <v>47826</v>
      </c>
      <c r="J7" s="181">
        <v>50493</v>
      </c>
    </row>
    <row r="8" spans="1:10" ht="12.75">
      <c r="A8" s="8" t="s">
        <v>242</v>
      </c>
      <c r="B8" s="177"/>
      <c r="C8" s="56">
        <v>418</v>
      </c>
      <c r="D8" s="56">
        <v>1033</v>
      </c>
      <c r="E8" s="56">
        <v>797</v>
      </c>
      <c r="F8" s="56">
        <v>351</v>
      </c>
      <c r="G8" s="56">
        <v>680</v>
      </c>
      <c r="H8" s="56">
        <v>524</v>
      </c>
      <c r="I8" s="56">
        <v>562</v>
      </c>
      <c r="J8" s="181">
        <v>472</v>
      </c>
    </row>
    <row r="9" spans="1:10" ht="12.75">
      <c r="A9" s="8"/>
      <c r="B9" s="177"/>
      <c r="C9" s="56"/>
      <c r="D9" s="56"/>
      <c r="E9" s="56"/>
      <c r="F9" s="56"/>
      <c r="G9" s="56"/>
      <c r="H9" s="56"/>
      <c r="I9" s="56"/>
      <c r="J9" s="181"/>
    </row>
    <row r="10" spans="1:10" ht="12.75">
      <c r="A10" s="1" t="s">
        <v>273</v>
      </c>
      <c r="B10" s="243">
        <v>210323</v>
      </c>
      <c r="C10" s="95">
        <v>444272</v>
      </c>
      <c r="D10" s="95">
        <v>526386</v>
      </c>
      <c r="E10" s="95">
        <v>667273</v>
      </c>
      <c r="F10" s="95">
        <v>672213</v>
      </c>
      <c r="G10" s="95">
        <v>675374</v>
      </c>
      <c r="H10" s="95">
        <v>672896</v>
      </c>
      <c r="I10" s="95">
        <v>624393</v>
      </c>
      <c r="J10" s="239">
        <v>561801</v>
      </c>
    </row>
    <row r="11" spans="1:11" ht="12.75">
      <c r="A11" s="8" t="s">
        <v>243</v>
      </c>
      <c r="B11" s="177">
        <v>10451</v>
      </c>
      <c r="C11" s="56">
        <v>48819</v>
      </c>
      <c r="D11" s="56">
        <v>76387</v>
      </c>
      <c r="E11" s="56">
        <v>70259</v>
      </c>
      <c r="F11" s="56">
        <v>67409</v>
      </c>
      <c r="G11" s="56">
        <v>63444</v>
      </c>
      <c r="H11" s="56">
        <v>66258</v>
      </c>
      <c r="I11" s="56">
        <v>58827</v>
      </c>
      <c r="J11" s="181">
        <v>47248</v>
      </c>
      <c r="K11" s="17"/>
    </row>
    <row r="12" spans="1:11" ht="12.75">
      <c r="A12" s="8" t="s">
        <v>244</v>
      </c>
      <c r="B12" s="177">
        <v>184306</v>
      </c>
      <c r="C12" s="56">
        <v>296341</v>
      </c>
      <c r="D12" s="56">
        <v>326415</v>
      </c>
      <c r="E12" s="56">
        <v>421333</v>
      </c>
      <c r="F12" s="56">
        <v>396473</v>
      </c>
      <c r="G12" s="56">
        <v>394593</v>
      </c>
      <c r="H12" s="56">
        <v>383661</v>
      </c>
      <c r="I12" s="56">
        <v>370981</v>
      </c>
      <c r="J12" s="181">
        <v>327781</v>
      </c>
      <c r="K12" s="17"/>
    </row>
    <row r="13" spans="1:10" ht="12.75">
      <c r="A13" s="8" t="s">
        <v>245</v>
      </c>
      <c r="B13" s="177">
        <v>15566</v>
      </c>
      <c r="C13" s="56">
        <v>99112</v>
      </c>
      <c r="D13" s="56">
        <v>123584</v>
      </c>
      <c r="E13" s="56">
        <v>175681</v>
      </c>
      <c r="F13" s="56">
        <v>208331</v>
      </c>
      <c r="G13" s="56">
        <v>217337</v>
      </c>
      <c r="H13" s="56">
        <v>222977</v>
      </c>
      <c r="I13" s="56">
        <v>194585</v>
      </c>
      <c r="J13" s="181">
        <v>186772</v>
      </c>
    </row>
    <row r="14" spans="1:10" ht="12.75">
      <c r="A14" s="8"/>
      <c r="B14" s="193"/>
      <c r="C14" s="111"/>
      <c r="D14" s="111"/>
      <c r="E14" s="111"/>
      <c r="F14" s="111"/>
      <c r="G14" s="111"/>
      <c r="H14" s="111"/>
      <c r="I14" s="111"/>
      <c r="J14" s="201"/>
    </row>
    <row r="15" spans="1:10" ht="12.75">
      <c r="A15" s="1" t="s">
        <v>468</v>
      </c>
      <c r="B15" s="209">
        <v>42</v>
      </c>
      <c r="C15" s="59">
        <v>71</v>
      </c>
      <c r="D15" s="58">
        <v>70</v>
      </c>
      <c r="E15" s="59">
        <v>82</v>
      </c>
      <c r="F15" s="59">
        <v>86</v>
      </c>
      <c r="G15" s="59">
        <v>77</v>
      </c>
      <c r="H15" s="59">
        <v>76</v>
      </c>
      <c r="I15" s="59">
        <v>77</v>
      </c>
      <c r="J15" s="214">
        <v>74</v>
      </c>
    </row>
    <row r="16" spans="1:10" ht="12.75">
      <c r="A16" s="1"/>
      <c r="B16" s="56"/>
      <c r="C16" s="56"/>
      <c r="D16" s="55"/>
      <c r="E16" s="56"/>
      <c r="F16" s="56"/>
      <c r="G16" s="56"/>
      <c r="H16" s="56"/>
      <c r="I16" s="56"/>
      <c r="J16" s="55"/>
    </row>
    <row r="17" spans="1:12" ht="12.75">
      <c r="A17" s="30" t="s">
        <v>17</v>
      </c>
      <c r="B17" s="10" t="s">
        <v>206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30" t="s">
        <v>166</v>
      </c>
      <c r="B18" s="10" t="s">
        <v>246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10" t="s">
        <v>155</v>
      </c>
      <c r="B19" s="10" t="s">
        <v>274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ht="12.75">
      <c r="A20" s="30" t="s">
        <v>215</v>
      </c>
    </row>
    <row r="21" spans="2:11" ht="12.75"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2:11" ht="12.75">
      <c r="B22" s="174"/>
      <c r="C22" s="174"/>
      <c r="D22" s="174"/>
      <c r="E22" s="174"/>
      <c r="F22" s="174"/>
      <c r="G22" s="174"/>
      <c r="H22" s="174"/>
      <c r="I22" s="174"/>
      <c r="J22" s="174"/>
      <c r="K22" s="15"/>
    </row>
    <row r="23" spans="2:11" ht="12.75">
      <c r="B23" s="56"/>
      <c r="C23" s="55"/>
      <c r="D23" s="55"/>
      <c r="E23" s="55"/>
      <c r="F23" s="55"/>
      <c r="G23" s="55"/>
      <c r="H23" s="55"/>
      <c r="I23" s="56"/>
      <c r="J23" s="67"/>
      <c r="K23" s="15"/>
    </row>
    <row r="24" spans="2:11" ht="12.75">
      <c r="B24" s="56"/>
      <c r="C24" s="56"/>
      <c r="D24" s="55"/>
      <c r="E24" s="56"/>
      <c r="F24" s="56"/>
      <c r="G24" s="56"/>
      <c r="H24" s="56"/>
      <c r="I24" s="56"/>
      <c r="J24" s="55"/>
      <c r="K24" s="15"/>
    </row>
    <row r="25" spans="2:11" ht="12.75"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2:11" ht="12.75"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2:11" ht="12.75"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2:11" ht="12.75">
      <c r="B28" s="15"/>
      <c r="C28" s="15"/>
      <c r="D28" s="15"/>
      <c r="E28" s="15"/>
      <c r="F28" s="15"/>
      <c r="G28" s="15"/>
      <c r="H28" s="15"/>
      <c r="I28" s="15"/>
      <c r="J28" s="15"/>
      <c r="K28" s="15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82"/>
  <sheetViews>
    <sheetView zoomScale="75" zoomScaleNormal="75" workbookViewId="0" topLeftCell="A1">
      <selection activeCell="J30" sqref="J30"/>
    </sheetView>
  </sheetViews>
  <sheetFormatPr defaultColWidth="9.140625" defaultRowHeight="12.75"/>
  <cols>
    <col min="1" max="1" width="29.00390625" style="11" customWidth="1"/>
    <col min="2" max="15" width="7.8515625" style="11" customWidth="1"/>
    <col min="16" max="16" width="11.140625" style="11" customWidth="1"/>
    <col min="17" max="16384" width="9.140625" style="11" customWidth="1"/>
  </cols>
  <sheetData>
    <row r="1" spans="1:15" ht="12.75">
      <c r="A1" s="26" t="s">
        <v>354</v>
      </c>
      <c r="B1" s="26" t="s">
        <v>195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6"/>
      <c r="O2" s="48"/>
    </row>
    <row r="3" spans="1:15" ht="12.75">
      <c r="A3" s="16"/>
      <c r="B3" s="218">
        <v>1995</v>
      </c>
      <c r="C3" s="44">
        <v>1996</v>
      </c>
      <c r="D3" s="44">
        <v>1997</v>
      </c>
      <c r="E3" s="44">
        <v>1998</v>
      </c>
      <c r="F3" s="44">
        <v>1999</v>
      </c>
      <c r="G3" s="44">
        <v>2000</v>
      </c>
      <c r="H3" s="44">
        <v>2001</v>
      </c>
      <c r="I3" s="44">
        <v>2002</v>
      </c>
      <c r="J3" s="44">
        <v>2003</v>
      </c>
      <c r="K3" s="44">
        <v>2004</v>
      </c>
      <c r="L3" s="44">
        <v>2005</v>
      </c>
      <c r="M3" s="44">
        <v>2006</v>
      </c>
      <c r="N3" s="240">
        <v>2007</v>
      </c>
      <c r="O3" s="287">
        <v>2008</v>
      </c>
    </row>
    <row r="4" spans="1:15" ht="12.75">
      <c r="A4" s="16"/>
      <c r="B4" s="237" t="s">
        <v>141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217"/>
    </row>
    <row r="5" spans="1:15" ht="12.75">
      <c r="A5" s="16" t="s">
        <v>196</v>
      </c>
      <c r="B5" s="267">
        <v>196078</v>
      </c>
      <c r="C5" s="70">
        <v>254837</v>
      </c>
      <c r="D5" s="70">
        <v>226463</v>
      </c>
      <c r="E5" s="70">
        <v>215485</v>
      </c>
      <c r="F5" s="70">
        <v>197568</v>
      </c>
      <c r="G5" s="70">
        <v>191294</v>
      </c>
      <c r="H5" s="70">
        <v>196317</v>
      </c>
      <c r="I5" s="56">
        <v>200542</v>
      </c>
      <c r="J5" s="70">
        <v>219224</v>
      </c>
      <c r="K5" s="70">
        <v>242811</v>
      </c>
      <c r="L5" s="70">
        <v>254306</v>
      </c>
      <c r="M5" s="70">
        <v>258030</v>
      </c>
      <c r="N5" s="47">
        <v>242226</v>
      </c>
      <c r="O5" s="288">
        <v>282761</v>
      </c>
    </row>
    <row r="6" spans="1:15" ht="12.75">
      <c r="A6" s="16"/>
      <c r="B6" s="238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47"/>
      <c r="O6" s="216"/>
    </row>
    <row r="7" spans="1:15" ht="12.75">
      <c r="A7" s="16" t="s">
        <v>197</v>
      </c>
      <c r="B7" s="238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7"/>
      <c r="O7" s="216"/>
    </row>
    <row r="8" spans="1:15" ht="12.75">
      <c r="A8" s="8" t="s">
        <v>198</v>
      </c>
      <c r="B8" s="267">
        <v>165571</v>
      </c>
      <c r="C8" s="70">
        <v>144772</v>
      </c>
      <c r="D8" s="70">
        <v>136163</v>
      </c>
      <c r="E8" s="70">
        <v>118853</v>
      </c>
      <c r="F8" s="70">
        <v>117840</v>
      </c>
      <c r="G8" s="70">
        <v>128591</v>
      </c>
      <c r="H8" s="70">
        <v>122264</v>
      </c>
      <c r="I8" s="70">
        <v>144631</v>
      </c>
      <c r="J8" s="70">
        <v>166356</v>
      </c>
      <c r="K8" s="70">
        <v>213098</v>
      </c>
      <c r="L8" s="70">
        <v>195191</v>
      </c>
      <c r="M8" s="70">
        <v>204737</v>
      </c>
      <c r="N8" s="47">
        <v>197984</v>
      </c>
      <c r="O8" s="219">
        <v>179249</v>
      </c>
    </row>
    <row r="9" spans="1:17" ht="12.75">
      <c r="A9" s="8" t="s">
        <v>199</v>
      </c>
      <c r="B9" s="285">
        <v>63138.881</v>
      </c>
      <c r="C9" s="47">
        <v>47549.39</v>
      </c>
      <c r="D9" s="47">
        <v>53593.516</v>
      </c>
      <c r="E9" s="47">
        <v>56687.521</v>
      </c>
      <c r="F9" s="47">
        <v>52974.553</v>
      </c>
      <c r="G9" s="47">
        <v>64170.919</v>
      </c>
      <c r="H9" s="47">
        <v>53181.852</v>
      </c>
      <c r="I9" s="47">
        <v>56682.63</v>
      </c>
      <c r="J9" s="47">
        <v>79806.818</v>
      </c>
      <c r="K9" s="47">
        <v>80662.966</v>
      </c>
      <c r="L9" s="47">
        <v>72257.929</v>
      </c>
      <c r="M9" s="47">
        <v>74040.292</v>
      </c>
      <c r="N9" s="47">
        <v>67210.509</v>
      </c>
      <c r="O9" s="288">
        <v>58214</v>
      </c>
      <c r="P9" s="12"/>
      <c r="Q9" s="12"/>
    </row>
    <row r="10" spans="1:15" ht="12.75">
      <c r="A10" s="7" t="s">
        <v>402</v>
      </c>
      <c r="B10" s="286">
        <f>B9*1000/B8</f>
        <v>381.34021658382204</v>
      </c>
      <c r="C10" s="75">
        <f aca="true" t="shared" si="0" ref="C10:O10">C9*1000/C8</f>
        <v>328.4432763241511</v>
      </c>
      <c r="D10" s="75">
        <f t="shared" si="0"/>
        <v>393.5982315313264</v>
      </c>
      <c r="E10" s="75">
        <f t="shared" si="0"/>
        <v>476.95490227423795</v>
      </c>
      <c r="F10" s="75">
        <f t="shared" si="0"/>
        <v>449.5464443312967</v>
      </c>
      <c r="G10" s="75">
        <f t="shared" si="0"/>
        <v>499.0311841419695</v>
      </c>
      <c r="H10" s="75">
        <f t="shared" si="0"/>
        <v>434.9755610809396</v>
      </c>
      <c r="I10" s="75">
        <f t="shared" si="0"/>
        <v>391.9120382214048</v>
      </c>
      <c r="J10" s="75">
        <f t="shared" si="0"/>
        <v>479.73513429031715</v>
      </c>
      <c r="K10" s="75">
        <f t="shared" si="0"/>
        <v>378.5252137514195</v>
      </c>
      <c r="L10" s="75">
        <f t="shared" si="0"/>
        <v>370.19088482563234</v>
      </c>
      <c r="M10" s="75">
        <f t="shared" si="0"/>
        <v>361.6361087639264</v>
      </c>
      <c r="N10" s="75">
        <f t="shared" si="0"/>
        <v>339.4744474300954</v>
      </c>
      <c r="O10" s="289">
        <f t="shared" si="0"/>
        <v>324.76610748177114</v>
      </c>
    </row>
    <row r="11" spans="1:15" ht="12.75">
      <c r="A11" s="7"/>
      <c r="B11" s="286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289"/>
    </row>
    <row r="12" spans="1:15" ht="12.75">
      <c r="A12" s="16" t="s">
        <v>200</v>
      </c>
      <c r="B12" s="267">
        <v>106812</v>
      </c>
      <c r="C12" s="70">
        <v>173146</v>
      </c>
      <c r="D12" s="70">
        <v>147141</v>
      </c>
      <c r="E12" s="70">
        <v>136770</v>
      </c>
      <c r="F12" s="70">
        <v>124114</v>
      </c>
      <c r="G12" s="70">
        <v>123568</v>
      </c>
      <c r="H12" s="70">
        <v>118041</v>
      </c>
      <c r="I12" s="56">
        <v>125949</v>
      </c>
      <c r="J12" s="70">
        <v>142769</v>
      </c>
      <c r="K12" s="70">
        <v>172517</v>
      </c>
      <c r="L12" s="70">
        <v>183696</v>
      </c>
      <c r="M12" s="70">
        <v>201013</v>
      </c>
      <c r="N12" s="70">
        <v>213788</v>
      </c>
      <c r="O12" s="219">
        <v>199828</v>
      </c>
    </row>
    <row r="13" spans="1:15" ht="12.75">
      <c r="A13" s="16"/>
      <c r="B13" s="218" t="s">
        <v>252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215"/>
    </row>
    <row r="14" spans="1:15" ht="12.75">
      <c r="A14" s="8" t="s">
        <v>201</v>
      </c>
      <c r="B14" s="286">
        <v>84</v>
      </c>
      <c r="C14" s="75">
        <v>61</v>
      </c>
      <c r="D14" s="75">
        <v>64</v>
      </c>
      <c r="E14" s="75">
        <v>64</v>
      </c>
      <c r="F14" s="75">
        <v>68</v>
      </c>
      <c r="G14" s="75">
        <v>70</v>
      </c>
      <c r="H14" s="75">
        <v>72</v>
      </c>
      <c r="I14" s="88">
        <v>67</v>
      </c>
      <c r="J14" s="88">
        <v>66.9</v>
      </c>
      <c r="K14" s="88">
        <v>63</v>
      </c>
      <c r="L14" s="88">
        <v>65</v>
      </c>
      <c r="M14" s="88">
        <v>65</v>
      </c>
      <c r="N14" s="89">
        <v>65</v>
      </c>
      <c r="O14" s="216">
        <v>68</v>
      </c>
    </row>
    <row r="15" spans="1:15" ht="12.75">
      <c r="A15" s="8" t="s">
        <v>202</v>
      </c>
      <c r="B15" s="286">
        <v>14</v>
      </c>
      <c r="C15" s="75">
        <v>31</v>
      </c>
      <c r="D15" s="75">
        <v>23</v>
      </c>
      <c r="E15" s="75">
        <v>18</v>
      </c>
      <c r="F15" s="75">
        <v>16</v>
      </c>
      <c r="G15" s="75">
        <v>16</v>
      </c>
      <c r="H15" s="75">
        <v>14</v>
      </c>
      <c r="I15" s="88">
        <v>16</v>
      </c>
      <c r="J15" s="88">
        <v>15.7</v>
      </c>
      <c r="K15" s="88">
        <v>17</v>
      </c>
      <c r="L15" s="88">
        <v>16</v>
      </c>
      <c r="M15" s="88">
        <v>18</v>
      </c>
      <c r="N15" s="89">
        <v>16</v>
      </c>
      <c r="O15" s="216">
        <v>16</v>
      </c>
    </row>
    <row r="16" spans="1:15" ht="12.75">
      <c r="A16" s="8" t="s">
        <v>203</v>
      </c>
      <c r="B16" s="286">
        <v>1</v>
      </c>
      <c r="C16" s="75">
        <v>3</v>
      </c>
      <c r="D16" s="75">
        <v>5</v>
      </c>
      <c r="E16" s="75">
        <v>6</v>
      </c>
      <c r="F16" s="75">
        <v>6</v>
      </c>
      <c r="G16" s="75">
        <v>5</v>
      </c>
      <c r="H16" s="75">
        <v>5</v>
      </c>
      <c r="I16" s="88">
        <v>6</v>
      </c>
      <c r="J16" s="88">
        <v>4.1</v>
      </c>
      <c r="K16" s="88">
        <v>4</v>
      </c>
      <c r="L16" s="88">
        <v>4</v>
      </c>
      <c r="M16" s="88">
        <v>4</v>
      </c>
      <c r="N16" s="89">
        <v>4</v>
      </c>
      <c r="O16" s="216">
        <v>3</v>
      </c>
    </row>
    <row r="17" spans="1:15" ht="12.75">
      <c r="A17" s="8" t="s">
        <v>204</v>
      </c>
      <c r="B17" s="286">
        <v>1</v>
      </c>
      <c r="C17" s="75">
        <v>5</v>
      </c>
      <c r="D17" s="75">
        <v>8</v>
      </c>
      <c r="E17" s="75">
        <v>12</v>
      </c>
      <c r="F17" s="75">
        <v>10</v>
      </c>
      <c r="G17" s="75">
        <v>9</v>
      </c>
      <c r="H17" s="75">
        <v>9</v>
      </c>
      <c r="I17" s="88">
        <v>11</v>
      </c>
      <c r="J17" s="88">
        <v>13.3</v>
      </c>
      <c r="K17" s="88">
        <v>16</v>
      </c>
      <c r="L17" s="88">
        <v>15</v>
      </c>
      <c r="M17" s="88">
        <v>13</v>
      </c>
      <c r="N17" s="89">
        <v>15</v>
      </c>
      <c r="O17" s="216">
        <v>13</v>
      </c>
    </row>
    <row r="18" spans="1:15" ht="12.75">
      <c r="A18" s="8"/>
      <c r="B18" s="286"/>
      <c r="C18" s="75"/>
      <c r="D18" s="75"/>
      <c r="E18" s="75"/>
      <c r="F18" s="75"/>
      <c r="G18" s="75"/>
      <c r="H18" s="75"/>
      <c r="I18" s="88"/>
      <c r="J18" s="88"/>
      <c r="K18" s="88"/>
      <c r="L18" s="88"/>
      <c r="M18" s="88"/>
      <c r="N18" s="89"/>
      <c r="O18" s="216"/>
    </row>
    <row r="19" spans="1:15" ht="12.75">
      <c r="A19" s="42" t="s">
        <v>469</v>
      </c>
      <c r="B19" s="286"/>
      <c r="C19" s="75"/>
      <c r="D19" s="75"/>
      <c r="E19" s="75"/>
      <c r="F19" s="75"/>
      <c r="G19" s="75"/>
      <c r="H19" s="75"/>
      <c r="I19" s="88"/>
      <c r="J19" s="88"/>
      <c r="K19" s="88"/>
      <c r="L19" s="88"/>
      <c r="M19" s="88"/>
      <c r="N19" s="89"/>
      <c r="O19" s="216"/>
    </row>
    <row r="20" spans="1:15" ht="12.75">
      <c r="A20" s="8" t="s">
        <v>470</v>
      </c>
      <c r="B20" s="286">
        <v>59</v>
      </c>
      <c r="C20" s="75">
        <v>62</v>
      </c>
      <c r="D20" s="75">
        <v>62</v>
      </c>
      <c r="E20" s="75">
        <v>65</v>
      </c>
      <c r="F20" s="75">
        <v>65</v>
      </c>
      <c r="G20" s="75">
        <v>63</v>
      </c>
      <c r="H20" s="75">
        <v>63</v>
      </c>
      <c r="I20" s="75">
        <v>61</v>
      </c>
      <c r="J20" s="88">
        <v>58</v>
      </c>
      <c r="K20" s="88">
        <v>61</v>
      </c>
      <c r="L20" s="88">
        <v>63</v>
      </c>
      <c r="M20" s="88">
        <v>66</v>
      </c>
      <c r="N20" s="89">
        <v>60</v>
      </c>
      <c r="O20" s="202" t="s">
        <v>248</v>
      </c>
    </row>
    <row r="21" spans="1:15" ht="12.75">
      <c r="A21" s="8" t="s">
        <v>471</v>
      </c>
      <c r="B21" s="543">
        <v>77</v>
      </c>
      <c r="C21" s="544">
        <v>75</v>
      </c>
      <c r="D21" s="544">
        <v>79</v>
      </c>
      <c r="E21" s="544">
        <v>80</v>
      </c>
      <c r="F21" s="544">
        <v>79</v>
      </c>
      <c r="G21" s="544">
        <v>80</v>
      </c>
      <c r="H21" s="544">
        <v>78</v>
      </c>
      <c r="I21" s="544">
        <v>78</v>
      </c>
      <c r="J21" s="541">
        <v>74</v>
      </c>
      <c r="K21" s="541">
        <v>74</v>
      </c>
      <c r="L21" s="541">
        <v>74</v>
      </c>
      <c r="M21" s="541">
        <v>78</v>
      </c>
      <c r="N21" s="542">
        <v>71</v>
      </c>
      <c r="O21" s="529" t="s">
        <v>248</v>
      </c>
    </row>
    <row r="22" spans="1:15" ht="12.75">
      <c r="A22" s="16" t="s">
        <v>205</v>
      </c>
      <c r="B22" s="269">
        <v>27104.503</v>
      </c>
      <c r="C22" s="74">
        <v>33621.248</v>
      </c>
      <c r="D22" s="74">
        <v>34214.153</v>
      </c>
      <c r="E22" s="74">
        <v>31799.411</v>
      </c>
      <c r="F22" s="74">
        <v>34441.918</v>
      </c>
      <c r="G22" s="74">
        <v>36195.111</v>
      </c>
      <c r="H22" s="74">
        <v>35798.195</v>
      </c>
      <c r="I22" s="74">
        <v>34663</v>
      </c>
      <c r="J22" s="74">
        <v>43347</v>
      </c>
      <c r="K22" s="74">
        <v>44465</v>
      </c>
      <c r="L22" s="74">
        <v>45230.807</v>
      </c>
      <c r="M22" s="74">
        <v>51104.974</v>
      </c>
      <c r="N22" s="74">
        <v>52081.604</v>
      </c>
      <c r="O22" s="529" t="s">
        <v>248</v>
      </c>
    </row>
    <row r="23" spans="1:16" ht="12.75">
      <c r="A23" s="1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15"/>
    </row>
    <row r="24" spans="1:13" ht="12.75">
      <c r="A24" s="30" t="s">
        <v>17</v>
      </c>
      <c r="B24" s="90" t="s">
        <v>206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ht="12.75">
      <c r="A25" s="30" t="s">
        <v>194</v>
      </c>
    </row>
    <row r="57" ht="12.75">
      <c r="O57" s="15"/>
    </row>
    <row r="58" spans="1:17" ht="12.7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46"/>
      <c r="O58" s="46"/>
      <c r="P58" s="15"/>
      <c r="Q58" s="15"/>
    </row>
    <row r="59" spans="1:17" ht="12.75">
      <c r="A59" s="8"/>
      <c r="B59" s="75"/>
      <c r="C59" s="75"/>
      <c r="D59" s="75"/>
      <c r="E59" s="75"/>
      <c r="F59" s="75"/>
      <c r="G59" s="75"/>
      <c r="H59" s="75"/>
      <c r="I59" s="88"/>
      <c r="J59" s="88"/>
      <c r="K59" s="88"/>
      <c r="L59" s="88"/>
      <c r="M59" s="88"/>
      <c r="N59" s="89"/>
      <c r="O59" s="16"/>
      <c r="P59" s="15"/>
      <c r="Q59" s="15"/>
    </row>
    <row r="60" spans="1:17" ht="12.75">
      <c r="A60" s="8"/>
      <c r="B60" s="75"/>
      <c r="C60" s="75"/>
      <c r="D60" s="75"/>
      <c r="E60" s="75"/>
      <c r="F60" s="75"/>
      <c r="G60" s="75"/>
      <c r="H60" s="75"/>
      <c r="I60" s="88"/>
      <c r="J60" s="88"/>
      <c r="K60" s="88"/>
      <c r="L60" s="88"/>
      <c r="M60" s="88"/>
      <c r="N60" s="89"/>
      <c r="O60" s="16"/>
      <c r="P60" s="15"/>
      <c r="Q60" s="15"/>
    </row>
    <row r="61" spans="1:17" ht="12.75">
      <c r="A61" s="8"/>
      <c r="B61" s="75"/>
      <c r="C61" s="75"/>
      <c r="D61" s="75"/>
      <c r="E61" s="75"/>
      <c r="F61" s="75"/>
      <c r="G61" s="75"/>
      <c r="H61" s="75"/>
      <c r="I61" s="88"/>
      <c r="J61" s="88"/>
      <c r="K61" s="88"/>
      <c r="L61" s="88"/>
      <c r="M61" s="88"/>
      <c r="N61" s="89"/>
      <c r="O61" s="16"/>
      <c r="P61" s="15"/>
      <c r="Q61" s="15"/>
    </row>
    <row r="62" spans="1:17" ht="12.75">
      <c r="A62" s="8"/>
      <c r="B62" s="75"/>
      <c r="C62" s="75"/>
      <c r="D62" s="75"/>
      <c r="E62" s="75"/>
      <c r="F62" s="75"/>
      <c r="G62" s="75"/>
      <c r="H62" s="75"/>
      <c r="I62" s="88"/>
      <c r="J62" s="88"/>
      <c r="K62" s="88"/>
      <c r="L62" s="88"/>
      <c r="M62" s="88"/>
      <c r="N62" s="89"/>
      <c r="O62" s="16"/>
      <c r="P62" s="15"/>
      <c r="Q62" s="15"/>
    </row>
    <row r="63" spans="1:17" ht="12.75">
      <c r="A63" s="8"/>
      <c r="B63" s="75"/>
      <c r="C63" s="75"/>
      <c r="D63" s="75"/>
      <c r="E63" s="75"/>
      <c r="F63" s="75"/>
      <c r="G63" s="75"/>
      <c r="H63" s="75"/>
      <c r="I63" s="75"/>
      <c r="J63" s="88"/>
      <c r="K63" s="88"/>
      <c r="L63" s="88"/>
      <c r="M63" s="88"/>
      <c r="N63" s="89"/>
      <c r="O63" s="16"/>
      <c r="P63" s="15"/>
      <c r="Q63" s="15"/>
    </row>
    <row r="64" spans="1:17" ht="12.75">
      <c r="A64" s="8"/>
      <c r="B64" s="75"/>
      <c r="C64" s="75"/>
      <c r="D64" s="75"/>
      <c r="E64" s="75"/>
      <c r="F64" s="75"/>
      <c r="G64" s="75"/>
      <c r="H64" s="75"/>
      <c r="I64" s="75"/>
      <c r="J64" s="88"/>
      <c r="K64" s="88"/>
      <c r="L64" s="88"/>
      <c r="M64" s="88"/>
      <c r="N64" s="89"/>
      <c r="O64" s="16"/>
      <c r="P64" s="15"/>
      <c r="Q64" s="15"/>
    </row>
    <row r="65" spans="1:17" ht="12.75">
      <c r="A65" s="16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15"/>
      <c r="Q65" s="15"/>
    </row>
    <row r="66" spans="1:17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73" ht="12.75">
      <c r="L73" s="31"/>
    </row>
    <row r="74" spans="12:15" ht="12.75">
      <c r="L74" s="31"/>
      <c r="M74" s="31"/>
      <c r="N74" s="31"/>
      <c r="O74" s="31"/>
    </row>
    <row r="77" spans="11:15" ht="12.75">
      <c r="K77" s="31"/>
      <c r="L77" s="31"/>
      <c r="M77" s="31"/>
      <c r="N77" s="31"/>
      <c r="O77" s="31"/>
    </row>
    <row r="78" spans="11:15" ht="12.75">
      <c r="K78" s="31"/>
      <c r="L78" s="31"/>
      <c r="M78" s="31"/>
      <c r="N78" s="31"/>
      <c r="O78" s="31"/>
    </row>
    <row r="79" spans="11:15" ht="12.75">
      <c r="K79" s="31"/>
      <c r="L79" s="31"/>
      <c r="M79" s="31"/>
      <c r="N79" s="31"/>
      <c r="O79" s="31"/>
    </row>
    <row r="80" spans="11:15" ht="12.75">
      <c r="K80" s="31"/>
      <c r="L80" s="31"/>
      <c r="M80" s="31"/>
      <c r="N80" s="31"/>
      <c r="O80" s="31"/>
    </row>
    <row r="81" spans="11:15" ht="12.75">
      <c r="K81" s="31"/>
      <c r="L81" s="31"/>
      <c r="M81" s="31"/>
      <c r="N81" s="31"/>
      <c r="O81" s="31"/>
    </row>
    <row r="82" spans="11:15" ht="12.75">
      <c r="K82" s="31"/>
      <c r="L82" s="31"/>
      <c r="M82" s="31"/>
      <c r="N82" s="31"/>
      <c r="O82" s="3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H43"/>
  <sheetViews>
    <sheetView zoomScale="75" zoomScaleNormal="75" workbookViewId="0" topLeftCell="A1">
      <selection activeCell="N36" sqref="N36"/>
    </sheetView>
  </sheetViews>
  <sheetFormatPr defaultColWidth="9.140625" defaultRowHeight="12.75"/>
  <cols>
    <col min="1" max="1" width="48.421875" style="26" customWidth="1"/>
    <col min="2" max="15" width="9.28125" style="26" customWidth="1"/>
    <col min="16" max="16" width="12.8515625" style="26" customWidth="1"/>
    <col min="17" max="16384" width="9.140625" style="26" customWidth="1"/>
  </cols>
  <sheetData>
    <row r="1" spans="1:16" ht="11.25">
      <c r="A1" s="244" t="s">
        <v>355</v>
      </c>
      <c r="B1" s="244" t="s">
        <v>207</v>
      </c>
      <c r="C1" s="244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12"/>
      <c r="O1" s="244"/>
      <c r="P1" s="244"/>
    </row>
    <row r="2" spans="1:16" ht="11.25">
      <c r="A2" s="347"/>
      <c r="B2" s="347"/>
      <c r="C2" s="347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12"/>
      <c r="O2" s="244"/>
      <c r="P2" s="244"/>
    </row>
    <row r="3" spans="1:16" ht="11.25">
      <c r="A3" s="347"/>
      <c r="B3" s="415">
        <v>1995</v>
      </c>
      <c r="C3" s="393">
        <v>1996</v>
      </c>
      <c r="D3" s="393">
        <v>1997</v>
      </c>
      <c r="E3" s="393">
        <v>1998</v>
      </c>
      <c r="F3" s="393">
        <v>1999</v>
      </c>
      <c r="G3" s="393">
        <v>2000</v>
      </c>
      <c r="H3" s="393">
        <v>2001</v>
      </c>
      <c r="I3" s="393">
        <v>2002</v>
      </c>
      <c r="J3" s="393">
        <v>2003</v>
      </c>
      <c r="K3" s="393">
        <v>2004</v>
      </c>
      <c r="L3" s="393">
        <v>2005</v>
      </c>
      <c r="M3" s="393">
        <v>2006</v>
      </c>
      <c r="N3" s="416">
        <v>2007</v>
      </c>
      <c r="O3" s="261">
        <v>2008</v>
      </c>
      <c r="P3" s="244"/>
    </row>
    <row r="4" spans="1:16" ht="11.25">
      <c r="A4" s="347"/>
      <c r="B4" s="417" t="s">
        <v>141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374"/>
      <c r="P4" s="244"/>
    </row>
    <row r="5" spans="1:16" ht="11.25">
      <c r="A5" s="347" t="s">
        <v>208</v>
      </c>
      <c r="B5" s="357">
        <v>264</v>
      </c>
      <c r="C5" s="395">
        <v>473</v>
      </c>
      <c r="D5" s="395">
        <v>774</v>
      </c>
      <c r="E5" s="395">
        <v>694</v>
      </c>
      <c r="F5" s="395">
        <v>853</v>
      </c>
      <c r="G5" s="395">
        <v>823</v>
      </c>
      <c r="H5" s="395">
        <v>788</v>
      </c>
      <c r="I5" s="395">
        <v>946</v>
      </c>
      <c r="J5" s="305">
        <v>1218</v>
      </c>
      <c r="K5" s="305">
        <v>1459</v>
      </c>
      <c r="L5" s="305">
        <v>1584</v>
      </c>
      <c r="M5" s="305">
        <v>1755</v>
      </c>
      <c r="N5" s="305">
        <v>1720</v>
      </c>
      <c r="O5" s="306">
        <v>1507</v>
      </c>
      <c r="P5" s="244"/>
    </row>
    <row r="6" spans="1:16" ht="11.25">
      <c r="A6" s="347"/>
      <c r="B6" s="357"/>
      <c r="C6" s="395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12"/>
      <c r="O6" s="306"/>
      <c r="P6" s="244"/>
    </row>
    <row r="7" spans="1:16" ht="11.25">
      <c r="A7" s="347" t="s">
        <v>209</v>
      </c>
      <c r="B7" s="357">
        <v>40</v>
      </c>
      <c r="C7" s="395">
        <v>87</v>
      </c>
      <c r="D7" s="395">
        <v>224</v>
      </c>
      <c r="E7" s="395">
        <v>282</v>
      </c>
      <c r="F7" s="395">
        <v>344</v>
      </c>
      <c r="G7" s="395">
        <v>525</v>
      </c>
      <c r="H7" s="395">
        <v>664</v>
      </c>
      <c r="I7" s="395">
        <v>809</v>
      </c>
      <c r="J7" s="305">
        <v>822</v>
      </c>
      <c r="K7" s="305">
        <v>909</v>
      </c>
      <c r="L7" s="305">
        <v>1039</v>
      </c>
      <c r="M7" s="305">
        <v>1296</v>
      </c>
      <c r="N7" s="305">
        <v>1358</v>
      </c>
      <c r="O7" s="306">
        <v>1243</v>
      </c>
      <c r="P7" s="244"/>
    </row>
    <row r="8" spans="1:16" ht="11.25">
      <c r="A8" s="347"/>
      <c r="B8" s="415" t="s">
        <v>134</v>
      </c>
      <c r="C8" s="393"/>
      <c r="D8" s="393"/>
      <c r="E8" s="393"/>
      <c r="F8" s="393"/>
      <c r="G8" s="393"/>
      <c r="H8" s="393"/>
      <c r="I8" s="393"/>
      <c r="J8" s="469"/>
      <c r="K8" s="469"/>
      <c r="L8" s="469"/>
      <c r="M8" s="469"/>
      <c r="N8" s="469"/>
      <c r="O8" s="297"/>
      <c r="P8" s="244"/>
    </row>
    <row r="9" spans="1:16" ht="11.25">
      <c r="A9" s="330" t="s">
        <v>210</v>
      </c>
      <c r="B9" s="357" t="s">
        <v>248</v>
      </c>
      <c r="C9" s="395" t="s">
        <v>248</v>
      </c>
      <c r="D9" s="468">
        <v>69</v>
      </c>
      <c r="E9" s="468">
        <v>44</v>
      </c>
      <c r="F9" s="468">
        <v>37</v>
      </c>
      <c r="G9" s="468">
        <v>17</v>
      </c>
      <c r="H9" s="468">
        <v>26</v>
      </c>
      <c r="I9" s="468">
        <v>26</v>
      </c>
      <c r="J9" s="468">
        <v>30.9</v>
      </c>
      <c r="K9" s="468">
        <v>31</v>
      </c>
      <c r="L9" s="468">
        <v>34</v>
      </c>
      <c r="M9" s="468">
        <v>28</v>
      </c>
      <c r="N9" s="412">
        <v>27</v>
      </c>
      <c r="O9" s="358">
        <v>27</v>
      </c>
      <c r="P9" s="244"/>
    </row>
    <row r="10" spans="1:16" ht="11.25">
      <c r="A10" s="330" t="s">
        <v>211</v>
      </c>
      <c r="B10" s="357" t="s">
        <v>248</v>
      </c>
      <c r="C10" s="395" t="s">
        <v>248</v>
      </c>
      <c r="D10" s="468">
        <v>24</v>
      </c>
      <c r="E10" s="468">
        <v>36</v>
      </c>
      <c r="F10" s="468">
        <v>29</v>
      </c>
      <c r="G10" s="468">
        <v>46</v>
      </c>
      <c r="H10" s="468">
        <v>27</v>
      </c>
      <c r="I10" s="468">
        <v>21</v>
      </c>
      <c r="J10" s="468">
        <v>24.1</v>
      </c>
      <c r="K10" s="468">
        <v>23</v>
      </c>
      <c r="L10" s="468">
        <v>21</v>
      </c>
      <c r="M10" s="468">
        <v>30</v>
      </c>
      <c r="N10" s="412">
        <v>26</v>
      </c>
      <c r="O10" s="358">
        <v>26</v>
      </c>
      <c r="P10" s="244"/>
    </row>
    <row r="11" spans="1:16" ht="11.25">
      <c r="A11" s="330" t="s">
        <v>212</v>
      </c>
      <c r="B11" s="357" t="s">
        <v>248</v>
      </c>
      <c r="C11" s="395" t="s">
        <v>248</v>
      </c>
      <c r="D11" s="468">
        <v>6</v>
      </c>
      <c r="E11" s="468">
        <v>20</v>
      </c>
      <c r="F11" s="468">
        <v>34</v>
      </c>
      <c r="G11" s="468">
        <v>37</v>
      </c>
      <c r="H11" s="468">
        <v>48</v>
      </c>
      <c r="I11" s="468">
        <v>53</v>
      </c>
      <c r="J11" s="468">
        <v>45</v>
      </c>
      <c r="K11" s="468">
        <v>46</v>
      </c>
      <c r="L11" s="468">
        <v>45</v>
      </c>
      <c r="M11" s="468">
        <v>42</v>
      </c>
      <c r="N11" s="412">
        <v>47</v>
      </c>
      <c r="O11" s="358">
        <v>47</v>
      </c>
      <c r="P11" s="244"/>
    </row>
    <row r="12" spans="1:16" ht="11.25">
      <c r="A12" s="347"/>
      <c r="B12" s="415" t="s">
        <v>141</v>
      </c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297"/>
      <c r="P12" s="244"/>
    </row>
    <row r="13" spans="1:16" ht="11.25">
      <c r="A13" s="347" t="s">
        <v>213</v>
      </c>
      <c r="B13" s="470">
        <v>224</v>
      </c>
      <c r="C13" s="471">
        <v>610</v>
      </c>
      <c r="D13" s="472">
        <v>1160</v>
      </c>
      <c r="E13" s="472">
        <v>1572</v>
      </c>
      <c r="F13" s="472">
        <v>2081</v>
      </c>
      <c r="G13" s="472">
        <v>2379</v>
      </c>
      <c r="H13" s="472">
        <v>2503</v>
      </c>
      <c r="I13" s="472">
        <v>2640</v>
      </c>
      <c r="J13" s="472">
        <v>3036</v>
      </c>
      <c r="K13" s="472">
        <v>3586</v>
      </c>
      <c r="L13" s="472">
        <v>4131</v>
      </c>
      <c r="M13" s="472">
        <v>4590</v>
      </c>
      <c r="N13" s="472">
        <v>4952</v>
      </c>
      <c r="O13" s="473">
        <v>5216</v>
      </c>
      <c r="P13" s="244"/>
    </row>
    <row r="14" spans="1:16" ht="11.25">
      <c r="A14" s="347"/>
      <c r="B14" s="470"/>
      <c r="C14" s="471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3"/>
      <c r="P14" s="244"/>
    </row>
    <row r="15" spans="1:34" s="44" customFormat="1" ht="11.25">
      <c r="A15" s="347" t="s">
        <v>420</v>
      </c>
      <c r="B15" s="474">
        <v>323627.92</v>
      </c>
      <c r="C15" s="475">
        <v>985564.95</v>
      </c>
      <c r="D15" s="475">
        <v>815924.69</v>
      </c>
      <c r="E15" s="475">
        <v>921862.51</v>
      </c>
      <c r="F15" s="475">
        <v>1419388.21</v>
      </c>
      <c r="G15" s="475">
        <v>2947733.97</v>
      </c>
      <c r="H15" s="475">
        <v>3570921.31</v>
      </c>
      <c r="I15" s="475">
        <v>9840707.72</v>
      </c>
      <c r="J15" s="475">
        <v>8512162.39</v>
      </c>
      <c r="K15" s="475">
        <v>8774178.03</v>
      </c>
      <c r="L15" s="475">
        <v>9481921.09</v>
      </c>
      <c r="M15" s="476">
        <v>16781325.4</v>
      </c>
      <c r="N15" s="476">
        <v>18948954.85</v>
      </c>
      <c r="O15" s="477">
        <v>15225460.33</v>
      </c>
      <c r="P15" s="347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16" s="16" customFormat="1" ht="11.25">
      <c r="A16" s="347" t="s">
        <v>421</v>
      </c>
      <c r="B16" s="474">
        <v>8090.697999999999</v>
      </c>
      <c r="C16" s="475">
        <v>11328.332758620689</v>
      </c>
      <c r="D16" s="475">
        <v>3642.5209375</v>
      </c>
      <c r="E16" s="475">
        <v>3269.0159929078013</v>
      </c>
      <c r="F16" s="475">
        <v>4126.12851744186</v>
      </c>
      <c r="G16" s="475">
        <v>5614.731371428572</v>
      </c>
      <c r="H16" s="475">
        <v>5377.8935391566265</v>
      </c>
      <c r="I16" s="475">
        <v>12164.039208899878</v>
      </c>
      <c r="J16" s="475">
        <v>10355.428698296837</v>
      </c>
      <c r="K16" s="475">
        <v>9652.56108910891</v>
      </c>
      <c r="L16" s="475">
        <v>9126.006823869106</v>
      </c>
      <c r="M16" s="475">
        <v>12948.553549382716</v>
      </c>
      <c r="N16" s="475">
        <v>13953.575</v>
      </c>
      <c r="O16" s="478">
        <v>12248.962453740949</v>
      </c>
      <c r="P16" s="347"/>
    </row>
    <row r="17" spans="1:16" s="16" customFormat="1" ht="11.25">
      <c r="A17" s="347"/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347"/>
    </row>
    <row r="18" spans="1:34" ht="11.25">
      <c r="A18" s="480" t="s">
        <v>17</v>
      </c>
      <c r="B18" s="481" t="s">
        <v>472</v>
      </c>
      <c r="C18" s="481"/>
      <c r="D18" s="481"/>
      <c r="E18" s="405"/>
      <c r="F18" s="405"/>
      <c r="G18" s="405"/>
      <c r="H18" s="405"/>
      <c r="I18" s="405"/>
      <c r="J18" s="405"/>
      <c r="K18" s="405"/>
      <c r="L18" s="405"/>
      <c r="M18" s="482" t="s">
        <v>16</v>
      </c>
      <c r="N18" s="244"/>
      <c r="O18" s="244"/>
      <c r="P18" s="347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11.25">
      <c r="A19" s="480"/>
      <c r="B19" s="481" t="s">
        <v>473</v>
      </c>
      <c r="C19" s="481"/>
      <c r="D19" s="481"/>
      <c r="E19" s="405"/>
      <c r="F19" s="405"/>
      <c r="G19" s="405"/>
      <c r="H19" s="405"/>
      <c r="I19" s="405"/>
      <c r="J19" s="405"/>
      <c r="K19" s="405"/>
      <c r="L19" s="405"/>
      <c r="M19" s="482"/>
      <c r="N19" s="244"/>
      <c r="O19" s="244"/>
      <c r="P19" s="347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16" ht="11.25">
      <c r="A20" s="480" t="s">
        <v>18</v>
      </c>
      <c r="B20" s="481" t="s">
        <v>400</v>
      </c>
      <c r="C20" s="481"/>
      <c r="D20" s="481"/>
      <c r="E20" s="405"/>
      <c r="F20" s="405"/>
      <c r="G20" s="405"/>
      <c r="H20" s="405"/>
      <c r="I20" s="405"/>
      <c r="J20" s="405"/>
      <c r="K20" s="405"/>
      <c r="L20" s="405"/>
      <c r="M20" s="482"/>
      <c r="N20" s="244"/>
      <c r="O20" s="244"/>
      <c r="P20" s="244"/>
    </row>
    <row r="21" spans="1:16" ht="11.25">
      <c r="A21" s="480" t="s">
        <v>19</v>
      </c>
      <c r="B21" s="481" t="s">
        <v>214</v>
      </c>
      <c r="C21" s="481"/>
      <c r="D21" s="481"/>
      <c r="E21" s="405"/>
      <c r="F21" s="405"/>
      <c r="G21" s="405"/>
      <c r="H21" s="405"/>
      <c r="I21" s="405"/>
      <c r="J21" s="405"/>
      <c r="K21" s="405"/>
      <c r="L21" s="405"/>
      <c r="M21" s="482"/>
      <c r="N21" s="244"/>
      <c r="O21" s="244"/>
      <c r="P21" s="244"/>
    </row>
    <row r="22" spans="1:16" ht="11.25">
      <c r="A22" s="251" t="s">
        <v>215</v>
      </c>
      <c r="B22" s="252"/>
      <c r="C22" s="252"/>
      <c r="D22" s="252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</row>
    <row r="23" spans="1:15" s="16" customFormat="1" ht="11.25">
      <c r="A23" s="292"/>
      <c r="B23" s="14"/>
      <c r="C23" s="14"/>
      <c r="D23" s="14"/>
      <c r="N23" s="46"/>
      <c r="O23" s="46"/>
    </row>
    <row r="24" spans="1:15" s="16" customFormat="1" ht="11.25">
      <c r="A24" s="290"/>
      <c r="B24" s="55"/>
      <c r="C24" s="55"/>
      <c r="D24" s="55"/>
      <c r="E24" s="55"/>
      <c r="F24" s="55"/>
      <c r="G24" s="55"/>
      <c r="H24" s="55"/>
      <c r="I24" s="55"/>
      <c r="J24" s="56"/>
      <c r="K24" s="56"/>
      <c r="L24" s="56"/>
      <c r="M24" s="56"/>
      <c r="N24" s="56"/>
      <c r="O24" s="55"/>
    </row>
    <row r="25" spans="1:15" s="16" customFormat="1" ht="11.25">
      <c r="A25" s="29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  <c r="N25" s="131"/>
      <c r="O25" s="131"/>
    </row>
    <row r="26" s="16" customFormat="1" ht="11.25">
      <c r="A26" s="290"/>
    </row>
    <row r="27" s="16" customFormat="1" ht="11.25">
      <c r="A27" s="290"/>
    </row>
    <row r="28" s="16" customFormat="1" ht="11.25">
      <c r="A28" s="290"/>
    </row>
    <row r="29" spans="1:15" s="16" customFormat="1" ht="11.25">
      <c r="A29" s="290"/>
      <c r="N29" s="46"/>
      <c r="O29" s="46"/>
    </row>
    <row r="30" s="16" customFormat="1" ht="11.25"/>
    <row r="31" s="16" customFormat="1" ht="11.25"/>
    <row r="32" spans="14:15" s="16" customFormat="1" ht="11.25">
      <c r="N32" s="46"/>
      <c r="O32" s="46"/>
    </row>
    <row r="33" s="16" customFormat="1" ht="11.25"/>
    <row r="43" spans="15:16" ht="11.25">
      <c r="O43" s="291"/>
      <c r="P43" s="291"/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2"/>
  <sheetViews>
    <sheetView zoomScale="75" zoomScaleNormal="75" workbookViewId="0" topLeftCell="A1">
      <selection activeCell="C7" sqref="C7"/>
    </sheetView>
  </sheetViews>
  <sheetFormatPr defaultColWidth="9.140625" defaultRowHeight="12.75"/>
  <cols>
    <col min="1" max="1" width="48.28125" style="0" customWidth="1"/>
    <col min="2" max="20" width="6.28125" style="0" customWidth="1"/>
    <col min="21" max="21" width="4.140625" style="0" customWidth="1"/>
  </cols>
  <sheetData>
    <row r="1" spans="1:21" ht="13.5">
      <c r="A1" s="294" t="s">
        <v>329</v>
      </c>
      <c r="B1" s="294" t="s">
        <v>414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307"/>
      <c r="S1" s="307"/>
      <c r="T1" s="307"/>
      <c r="U1" s="249"/>
    </row>
    <row r="2" spans="1:21" ht="13.5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307"/>
      <c r="S2" s="307"/>
      <c r="T2" s="307"/>
      <c r="U2" s="249"/>
    </row>
    <row r="3" spans="1:21" ht="12.75">
      <c r="A3" s="294"/>
      <c r="B3" s="296">
        <v>1990</v>
      </c>
      <c r="C3" s="324">
        <v>1991</v>
      </c>
      <c r="D3" s="324">
        <v>1992</v>
      </c>
      <c r="E3" s="324">
        <v>1993</v>
      </c>
      <c r="F3" s="324">
        <v>1994</v>
      </c>
      <c r="G3" s="324">
        <v>1995</v>
      </c>
      <c r="H3" s="324">
        <v>1996</v>
      </c>
      <c r="I3" s="324">
        <v>1997</v>
      </c>
      <c r="J3" s="324">
        <v>1998</v>
      </c>
      <c r="K3" s="324">
        <v>1999</v>
      </c>
      <c r="L3" s="324">
        <v>2000</v>
      </c>
      <c r="M3" s="324">
        <v>2001</v>
      </c>
      <c r="N3" s="324">
        <v>2002</v>
      </c>
      <c r="O3" s="324">
        <v>2003</v>
      </c>
      <c r="P3" s="324">
        <v>2004</v>
      </c>
      <c r="Q3" s="324">
        <v>2005</v>
      </c>
      <c r="R3" s="325">
        <v>2006</v>
      </c>
      <c r="S3" s="325">
        <v>2007</v>
      </c>
      <c r="T3" s="326">
        <v>2008</v>
      </c>
      <c r="U3" s="249"/>
    </row>
    <row r="4" spans="1:21" ht="12.75">
      <c r="A4" s="294" t="s">
        <v>12</v>
      </c>
      <c r="B4" s="304">
        <v>7677</v>
      </c>
      <c r="C4" s="305">
        <v>7650</v>
      </c>
      <c r="D4" s="305">
        <v>7773</v>
      </c>
      <c r="E4" s="305">
        <v>8151</v>
      </c>
      <c r="F4" s="305">
        <v>9439</v>
      </c>
      <c r="G4" s="305">
        <v>10249</v>
      </c>
      <c r="H4" s="305">
        <v>12087</v>
      </c>
      <c r="I4" s="305">
        <v>12553</v>
      </c>
      <c r="J4" s="305">
        <v>13055</v>
      </c>
      <c r="K4" s="305">
        <v>13207</v>
      </c>
      <c r="L4" s="305">
        <v>12617</v>
      </c>
      <c r="M4" s="305">
        <v>12806</v>
      </c>
      <c r="N4" s="305">
        <f>783+13478</f>
        <v>14261</v>
      </c>
      <c r="O4" s="305">
        <f>1565+14771</f>
        <v>16336</v>
      </c>
      <c r="P4" s="305">
        <v>18270</v>
      </c>
      <c r="Q4" s="305">
        <f>1258+16499</f>
        <v>17757</v>
      </c>
      <c r="R4" s="305">
        <f>17838+880</f>
        <v>18718</v>
      </c>
      <c r="S4" s="305">
        <v>18919</v>
      </c>
      <c r="T4" s="306">
        <v>17070</v>
      </c>
      <c r="U4" s="249"/>
    </row>
    <row r="5" spans="1:21" ht="12.75">
      <c r="A5" s="294"/>
      <c r="B5" s="304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6"/>
      <c r="U5" s="249"/>
    </row>
    <row r="6" spans="1:21" ht="12.75">
      <c r="A6" s="294" t="s">
        <v>13</v>
      </c>
      <c r="B6" s="327" t="s">
        <v>248</v>
      </c>
      <c r="C6" s="328" t="s">
        <v>248</v>
      </c>
      <c r="D6" s="328" t="s">
        <v>248</v>
      </c>
      <c r="E6" s="329" t="s">
        <v>248</v>
      </c>
      <c r="F6" s="329" t="s">
        <v>248</v>
      </c>
      <c r="G6" s="329" t="s">
        <v>248</v>
      </c>
      <c r="H6" s="329" t="s">
        <v>248</v>
      </c>
      <c r="I6" s="329" t="s">
        <v>248</v>
      </c>
      <c r="J6" s="305">
        <v>12712</v>
      </c>
      <c r="K6" s="305">
        <f aca="true" t="shared" si="0" ref="K6:R6">K7+K8</f>
        <v>13067</v>
      </c>
      <c r="L6" s="305">
        <f t="shared" si="0"/>
        <v>12669</v>
      </c>
      <c r="M6" s="305">
        <f t="shared" si="0"/>
        <v>12679</v>
      </c>
      <c r="N6" s="305">
        <f t="shared" si="0"/>
        <v>13828</v>
      </c>
      <c r="O6" s="305">
        <f t="shared" si="0"/>
        <v>15633</v>
      </c>
      <c r="P6" s="305">
        <f t="shared" si="0"/>
        <v>17628</v>
      </c>
      <c r="Q6" s="305">
        <f t="shared" si="0"/>
        <v>18449</v>
      </c>
      <c r="R6" s="305">
        <f t="shared" si="0"/>
        <v>18260</v>
      </c>
      <c r="S6" s="305">
        <v>18625</v>
      </c>
      <c r="T6" s="306">
        <f>SUM(T7:T8)</f>
        <v>17498</v>
      </c>
      <c r="U6" s="249"/>
    </row>
    <row r="7" spans="1:21" ht="12.75">
      <c r="A7" s="330" t="s">
        <v>14</v>
      </c>
      <c r="B7" s="327" t="s">
        <v>248</v>
      </c>
      <c r="C7" s="328" t="s">
        <v>248</v>
      </c>
      <c r="D7" s="328" t="s">
        <v>248</v>
      </c>
      <c r="E7" s="328" t="s">
        <v>248</v>
      </c>
      <c r="F7" s="328" t="s">
        <v>248</v>
      </c>
      <c r="G7" s="328" t="s">
        <v>248</v>
      </c>
      <c r="H7" s="328" t="s">
        <v>248</v>
      </c>
      <c r="I7" s="328" t="s">
        <v>248</v>
      </c>
      <c r="J7" s="305">
        <v>11551</v>
      </c>
      <c r="K7" s="305">
        <v>11877</v>
      </c>
      <c r="L7" s="305">
        <v>11475</v>
      </c>
      <c r="M7" s="305">
        <v>11536</v>
      </c>
      <c r="N7" s="305">
        <f>11705+783</f>
        <v>12488</v>
      </c>
      <c r="O7" s="305">
        <v>13724</v>
      </c>
      <c r="P7" s="305">
        <v>15338</v>
      </c>
      <c r="Q7" s="305">
        <v>15601</v>
      </c>
      <c r="R7" s="305">
        <v>14950</v>
      </c>
      <c r="S7" s="305">
        <v>14818</v>
      </c>
      <c r="T7" s="306">
        <v>14730</v>
      </c>
      <c r="U7" s="249"/>
    </row>
    <row r="8" spans="1:21" ht="12.75">
      <c r="A8" s="303" t="s">
        <v>15</v>
      </c>
      <c r="B8" s="331" t="s">
        <v>248</v>
      </c>
      <c r="C8" s="332" t="s">
        <v>248</v>
      </c>
      <c r="D8" s="332" t="s">
        <v>248</v>
      </c>
      <c r="E8" s="332" t="s">
        <v>248</v>
      </c>
      <c r="F8" s="332" t="s">
        <v>248</v>
      </c>
      <c r="G8" s="332" t="s">
        <v>248</v>
      </c>
      <c r="H8" s="332" t="s">
        <v>248</v>
      </c>
      <c r="I8" s="332" t="s">
        <v>248</v>
      </c>
      <c r="J8" s="333">
        <v>1161</v>
      </c>
      <c r="K8" s="333">
        <v>1190</v>
      </c>
      <c r="L8" s="333">
        <v>1194</v>
      </c>
      <c r="M8" s="333">
        <v>1143</v>
      </c>
      <c r="N8" s="333">
        <v>1340</v>
      </c>
      <c r="O8" s="333">
        <v>1909</v>
      </c>
      <c r="P8" s="333">
        <v>2290</v>
      </c>
      <c r="Q8" s="333">
        <v>2848</v>
      </c>
      <c r="R8" s="333">
        <v>3310</v>
      </c>
      <c r="S8" s="333">
        <v>3807</v>
      </c>
      <c r="T8" s="334">
        <f>2169+599</f>
        <v>2768</v>
      </c>
      <c r="U8" s="249"/>
    </row>
    <row r="9" spans="1:21" ht="12.75">
      <c r="A9" s="317"/>
      <c r="B9" s="307"/>
      <c r="C9" s="307"/>
      <c r="D9" s="307"/>
      <c r="E9" s="307"/>
      <c r="F9" s="307"/>
      <c r="G9" s="307"/>
      <c r="H9" s="307"/>
      <c r="I9" s="307"/>
      <c r="J9" s="301"/>
      <c r="K9" s="301"/>
      <c r="L9" s="301"/>
      <c r="M9" s="301"/>
      <c r="N9" s="301"/>
      <c r="O9" s="301"/>
      <c r="P9" s="301"/>
      <c r="Q9" s="301"/>
      <c r="R9" s="301"/>
      <c r="S9" s="317"/>
      <c r="T9" s="307"/>
      <c r="U9" s="249"/>
    </row>
    <row r="10" spans="1:39" ht="12.75">
      <c r="A10" s="335" t="s">
        <v>17</v>
      </c>
      <c r="B10" s="336" t="s">
        <v>253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249"/>
      <c r="O10" s="249"/>
      <c r="P10" s="249"/>
      <c r="Q10" s="249"/>
      <c r="R10" s="249"/>
      <c r="S10" s="249"/>
      <c r="T10" s="249"/>
      <c r="U10" s="249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ht="12.75">
      <c r="A11" s="335"/>
      <c r="B11" s="338" t="s">
        <v>254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ht="12.75">
      <c r="A12" s="335"/>
      <c r="B12" s="338" t="s">
        <v>255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ht="12.75">
      <c r="A13" s="335" t="s">
        <v>18</v>
      </c>
      <c r="B13" s="338" t="s">
        <v>256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317"/>
      <c r="R13" s="317"/>
      <c r="S13" s="317"/>
      <c r="T13" s="317"/>
      <c r="U13" s="249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12.75">
      <c r="A14" s="335"/>
      <c r="B14" s="338" t="s">
        <v>257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317"/>
      <c r="R14" s="317"/>
      <c r="S14" s="317"/>
      <c r="T14" s="317"/>
      <c r="U14" s="249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12.75">
      <c r="A15" s="335"/>
      <c r="B15" s="338" t="s">
        <v>258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317"/>
      <c r="R15" s="317"/>
      <c r="S15" s="317"/>
      <c r="T15" s="317"/>
      <c r="U15" s="249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12.75">
      <c r="A16" s="335" t="s">
        <v>19</v>
      </c>
      <c r="B16" s="252" t="s">
        <v>20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ht="12.75">
      <c r="A17" s="251" t="s">
        <v>11</v>
      </c>
      <c r="B17" s="249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5:39" ht="12.75">
      <c r="O18" s="35"/>
      <c r="P18" s="3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0:20" ht="12.75"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0:20" ht="12.75"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0:20" ht="12.75"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0:20" ht="12.75"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9"/>
  <sheetViews>
    <sheetView zoomScale="75" zoomScaleNormal="75" workbookViewId="0" topLeftCell="A1">
      <selection activeCell="E40" sqref="E40"/>
    </sheetView>
  </sheetViews>
  <sheetFormatPr defaultColWidth="9.140625" defaultRowHeight="12.75"/>
  <cols>
    <col min="1" max="1" width="47.421875" style="11" bestFit="1" customWidth="1"/>
    <col min="2" max="14" width="9.7109375" style="11" customWidth="1"/>
    <col min="15" max="15" width="12.28125" style="11" customWidth="1"/>
    <col min="16" max="16384" width="9.140625" style="11" customWidth="1"/>
  </cols>
  <sheetData>
    <row r="1" spans="1:15" s="27" customFormat="1" ht="15" customHeight="1">
      <c r="A1" s="244" t="s">
        <v>403</v>
      </c>
      <c r="B1" s="244" t="s">
        <v>216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3.5">
      <c r="A2" s="347"/>
      <c r="B2" s="246"/>
      <c r="C2" s="246"/>
      <c r="D2" s="246"/>
      <c r="E2" s="246"/>
      <c r="F2" s="246"/>
      <c r="G2" s="246"/>
      <c r="H2" s="246"/>
      <c r="I2" s="245"/>
      <c r="J2" s="245"/>
      <c r="K2" s="245"/>
      <c r="L2" s="245"/>
      <c r="M2" s="249"/>
      <c r="N2" s="483"/>
      <c r="O2" s="249"/>
    </row>
    <row r="3" spans="1:15" ht="12.75">
      <c r="A3" s="347"/>
      <c r="B3" s="415">
        <v>1996</v>
      </c>
      <c r="C3" s="393">
        <v>1997</v>
      </c>
      <c r="D3" s="393">
        <v>1998</v>
      </c>
      <c r="E3" s="393">
        <v>1999</v>
      </c>
      <c r="F3" s="393">
        <v>2000</v>
      </c>
      <c r="G3" s="393">
        <v>2001</v>
      </c>
      <c r="H3" s="393">
        <v>2002</v>
      </c>
      <c r="I3" s="393">
        <v>2003</v>
      </c>
      <c r="J3" s="393">
        <v>2004</v>
      </c>
      <c r="K3" s="393">
        <v>2005</v>
      </c>
      <c r="L3" s="393">
        <v>2006</v>
      </c>
      <c r="M3" s="393">
        <v>2007</v>
      </c>
      <c r="N3" s="484">
        <v>2008</v>
      </c>
      <c r="O3" s="249"/>
    </row>
    <row r="4" spans="1:15" ht="12.75">
      <c r="A4" s="347"/>
      <c r="B4" s="417" t="s">
        <v>141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399"/>
      <c r="O4" s="249"/>
    </row>
    <row r="5" spans="1:15" ht="12.75">
      <c r="A5" s="347" t="s">
        <v>208</v>
      </c>
      <c r="B5" s="304">
        <v>1251</v>
      </c>
      <c r="C5" s="305">
        <v>3865</v>
      </c>
      <c r="D5" s="305">
        <v>4898</v>
      </c>
      <c r="E5" s="305">
        <v>6335</v>
      </c>
      <c r="F5" s="305">
        <v>7322</v>
      </c>
      <c r="G5" s="305">
        <v>8158</v>
      </c>
      <c r="H5" s="305">
        <v>9763</v>
      </c>
      <c r="I5" s="305">
        <v>11940</v>
      </c>
      <c r="J5" s="305">
        <v>13667</v>
      </c>
      <c r="K5" s="305">
        <v>13743</v>
      </c>
      <c r="L5" s="305">
        <v>13150</v>
      </c>
      <c r="M5" s="305">
        <v>12271</v>
      </c>
      <c r="N5" s="306">
        <v>12169</v>
      </c>
      <c r="O5" s="249"/>
    </row>
    <row r="6" spans="1:15" ht="12.75">
      <c r="A6" s="347" t="s">
        <v>217</v>
      </c>
      <c r="B6" s="304">
        <v>128</v>
      </c>
      <c r="C6" s="305">
        <v>1431</v>
      </c>
      <c r="D6" s="305">
        <v>2075</v>
      </c>
      <c r="E6" s="305">
        <v>3455</v>
      </c>
      <c r="F6" s="305">
        <v>4807</v>
      </c>
      <c r="G6" s="305">
        <v>5643</v>
      </c>
      <c r="H6" s="305">
        <v>6593</v>
      </c>
      <c r="I6" s="305">
        <v>7870</v>
      </c>
      <c r="J6" s="305">
        <v>9723</v>
      </c>
      <c r="K6" s="305">
        <v>12845</v>
      </c>
      <c r="L6" s="305">
        <v>13858</v>
      </c>
      <c r="M6" s="305">
        <v>15023</v>
      </c>
      <c r="N6" s="306">
        <v>15147</v>
      </c>
      <c r="O6" s="249"/>
    </row>
    <row r="7" spans="1:15" ht="12.75">
      <c r="A7" s="347" t="s">
        <v>218</v>
      </c>
      <c r="B7" s="304">
        <v>1123</v>
      </c>
      <c r="C7" s="305">
        <v>3557</v>
      </c>
      <c r="D7" s="305">
        <v>6380</v>
      </c>
      <c r="E7" s="305">
        <v>9260</v>
      </c>
      <c r="F7" s="305">
        <v>11775</v>
      </c>
      <c r="G7" s="305">
        <v>14290</v>
      </c>
      <c r="H7" s="305">
        <v>17460</v>
      </c>
      <c r="I7" s="305">
        <v>21530</v>
      </c>
      <c r="J7" s="305">
        <v>25474</v>
      </c>
      <c r="K7" s="305">
        <v>26372</v>
      </c>
      <c r="L7" s="305">
        <v>25664</v>
      </c>
      <c r="M7" s="305">
        <v>22912</v>
      </c>
      <c r="N7" s="306">
        <v>19934</v>
      </c>
      <c r="O7" s="249"/>
    </row>
    <row r="8" spans="1:15" ht="12.75">
      <c r="A8" s="347" t="s">
        <v>422</v>
      </c>
      <c r="B8" s="304">
        <v>966075.17</v>
      </c>
      <c r="C8" s="305">
        <v>3004484.22</v>
      </c>
      <c r="D8" s="305">
        <v>4437644.59</v>
      </c>
      <c r="E8" s="305">
        <v>5689042.7</v>
      </c>
      <c r="F8" s="305">
        <v>6801597.83</v>
      </c>
      <c r="G8" s="305">
        <v>8819010.07</v>
      </c>
      <c r="H8" s="305">
        <v>12081531.1</v>
      </c>
      <c r="I8" s="305">
        <v>15618813.25</v>
      </c>
      <c r="J8" s="305">
        <v>43851782.7</v>
      </c>
      <c r="K8" s="305">
        <v>30005801.08</v>
      </c>
      <c r="L8" s="305">
        <v>24697659.84</v>
      </c>
      <c r="M8" s="305">
        <v>22445049.39</v>
      </c>
      <c r="N8" s="306">
        <v>20227371.4</v>
      </c>
      <c r="O8" s="249"/>
    </row>
    <row r="9" spans="1:15" ht="12.75">
      <c r="A9" s="422" t="s">
        <v>423</v>
      </c>
      <c r="B9" s="352">
        <f aca="true" t="shared" si="0" ref="B9:N9">B8/B5</f>
        <v>772.242342126299</v>
      </c>
      <c r="C9" s="333">
        <f t="shared" si="0"/>
        <v>777.3568486416559</v>
      </c>
      <c r="D9" s="333">
        <f t="shared" si="0"/>
        <v>906.0115536953858</v>
      </c>
      <c r="E9" s="333">
        <f t="shared" si="0"/>
        <v>898.0335753749014</v>
      </c>
      <c r="F9" s="333">
        <f t="shared" si="0"/>
        <v>928.9262264408632</v>
      </c>
      <c r="G9" s="333">
        <f t="shared" si="0"/>
        <v>1081.0259953419957</v>
      </c>
      <c r="H9" s="333">
        <f t="shared" si="0"/>
        <v>1237.4814196456007</v>
      </c>
      <c r="I9" s="333">
        <f t="shared" si="0"/>
        <v>1308.10831239531</v>
      </c>
      <c r="J9" s="333">
        <f t="shared" si="0"/>
        <v>3208.5887685666207</v>
      </c>
      <c r="K9" s="333">
        <f t="shared" si="0"/>
        <v>2183.3516029978896</v>
      </c>
      <c r="L9" s="333">
        <f t="shared" si="0"/>
        <v>1878.1490372623573</v>
      </c>
      <c r="M9" s="333">
        <f t="shared" si="0"/>
        <v>1829.113306983946</v>
      </c>
      <c r="N9" s="334">
        <f t="shared" si="0"/>
        <v>1662.2048976908536</v>
      </c>
      <c r="O9" s="249"/>
    </row>
    <row r="10" spans="1:15" ht="12.75">
      <c r="A10" s="422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249"/>
    </row>
    <row r="11" spans="1:15" ht="12.75">
      <c r="A11" s="485" t="s">
        <v>10</v>
      </c>
      <c r="B11" s="485" t="s">
        <v>7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249"/>
    </row>
    <row r="12" spans="1:15" ht="12.75">
      <c r="A12" s="347"/>
      <c r="B12" s="485" t="s">
        <v>8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249"/>
    </row>
    <row r="13" spans="1:15" ht="12.75">
      <c r="A13" s="347"/>
      <c r="B13" s="485" t="s">
        <v>9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249"/>
    </row>
    <row r="14" spans="1:15" ht="12.75">
      <c r="A14" s="251" t="s">
        <v>215</v>
      </c>
      <c r="B14" s="244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249"/>
      <c r="N14" s="249"/>
      <c r="O14" s="249"/>
    </row>
    <row r="15" spans="1:7" ht="12.75">
      <c r="A15" s="105"/>
      <c r="B15" s="106"/>
      <c r="C15" s="106"/>
      <c r="D15" s="106"/>
      <c r="E15" s="106"/>
      <c r="F15" s="105"/>
      <c r="G15" s="105"/>
    </row>
    <row r="16" spans="1:7" ht="12.75">
      <c r="A16" s="105"/>
      <c r="B16" s="106"/>
      <c r="C16" s="106"/>
      <c r="D16" s="106"/>
      <c r="E16" s="106"/>
      <c r="F16" s="105"/>
      <c r="G16" s="105"/>
    </row>
    <row r="17" spans="1:7" ht="12.75">
      <c r="A17" s="105"/>
      <c r="B17" s="106"/>
      <c r="C17" s="106"/>
      <c r="D17" s="106"/>
      <c r="E17" s="106"/>
      <c r="F17" s="105"/>
      <c r="G17" s="105"/>
    </row>
    <row r="18" spans="1:7" ht="12.75">
      <c r="A18" s="105"/>
      <c r="B18" s="106"/>
      <c r="C18" s="106"/>
      <c r="D18" s="106"/>
      <c r="E18" s="106"/>
      <c r="F18" s="105"/>
      <c r="G18" s="105"/>
    </row>
    <row r="19" spans="1:7" ht="12.75">
      <c r="A19" s="105"/>
      <c r="B19" s="106"/>
      <c r="C19" s="106"/>
      <c r="D19" s="106"/>
      <c r="E19" s="106"/>
      <c r="F19" s="105"/>
      <c r="G19" s="105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25" sqref="A25"/>
    </sheetView>
  </sheetViews>
  <sheetFormatPr defaultColWidth="9.140625" defaultRowHeight="12.75"/>
  <cols>
    <col min="1" max="1" width="39.57421875" style="11" customWidth="1"/>
    <col min="2" max="11" width="6.421875" style="11" customWidth="1"/>
    <col min="12" max="12" width="11.28125" style="11" customWidth="1"/>
    <col min="13" max="16384" width="9.140625" style="11" customWidth="1"/>
  </cols>
  <sheetData>
    <row r="1" spans="1:12" ht="12.75">
      <c r="A1" s="244" t="s">
        <v>404</v>
      </c>
      <c r="B1" s="244" t="s">
        <v>219</v>
      </c>
      <c r="C1" s="244"/>
      <c r="D1" s="244"/>
      <c r="E1" s="244"/>
      <c r="F1" s="244"/>
      <c r="G1" s="244"/>
      <c r="H1" s="244"/>
      <c r="I1" s="244"/>
      <c r="J1" s="244"/>
      <c r="K1" s="244"/>
      <c r="L1" s="249"/>
    </row>
    <row r="2" spans="1:12" ht="12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418"/>
      <c r="L2" s="249"/>
    </row>
    <row r="3" spans="1:12" ht="12.75">
      <c r="A3" s="347"/>
      <c r="B3" s="296">
        <v>1999</v>
      </c>
      <c r="C3" s="324">
        <v>2000</v>
      </c>
      <c r="D3" s="324">
        <v>2001</v>
      </c>
      <c r="E3" s="324" t="s">
        <v>220</v>
      </c>
      <c r="F3" s="324">
        <v>2003</v>
      </c>
      <c r="G3" s="324">
        <v>2004</v>
      </c>
      <c r="H3" s="324">
        <v>2005</v>
      </c>
      <c r="I3" s="324">
        <v>2006</v>
      </c>
      <c r="J3" s="253">
        <v>2007</v>
      </c>
      <c r="K3" s="261">
        <v>2008</v>
      </c>
      <c r="L3" s="249"/>
    </row>
    <row r="4" spans="1:12" ht="12.75">
      <c r="A4" s="347"/>
      <c r="B4" s="417" t="s">
        <v>141</v>
      </c>
      <c r="C4" s="418"/>
      <c r="D4" s="418"/>
      <c r="E4" s="398"/>
      <c r="F4" s="418"/>
      <c r="G4" s="418"/>
      <c r="H4" s="418"/>
      <c r="I4" s="418"/>
      <c r="J4" s="418"/>
      <c r="K4" s="374"/>
      <c r="L4" s="249"/>
    </row>
    <row r="5" spans="1:12" ht="12.75">
      <c r="A5" s="347" t="s">
        <v>221</v>
      </c>
      <c r="B5" s="298">
        <v>3455</v>
      </c>
      <c r="C5" s="423">
        <v>4807</v>
      </c>
      <c r="D5" s="423">
        <v>5643</v>
      </c>
      <c r="E5" s="423">
        <v>6593</v>
      </c>
      <c r="F5" s="423">
        <v>7872</v>
      </c>
      <c r="G5" s="423">
        <v>9723</v>
      </c>
      <c r="H5" s="423">
        <v>12847</v>
      </c>
      <c r="I5" s="423">
        <v>13861</v>
      </c>
      <c r="J5" s="423">
        <v>15037</v>
      </c>
      <c r="K5" s="300">
        <v>15147</v>
      </c>
      <c r="L5" s="249"/>
    </row>
    <row r="6" spans="1:12" ht="12.75">
      <c r="A6" s="347"/>
      <c r="B6" s="486" t="s">
        <v>134</v>
      </c>
      <c r="C6" s="419"/>
      <c r="D6" s="419"/>
      <c r="E6" s="419"/>
      <c r="F6" s="419"/>
      <c r="G6" s="419"/>
      <c r="H6" s="419"/>
      <c r="I6" s="419"/>
      <c r="J6" s="418"/>
      <c r="K6" s="374"/>
      <c r="L6" s="249"/>
    </row>
    <row r="7" spans="1:12" ht="12.75">
      <c r="A7" s="330" t="s">
        <v>222</v>
      </c>
      <c r="B7" s="487">
        <v>90</v>
      </c>
      <c r="C7" s="488">
        <v>92</v>
      </c>
      <c r="D7" s="488">
        <v>85.6</v>
      </c>
      <c r="E7" s="489" t="s">
        <v>16</v>
      </c>
      <c r="F7" s="489" t="s">
        <v>16</v>
      </c>
      <c r="G7" s="490" t="s">
        <v>16</v>
      </c>
      <c r="H7" s="490" t="s">
        <v>16</v>
      </c>
      <c r="I7" s="490" t="s">
        <v>16</v>
      </c>
      <c r="J7" s="490" t="s">
        <v>16</v>
      </c>
      <c r="K7" s="358"/>
      <c r="L7" s="249"/>
    </row>
    <row r="8" spans="1:12" ht="12.75">
      <c r="A8" s="330" t="s">
        <v>223</v>
      </c>
      <c r="B8" s="487">
        <v>3.6</v>
      </c>
      <c r="C8" s="488">
        <v>1.5</v>
      </c>
      <c r="D8" s="488">
        <v>1.2</v>
      </c>
      <c r="E8" s="489" t="s">
        <v>16</v>
      </c>
      <c r="F8" s="489" t="s">
        <v>16</v>
      </c>
      <c r="G8" s="490" t="s">
        <v>16</v>
      </c>
      <c r="H8" s="490" t="s">
        <v>16</v>
      </c>
      <c r="I8" s="490" t="s">
        <v>16</v>
      </c>
      <c r="J8" s="347" t="s">
        <v>16</v>
      </c>
      <c r="K8" s="358"/>
      <c r="L8" s="249"/>
    </row>
    <row r="9" spans="1:12" ht="12.75">
      <c r="A9" s="330" t="s">
        <v>224</v>
      </c>
      <c r="B9" s="487">
        <v>0.4</v>
      </c>
      <c r="C9" s="488">
        <v>0.1</v>
      </c>
      <c r="D9" s="488">
        <v>0</v>
      </c>
      <c r="E9" s="491"/>
      <c r="F9" s="491"/>
      <c r="G9" s="490"/>
      <c r="H9" s="490"/>
      <c r="I9" s="490"/>
      <c r="J9" s="347" t="s">
        <v>16</v>
      </c>
      <c r="K9" s="358"/>
      <c r="L9" s="249"/>
    </row>
    <row r="10" spans="1:12" ht="12.75">
      <c r="A10" s="330" t="s">
        <v>225</v>
      </c>
      <c r="B10" s="487">
        <v>2.1</v>
      </c>
      <c r="C10" s="488">
        <v>3.5</v>
      </c>
      <c r="D10" s="488">
        <v>7.1</v>
      </c>
      <c r="E10" s="491"/>
      <c r="F10" s="491"/>
      <c r="G10" s="490"/>
      <c r="H10" s="490"/>
      <c r="I10" s="490"/>
      <c r="J10" s="347" t="s">
        <v>16</v>
      </c>
      <c r="K10" s="358"/>
      <c r="L10" s="249"/>
    </row>
    <row r="11" spans="1:12" ht="12.75">
      <c r="A11" s="330" t="s">
        <v>226</v>
      </c>
      <c r="B11" s="487">
        <v>1.9</v>
      </c>
      <c r="C11" s="488">
        <v>1.9</v>
      </c>
      <c r="D11" s="488">
        <v>1</v>
      </c>
      <c r="E11" s="491"/>
      <c r="F11" s="491"/>
      <c r="G11" s="490"/>
      <c r="H11" s="490"/>
      <c r="I11" s="490"/>
      <c r="J11" s="347" t="s">
        <v>16</v>
      </c>
      <c r="K11" s="358"/>
      <c r="L11" s="249"/>
    </row>
    <row r="12" spans="1:12" ht="12.75">
      <c r="A12" s="330" t="s">
        <v>227</v>
      </c>
      <c r="B12" s="487">
        <v>1.8</v>
      </c>
      <c r="C12" s="488">
        <v>0.9</v>
      </c>
      <c r="D12" s="488">
        <v>1</v>
      </c>
      <c r="E12" s="489" t="s">
        <v>16</v>
      </c>
      <c r="F12" s="491"/>
      <c r="G12" s="490"/>
      <c r="H12" s="490"/>
      <c r="I12" s="490"/>
      <c r="J12" s="347" t="s">
        <v>16</v>
      </c>
      <c r="K12" s="358"/>
      <c r="L12" s="249"/>
    </row>
    <row r="13" spans="1:12" ht="12.75">
      <c r="A13" s="330" t="s">
        <v>228</v>
      </c>
      <c r="B13" s="487">
        <v>0.2</v>
      </c>
      <c r="C13" s="488">
        <v>0.1</v>
      </c>
      <c r="D13" s="488">
        <v>0.1</v>
      </c>
      <c r="E13" s="491"/>
      <c r="F13" s="491"/>
      <c r="G13" s="490"/>
      <c r="H13" s="490"/>
      <c r="I13" s="490"/>
      <c r="J13" s="347" t="s">
        <v>16</v>
      </c>
      <c r="K13" s="358"/>
      <c r="L13" s="249"/>
    </row>
    <row r="14" spans="1:12" ht="12.75">
      <c r="A14" s="330" t="s">
        <v>229</v>
      </c>
      <c r="B14" s="487">
        <v>0.1</v>
      </c>
      <c r="C14" s="488">
        <v>0</v>
      </c>
      <c r="D14" s="488">
        <v>3.9</v>
      </c>
      <c r="E14" s="489" t="s">
        <v>16</v>
      </c>
      <c r="F14" s="489" t="s">
        <v>16</v>
      </c>
      <c r="G14" s="490" t="s">
        <v>16</v>
      </c>
      <c r="H14" s="490" t="s">
        <v>16</v>
      </c>
      <c r="I14" s="490" t="s">
        <v>16</v>
      </c>
      <c r="J14" s="347" t="s">
        <v>16</v>
      </c>
      <c r="K14" s="358"/>
      <c r="L14" s="249"/>
    </row>
    <row r="15" spans="1:12" ht="12.75">
      <c r="A15" s="347"/>
      <c r="B15" s="487"/>
      <c r="C15" s="488"/>
      <c r="D15" s="488"/>
      <c r="E15" s="491"/>
      <c r="F15" s="491"/>
      <c r="G15" s="491"/>
      <c r="H15" s="491"/>
      <c r="I15" s="491"/>
      <c r="J15" s="347"/>
      <c r="K15" s="358"/>
      <c r="L15" s="249"/>
    </row>
    <row r="16" spans="1:16" ht="12.75">
      <c r="A16" s="545" t="s">
        <v>230</v>
      </c>
      <c r="B16" s="492"/>
      <c r="C16" s="491"/>
      <c r="D16" s="491"/>
      <c r="E16" s="488">
        <v>88.2</v>
      </c>
      <c r="F16" s="488">
        <v>87.4</v>
      </c>
      <c r="G16" s="488">
        <v>86.2</v>
      </c>
      <c r="H16" s="488">
        <v>79.5</v>
      </c>
      <c r="I16" s="488">
        <v>81.6</v>
      </c>
      <c r="J16" s="493">
        <v>80.2</v>
      </c>
      <c r="K16" s="494">
        <v>80.6</v>
      </c>
      <c r="L16" s="490"/>
      <c r="M16" s="92"/>
      <c r="N16" s="92"/>
      <c r="O16" s="92"/>
      <c r="P16" s="92"/>
    </row>
    <row r="17" spans="1:16" ht="12.75">
      <c r="A17" s="545" t="s">
        <v>231</v>
      </c>
      <c r="B17" s="492"/>
      <c r="C17" s="491"/>
      <c r="D17" s="491"/>
      <c r="E17" s="488">
        <v>1.3</v>
      </c>
      <c r="F17" s="488">
        <v>0.7</v>
      </c>
      <c r="G17" s="488">
        <v>0.5</v>
      </c>
      <c r="H17" s="488">
        <v>0.6</v>
      </c>
      <c r="I17" s="488">
        <v>0.4</v>
      </c>
      <c r="J17" s="493">
        <v>0.2</v>
      </c>
      <c r="K17" s="494">
        <v>0.2</v>
      </c>
      <c r="L17" s="490"/>
      <c r="M17" s="92"/>
      <c r="N17" s="92"/>
      <c r="O17" s="92"/>
      <c r="P17" s="92"/>
    </row>
    <row r="18" spans="1:16" ht="12.75">
      <c r="A18" s="545" t="s">
        <v>232</v>
      </c>
      <c r="B18" s="492"/>
      <c r="C18" s="491"/>
      <c r="D18" s="491"/>
      <c r="E18" s="488">
        <v>5</v>
      </c>
      <c r="F18" s="488">
        <v>7.3</v>
      </c>
      <c r="G18" s="488">
        <v>10.1</v>
      </c>
      <c r="H18" s="488">
        <v>17.6</v>
      </c>
      <c r="I18" s="488">
        <v>14.5</v>
      </c>
      <c r="J18" s="493">
        <v>16.3</v>
      </c>
      <c r="K18" s="494">
        <v>16.3</v>
      </c>
      <c r="L18" s="490"/>
      <c r="M18" s="92"/>
      <c r="N18" s="92"/>
      <c r="O18" s="92"/>
      <c r="P18" s="92"/>
    </row>
    <row r="19" spans="1:16" ht="12.75">
      <c r="A19" s="545" t="s">
        <v>233</v>
      </c>
      <c r="B19" s="492"/>
      <c r="C19" s="491"/>
      <c r="D19" s="491"/>
      <c r="E19" s="488">
        <v>1.9</v>
      </c>
      <c r="F19" s="488">
        <v>1.6</v>
      </c>
      <c r="G19" s="488">
        <v>1.2</v>
      </c>
      <c r="H19" s="488">
        <v>0.6</v>
      </c>
      <c r="I19" s="488">
        <v>1.6</v>
      </c>
      <c r="J19" s="493">
        <v>1.4</v>
      </c>
      <c r="K19" s="494">
        <v>1.3</v>
      </c>
      <c r="L19" s="490"/>
      <c r="M19" s="92"/>
      <c r="N19" s="92"/>
      <c r="O19" s="92"/>
      <c r="P19" s="92"/>
    </row>
    <row r="20" spans="1:16" ht="12.75">
      <c r="A20" s="545" t="s">
        <v>234</v>
      </c>
      <c r="B20" s="492"/>
      <c r="C20" s="491"/>
      <c r="D20" s="491"/>
      <c r="E20" s="488">
        <v>1.5</v>
      </c>
      <c r="F20" s="488">
        <v>0.7</v>
      </c>
      <c r="G20" s="488">
        <v>0.7</v>
      </c>
      <c r="H20" s="488">
        <v>0.8</v>
      </c>
      <c r="I20" s="488">
        <v>0.5</v>
      </c>
      <c r="J20" s="493">
        <v>0.5</v>
      </c>
      <c r="K20" s="494">
        <v>0.5</v>
      </c>
      <c r="L20" s="490"/>
      <c r="M20" s="92"/>
      <c r="N20" s="92"/>
      <c r="O20" s="92"/>
      <c r="P20" s="92"/>
    </row>
    <row r="21" spans="1:16" ht="12.75">
      <c r="A21" s="545" t="s">
        <v>235</v>
      </c>
      <c r="B21" s="492"/>
      <c r="C21" s="491"/>
      <c r="D21" s="491"/>
      <c r="E21" s="488">
        <v>0.1</v>
      </c>
      <c r="F21" s="488">
        <v>0.1</v>
      </c>
      <c r="G21" s="488">
        <v>0.1</v>
      </c>
      <c r="H21" s="488">
        <v>0</v>
      </c>
      <c r="I21" s="488">
        <v>0</v>
      </c>
      <c r="J21" s="493">
        <v>0</v>
      </c>
      <c r="K21" s="494">
        <v>0</v>
      </c>
      <c r="L21" s="490"/>
      <c r="M21" s="92"/>
      <c r="N21" s="92"/>
      <c r="O21" s="92"/>
      <c r="P21" s="92"/>
    </row>
    <row r="22" spans="1:16" ht="12.75">
      <c r="A22" s="545" t="s">
        <v>236</v>
      </c>
      <c r="B22" s="492"/>
      <c r="C22" s="491"/>
      <c r="D22" s="491"/>
      <c r="E22" s="488">
        <v>0.1</v>
      </c>
      <c r="F22" s="488">
        <v>0.2</v>
      </c>
      <c r="G22" s="488">
        <v>0.6</v>
      </c>
      <c r="H22" s="488">
        <v>0.6</v>
      </c>
      <c r="I22" s="488">
        <v>0.7</v>
      </c>
      <c r="J22" s="493">
        <v>0.7</v>
      </c>
      <c r="K22" s="494">
        <v>0.8</v>
      </c>
      <c r="L22" s="490"/>
      <c r="M22" s="92"/>
      <c r="N22" s="92"/>
      <c r="O22" s="92"/>
      <c r="P22" s="92"/>
    </row>
    <row r="23" spans="1:16" ht="12.75">
      <c r="A23" s="545" t="s">
        <v>237</v>
      </c>
      <c r="B23" s="495"/>
      <c r="C23" s="496"/>
      <c r="D23" s="496"/>
      <c r="E23" s="497">
        <v>1.9</v>
      </c>
      <c r="F23" s="497">
        <v>1.9</v>
      </c>
      <c r="G23" s="497">
        <v>0.6</v>
      </c>
      <c r="H23" s="497">
        <v>0.2</v>
      </c>
      <c r="I23" s="497">
        <v>0.6</v>
      </c>
      <c r="J23" s="498">
        <v>0.6</v>
      </c>
      <c r="K23" s="499">
        <v>0.2</v>
      </c>
      <c r="L23" s="490"/>
      <c r="M23" s="92"/>
      <c r="N23" s="92"/>
      <c r="O23" s="92"/>
      <c r="P23" s="92"/>
    </row>
    <row r="24" spans="1:16" ht="12.75">
      <c r="A24" s="500"/>
      <c r="B24" s="468"/>
      <c r="C24" s="468"/>
      <c r="D24" s="468"/>
      <c r="E24" s="468"/>
      <c r="F24" s="468"/>
      <c r="G24" s="468"/>
      <c r="H24" s="468"/>
      <c r="I24" s="468"/>
      <c r="J24" s="249"/>
      <c r="K24" s="501"/>
      <c r="L24" s="317"/>
      <c r="M24" s="15"/>
      <c r="N24" s="15"/>
      <c r="O24" s="15"/>
      <c r="P24" s="15"/>
    </row>
    <row r="25" spans="1:12" ht="12.75">
      <c r="A25" s="251" t="s">
        <v>17</v>
      </c>
      <c r="B25" s="252" t="s">
        <v>238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</row>
    <row r="26" spans="1:12" ht="12.75">
      <c r="A26" s="251" t="s">
        <v>215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</row>
    <row r="27" ht="12.75">
      <c r="A27" s="13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2" sqref="A12"/>
    </sheetView>
  </sheetViews>
  <sheetFormatPr defaultColWidth="9.140625" defaultRowHeight="12.75"/>
  <cols>
    <col min="1" max="1" width="33.00390625" style="24" customWidth="1"/>
    <col min="2" max="6" width="18.00390625" style="11" customWidth="1"/>
    <col min="7" max="7" width="10.8515625" style="11" customWidth="1"/>
    <col min="8" max="8" width="7.00390625" style="11" customWidth="1"/>
    <col min="9" max="9" width="9.140625" style="11" customWidth="1"/>
    <col min="10" max="10" width="13.57421875" style="11" customWidth="1"/>
    <col min="11" max="11" width="14.57421875" style="11" customWidth="1"/>
    <col min="12" max="12" width="16.7109375" style="11" customWidth="1"/>
    <col min="13" max="17" width="13.57421875" style="11" customWidth="1"/>
    <col min="18" max="16384" width="9.140625" style="11" customWidth="1"/>
  </cols>
  <sheetData>
    <row r="1" spans="1:11" s="9" customFormat="1" ht="12.75">
      <c r="A1" s="16" t="s">
        <v>330</v>
      </c>
      <c r="B1" s="9" t="s">
        <v>411</v>
      </c>
      <c r="G1" s="16"/>
      <c r="H1" s="16"/>
      <c r="I1" s="16"/>
      <c r="J1" s="16"/>
      <c r="K1" s="16"/>
    </row>
    <row r="2" spans="2:7" s="20" customFormat="1" ht="11.25">
      <c r="B2" s="101"/>
      <c r="C2" s="101"/>
      <c r="D2" s="101"/>
      <c r="E2" s="101"/>
      <c r="F2" s="101"/>
      <c r="G2" s="101"/>
    </row>
    <row r="3" spans="1:7" ht="12.75">
      <c r="A3" s="133"/>
      <c r="B3" s="184">
        <v>2004</v>
      </c>
      <c r="C3" s="185">
        <v>2005</v>
      </c>
      <c r="D3" s="185">
        <v>2006</v>
      </c>
      <c r="E3" s="185">
        <v>2007</v>
      </c>
      <c r="F3" s="186">
        <v>2008</v>
      </c>
      <c r="G3" s="12"/>
    </row>
    <row r="4" spans="1:7" ht="12.75">
      <c r="A4" s="175" t="s">
        <v>405</v>
      </c>
      <c r="B4" s="178">
        <f>14189-1461-1266-600</f>
        <v>10862</v>
      </c>
      <c r="C4" s="96">
        <f>14146-1854-1292</f>
        <v>11000</v>
      </c>
      <c r="D4" s="96">
        <f>13996-2892-880</f>
        <v>10224</v>
      </c>
      <c r="E4" s="96">
        <f>13123-2778-600</f>
        <v>9745</v>
      </c>
      <c r="F4" s="183">
        <f>11263-2104-600</f>
        <v>8559</v>
      </c>
      <c r="G4" s="12"/>
    </row>
    <row r="5" spans="1:7" ht="12.75">
      <c r="A5" s="133" t="s">
        <v>21</v>
      </c>
      <c r="B5" s="187">
        <v>2744</v>
      </c>
      <c r="C5" s="109">
        <v>2702</v>
      </c>
      <c r="D5" s="109">
        <v>3369</v>
      </c>
      <c r="E5" s="109">
        <v>4025</v>
      </c>
      <c r="F5" s="188">
        <v>4493</v>
      </c>
      <c r="G5" s="12"/>
    </row>
    <row r="6" spans="1:7" ht="12.75">
      <c r="A6" s="133" t="s">
        <v>22</v>
      </c>
      <c r="B6" s="187">
        <v>863</v>
      </c>
      <c r="C6" s="109">
        <v>930</v>
      </c>
      <c r="D6" s="109">
        <v>1049</v>
      </c>
      <c r="E6" s="109">
        <v>1197</v>
      </c>
      <c r="F6" s="188">
        <v>1182</v>
      </c>
      <c r="G6" s="12"/>
    </row>
    <row r="7" spans="1:7" ht="12.75">
      <c r="A7" s="133" t="s">
        <v>23</v>
      </c>
      <c r="B7" s="187">
        <v>320</v>
      </c>
      <c r="C7" s="109">
        <v>317</v>
      </c>
      <c r="D7" s="109">
        <v>321</v>
      </c>
      <c r="E7" s="109">
        <v>321</v>
      </c>
      <c r="F7" s="188">
        <v>321</v>
      </c>
      <c r="G7" s="12"/>
    </row>
    <row r="8" spans="1:7" ht="12.75">
      <c r="A8" s="133" t="s">
        <v>24</v>
      </c>
      <c r="B8" s="189">
        <f>SUM(B4:B7)</f>
        <v>14789</v>
      </c>
      <c r="C8" s="190">
        <f>SUM(C4:C7)</f>
        <v>14949</v>
      </c>
      <c r="D8" s="190">
        <f>SUM(D4:D7)</f>
        <v>14963</v>
      </c>
      <c r="E8" s="190">
        <f>SUM(E4:E7)</f>
        <v>15288</v>
      </c>
      <c r="F8" s="191">
        <f>SUM(F4:F7)</f>
        <v>14555</v>
      </c>
      <c r="G8" s="12"/>
    </row>
    <row r="9" spans="1:7" ht="12.75">
      <c r="A9" s="133"/>
      <c r="B9" s="82"/>
      <c r="C9" s="82"/>
      <c r="D9" s="82"/>
      <c r="E9" s="82"/>
      <c r="F9" s="82"/>
      <c r="G9" s="12"/>
    </row>
    <row r="10" spans="1:8" ht="12.75">
      <c r="A10" s="137" t="s">
        <v>17</v>
      </c>
      <c r="B10" s="37" t="s">
        <v>326</v>
      </c>
      <c r="C10" s="37"/>
      <c r="D10" s="37"/>
      <c r="E10" s="37"/>
      <c r="F10" s="37"/>
      <c r="G10" s="12"/>
      <c r="H10" s="31"/>
    </row>
    <row r="11" spans="2:15" ht="12.75">
      <c r="B11" s="10" t="s">
        <v>428</v>
      </c>
      <c r="C11" s="10"/>
      <c r="D11" s="10"/>
      <c r="E11" s="10"/>
      <c r="F11" s="10"/>
      <c r="G11" s="33"/>
      <c r="H11" s="33"/>
      <c r="I11" s="33"/>
      <c r="J11" s="33"/>
      <c r="K11" s="33"/>
      <c r="L11" s="33"/>
      <c r="M11" s="138"/>
      <c r="N11" s="138"/>
      <c r="O11" s="138"/>
    </row>
    <row r="12" spans="1:15" ht="12.75">
      <c r="A12" s="19" t="s">
        <v>11</v>
      </c>
      <c r="B12" s="137"/>
      <c r="C12" s="137"/>
      <c r="D12" s="137"/>
      <c r="E12" s="137"/>
      <c r="F12" s="137"/>
      <c r="G12" s="138"/>
      <c r="H12" s="138"/>
      <c r="I12" s="138"/>
      <c r="J12" s="138"/>
      <c r="K12" s="138"/>
      <c r="L12" s="138"/>
      <c r="M12" s="138"/>
      <c r="N12" s="138"/>
      <c r="O12" s="138"/>
    </row>
    <row r="14" spans="1:10" ht="12.75">
      <c r="A14" s="139"/>
      <c r="B14" s="140"/>
      <c r="C14" s="140"/>
      <c r="D14" s="140"/>
      <c r="E14" s="140"/>
      <c r="F14" s="140"/>
      <c r="G14" s="31"/>
      <c r="H14" s="31"/>
      <c r="I14" s="31"/>
      <c r="J14" s="31"/>
    </row>
    <row r="15" spans="1:10" s="15" customFormat="1" ht="12.75">
      <c r="A15" s="132"/>
      <c r="B15" s="32"/>
      <c r="C15" s="32"/>
      <c r="D15" s="32"/>
      <c r="E15" s="32"/>
      <c r="F15" s="32"/>
      <c r="G15" s="12"/>
      <c r="H15" s="12"/>
      <c r="I15" s="12"/>
      <c r="J15" s="12"/>
    </row>
    <row r="16" spans="1:10" s="15" customFormat="1" ht="12.75">
      <c r="A16" s="93"/>
      <c r="B16" s="35"/>
      <c r="C16" s="35"/>
      <c r="D16" s="35"/>
      <c r="E16" s="35"/>
      <c r="F16" s="35"/>
      <c r="G16" s="12"/>
      <c r="H16" s="12"/>
      <c r="I16" s="12"/>
      <c r="J16" s="12"/>
    </row>
    <row r="17" spans="1:10" s="15" customFormat="1" ht="12.75">
      <c r="A17" s="93"/>
      <c r="B17" s="35"/>
      <c r="C17" s="35"/>
      <c r="D17" s="35"/>
      <c r="E17" s="35"/>
      <c r="F17" s="35"/>
      <c r="G17" s="12"/>
      <c r="H17" s="12"/>
      <c r="I17" s="12"/>
      <c r="J17" s="12"/>
    </row>
    <row r="18" spans="1:10" s="15" customFormat="1" ht="12.75">
      <c r="A18" s="141"/>
      <c r="B18" s="35"/>
      <c r="C18" s="35"/>
      <c r="D18" s="35"/>
      <c r="E18" s="35"/>
      <c r="F18" s="35"/>
      <c r="G18" s="12"/>
      <c r="H18" s="12"/>
      <c r="I18" s="12"/>
      <c r="J18" s="12"/>
    </row>
    <row r="19" spans="1:10" s="15" customFormat="1" ht="12.75">
      <c r="A19" s="141"/>
      <c r="B19" s="35"/>
      <c r="C19" s="35"/>
      <c r="D19" s="35"/>
      <c r="E19" s="35"/>
      <c r="F19" s="35"/>
      <c r="G19" s="12"/>
      <c r="H19" s="12"/>
      <c r="I19" s="12"/>
      <c r="J19" s="12"/>
    </row>
    <row r="20" spans="1:10" s="15" customFormat="1" ht="12.75">
      <c r="A20" s="141"/>
      <c r="B20" s="35"/>
      <c r="C20" s="35"/>
      <c r="D20" s="35"/>
      <c r="E20" s="35"/>
      <c r="F20" s="35"/>
      <c r="G20" s="12"/>
      <c r="H20" s="12"/>
      <c r="I20" s="12"/>
      <c r="J20" s="12"/>
    </row>
    <row r="21" spans="1:10" s="15" customFormat="1" ht="12.75">
      <c r="A21" s="141"/>
      <c r="B21" s="35"/>
      <c r="C21" s="35"/>
      <c r="D21" s="35"/>
      <c r="E21" s="35"/>
      <c r="F21" s="35"/>
      <c r="G21" s="12"/>
      <c r="H21" s="12"/>
      <c r="I21" s="12"/>
      <c r="J21" s="12"/>
    </row>
    <row r="22" spans="1:10" s="15" customFormat="1" ht="12.75">
      <c r="A22" s="142"/>
      <c r="B22" s="35"/>
      <c r="C22" s="35"/>
      <c r="D22" s="35"/>
      <c r="E22" s="35"/>
      <c r="F22" s="35"/>
      <c r="G22" s="12"/>
      <c r="H22" s="12"/>
      <c r="I22" s="12"/>
      <c r="J22" s="12"/>
    </row>
    <row r="23" spans="1:10" s="15" customFormat="1" ht="12.75">
      <c r="A23" s="35"/>
      <c r="B23" s="35"/>
      <c r="C23" s="35"/>
      <c r="D23" s="35"/>
      <c r="E23" s="35"/>
      <c r="F23" s="35"/>
      <c r="G23" s="12"/>
      <c r="H23" s="12"/>
      <c r="I23" s="12"/>
      <c r="J23" s="12"/>
    </row>
    <row r="24" spans="1:10" s="15" customFormat="1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5" customFormat="1" ht="12.75">
      <c r="A25" s="12"/>
      <c r="B25" s="35"/>
      <c r="C25" s="35"/>
      <c r="D25" s="35"/>
      <c r="E25" s="35"/>
      <c r="F25" s="35"/>
      <c r="G25" s="12"/>
      <c r="H25" s="12"/>
      <c r="I25" s="12"/>
      <c r="J25" s="12"/>
    </row>
    <row r="26" spans="1:10" ht="12.75">
      <c r="A26" s="33"/>
      <c r="B26" s="33"/>
      <c r="C26" s="33"/>
      <c r="D26" s="33"/>
      <c r="E26" s="33"/>
      <c r="F26" s="33"/>
      <c r="G26" s="31"/>
      <c r="H26" s="31"/>
      <c r="I26" s="31"/>
      <c r="J26" s="31"/>
    </row>
    <row r="27" spans="1:10" ht="12.75">
      <c r="A27" s="139"/>
      <c r="B27" s="31"/>
      <c r="C27" s="31"/>
      <c r="D27" s="31"/>
      <c r="E27" s="31"/>
      <c r="F27" s="31"/>
      <c r="G27" s="31"/>
      <c r="H27" s="31"/>
      <c r="I27" s="31"/>
      <c r="J27" s="31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127"/>
  <sheetViews>
    <sheetView zoomScale="75" zoomScaleNormal="75" workbookViewId="0" topLeftCell="A16">
      <selection activeCell="A97" sqref="A97"/>
    </sheetView>
  </sheetViews>
  <sheetFormatPr defaultColWidth="9.140625" defaultRowHeight="12.75"/>
  <cols>
    <col min="1" max="1" width="54.00390625" style="0" customWidth="1"/>
    <col min="2" max="6" width="17.7109375" style="0" customWidth="1"/>
    <col min="7" max="7" width="10.28125" style="0" customWidth="1"/>
    <col min="8" max="8" width="12.00390625" style="0" customWidth="1"/>
    <col min="9" max="9" width="22.00390625" style="0" customWidth="1"/>
    <col min="10" max="10" width="6.57421875" style="0" hidden="1" customWidth="1"/>
    <col min="11" max="11" width="6.7109375" style="0" hidden="1" customWidth="1"/>
    <col min="12" max="12" width="5.7109375" style="0" hidden="1" customWidth="1"/>
    <col min="13" max="13" width="4.421875" style="0" customWidth="1"/>
  </cols>
  <sheetData>
    <row r="1" spans="1:6" ht="12.75">
      <c r="A1" s="25" t="s">
        <v>331</v>
      </c>
      <c r="B1" s="26" t="s">
        <v>42</v>
      </c>
      <c r="C1" s="26"/>
      <c r="D1" s="26"/>
      <c r="E1" s="26"/>
      <c r="F1" s="26"/>
    </row>
    <row r="2" spans="1:6" ht="13.5">
      <c r="A2" s="2"/>
      <c r="B2" s="29"/>
      <c r="C2" s="29"/>
      <c r="D2" s="29"/>
      <c r="E2" s="29"/>
      <c r="F2" s="29"/>
    </row>
    <row r="3" spans="1:6" ht="12.75">
      <c r="A3" s="1"/>
      <c r="B3" s="192">
        <v>2004</v>
      </c>
      <c r="C3" s="94">
        <v>2005</v>
      </c>
      <c r="D3" s="94">
        <v>2006</v>
      </c>
      <c r="E3" s="94">
        <v>2007</v>
      </c>
      <c r="F3" s="200">
        <v>2008</v>
      </c>
    </row>
    <row r="4" spans="1:6" ht="12.75">
      <c r="A4" s="1" t="s">
        <v>86</v>
      </c>
      <c r="B4" s="535">
        <v>14821</v>
      </c>
      <c r="C4" s="115">
        <v>15206</v>
      </c>
      <c r="D4" s="115">
        <v>13718</v>
      </c>
      <c r="E4" s="115">
        <v>12769</v>
      </c>
      <c r="F4" s="536">
        <v>11934</v>
      </c>
    </row>
    <row r="5" spans="1:6" ht="12.75">
      <c r="A5" s="8" t="s">
        <v>135</v>
      </c>
      <c r="B5" s="177">
        <v>13907</v>
      </c>
      <c r="C5" s="56">
        <v>14338</v>
      </c>
      <c r="D5" s="56">
        <v>12850</v>
      </c>
      <c r="E5" s="56">
        <v>11956</v>
      </c>
      <c r="F5" s="181">
        <v>11117</v>
      </c>
    </row>
    <row r="6" spans="1:6" ht="12.75">
      <c r="A6" s="8" t="s">
        <v>136</v>
      </c>
      <c r="B6" s="177">
        <v>914</v>
      </c>
      <c r="C6" s="56">
        <v>868</v>
      </c>
      <c r="D6" s="56">
        <v>868</v>
      </c>
      <c r="E6" s="56">
        <v>813</v>
      </c>
      <c r="F6" s="181">
        <v>817</v>
      </c>
    </row>
    <row r="7" spans="1:6" ht="12.75">
      <c r="A7" s="8"/>
      <c r="B7" s="193"/>
      <c r="C7" s="111"/>
      <c r="D7" s="111"/>
      <c r="E7" s="111"/>
      <c r="F7" s="201"/>
    </row>
    <row r="8" spans="1:6" ht="12.75">
      <c r="A8" s="1" t="s">
        <v>304</v>
      </c>
      <c r="B8" s="178">
        <v>14821</v>
      </c>
      <c r="C8" s="96">
        <v>15206</v>
      </c>
      <c r="D8" s="96">
        <v>13718</v>
      </c>
      <c r="E8" s="96">
        <v>12769</v>
      </c>
      <c r="F8" s="183">
        <v>11934</v>
      </c>
    </row>
    <row r="9" spans="1:6" ht="12.75">
      <c r="A9" s="8" t="s">
        <v>453</v>
      </c>
      <c r="B9" s="177">
        <v>571</v>
      </c>
      <c r="C9" s="56">
        <v>555</v>
      </c>
      <c r="D9" s="56">
        <v>556</v>
      </c>
      <c r="E9" s="56">
        <v>476</v>
      </c>
      <c r="F9" s="181">
        <v>450</v>
      </c>
    </row>
    <row r="10" spans="1:6" ht="12.75">
      <c r="A10" s="8" t="s">
        <v>454</v>
      </c>
      <c r="B10" s="177">
        <v>5245</v>
      </c>
      <c r="C10" s="56">
        <v>5249</v>
      </c>
      <c r="D10" s="56">
        <v>4643</v>
      </c>
      <c r="E10" s="56">
        <v>4361</v>
      </c>
      <c r="F10" s="181">
        <v>4068</v>
      </c>
    </row>
    <row r="11" spans="1:6" ht="12.75">
      <c r="A11" s="8" t="s">
        <v>455</v>
      </c>
      <c r="B11" s="177">
        <v>5105</v>
      </c>
      <c r="C11" s="56">
        <v>5108</v>
      </c>
      <c r="D11" s="56">
        <v>4530</v>
      </c>
      <c r="E11" s="56">
        <v>4084</v>
      </c>
      <c r="F11" s="181">
        <v>3701</v>
      </c>
    </row>
    <row r="12" spans="1:6" ht="12.75">
      <c r="A12" s="8" t="s">
        <v>456</v>
      </c>
      <c r="B12" s="177">
        <v>2795</v>
      </c>
      <c r="C12" s="56">
        <v>3121</v>
      </c>
      <c r="D12" s="56">
        <v>2899</v>
      </c>
      <c r="E12" s="56">
        <v>2736</v>
      </c>
      <c r="F12" s="181">
        <v>2603</v>
      </c>
    </row>
    <row r="13" spans="1:6" ht="12.75">
      <c r="A13" s="8" t="s">
        <v>457</v>
      </c>
      <c r="B13" s="177">
        <v>891</v>
      </c>
      <c r="C13" s="56">
        <v>948</v>
      </c>
      <c r="D13" s="56">
        <v>878</v>
      </c>
      <c r="E13" s="56">
        <v>879</v>
      </c>
      <c r="F13" s="181">
        <v>885</v>
      </c>
    </row>
    <row r="14" spans="1:6" ht="12.75">
      <c r="A14" s="8" t="s">
        <v>303</v>
      </c>
      <c r="B14" s="177">
        <v>212</v>
      </c>
      <c r="C14" s="56">
        <v>225</v>
      </c>
      <c r="D14" s="56">
        <v>212</v>
      </c>
      <c r="E14" s="56">
        <v>233</v>
      </c>
      <c r="F14" s="181">
        <v>225</v>
      </c>
    </row>
    <row r="15" spans="1:6" ht="12.75">
      <c r="A15" s="8" t="s">
        <v>53</v>
      </c>
      <c r="B15" s="177">
        <v>2</v>
      </c>
      <c r="C15" s="56">
        <v>0</v>
      </c>
      <c r="D15" s="56">
        <v>0</v>
      </c>
      <c r="E15" s="56">
        <v>0</v>
      </c>
      <c r="F15" s="181">
        <v>2</v>
      </c>
    </row>
    <row r="16" spans="1:7" ht="12.75">
      <c r="A16" s="1"/>
      <c r="B16" s="194"/>
      <c r="C16" s="67"/>
      <c r="D16" s="67"/>
      <c r="E16" s="67"/>
      <c r="F16" s="202"/>
      <c r="G16" s="9"/>
    </row>
    <row r="17" spans="1:13" ht="12.75">
      <c r="A17" s="18" t="s">
        <v>305</v>
      </c>
      <c r="B17" s="178">
        <v>14821</v>
      </c>
      <c r="C17" s="96">
        <v>15206</v>
      </c>
      <c r="D17" s="96">
        <v>13718</v>
      </c>
      <c r="E17" s="96">
        <v>12769</v>
      </c>
      <c r="F17" s="183">
        <v>11934</v>
      </c>
      <c r="G17" s="35"/>
      <c r="H17" s="35"/>
      <c r="I17" s="35"/>
      <c r="J17" s="35"/>
      <c r="K17" s="35"/>
      <c r="L17" s="35"/>
      <c r="M17" s="35"/>
    </row>
    <row r="18" spans="1:13" ht="12.75">
      <c r="A18" s="7" t="s">
        <v>25</v>
      </c>
      <c r="B18" s="195">
        <v>5810</v>
      </c>
      <c r="C18" s="4">
        <v>5560</v>
      </c>
      <c r="D18" s="4">
        <v>5080</v>
      </c>
      <c r="E18" s="4">
        <v>4855</v>
      </c>
      <c r="F18" s="203">
        <v>4622</v>
      </c>
      <c r="G18" s="161"/>
      <c r="H18" s="161"/>
      <c r="I18" s="161"/>
      <c r="J18" s="161"/>
      <c r="K18" s="161"/>
      <c r="L18" s="161"/>
      <c r="M18" s="161"/>
    </row>
    <row r="19" spans="1:13" ht="12.75">
      <c r="A19" s="7" t="s">
        <v>26</v>
      </c>
      <c r="B19" s="195">
        <v>3190</v>
      </c>
      <c r="C19" s="4">
        <v>3510</v>
      </c>
      <c r="D19" s="4">
        <v>2750</v>
      </c>
      <c r="E19" s="4">
        <v>2245</v>
      </c>
      <c r="F19" s="203">
        <v>2200</v>
      </c>
      <c r="G19" s="161"/>
      <c r="H19" s="161"/>
      <c r="I19" s="161"/>
      <c r="J19" s="161"/>
      <c r="K19" s="161"/>
      <c r="L19" s="5"/>
      <c r="M19" s="35"/>
    </row>
    <row r="20" spans="1:13" ht="12.75">
      <c r="A20" s="7" t="s">
        <v>27</v>
      </c>
      <c r="B20" s="195">
        <v>740</v>
      </c>
      <c r="C20" s="4">
        <v>865</v>
      </c>
      <c r="D20" s="4">
        <v>740</v>
      </c>
      <c r="E20" s="4">
        <v>595</v>
      </c>
      <c r="F20" s="203">
        <v>496</v>
      </c>
      <c r="G20" s="161"/>
      <c r="H20" s="161"/>
      <c r="I20" s="161"/>
      <c r="J20" s="161"/>
      <c r="K20" s="161"/>
      <c r="L20" s="5"/>
      <c r="M20" s="35"/>
    </row>
    <row r="21" spans="1:13" ht="12.75">
      <c r="A21" s="7" t="s">
        <v>28</v>
      </c>
      <c r="B21" s="195">
        <v>410</v>
      </c>
      <c r="C21" s="4">
        <v>555</v>
      </c>
      <c r="D21" s="4">
        <v>465</v>
      </c>
      <c r="E21" s="4">
        <v>335</v>
      </c>
      <c r="F21" s="203">
        <v>269</v>
      </c>
      <c r="G21" s="161"/>
      <c r="H21" s="161"/>
      <c r="I21" s="161"/>
      <c r="J21" s="161"/>
      <c r="K21" s="161"/>
      <c r="L21" s="5"/>
      <c r="M21" s="35"/>
    </row>
    <row r="22" spans="1:21" ht="12.75">
      <c r="A22" s="7" t="s">
        <v>317</v>
      </c>
      <c r="B22" s="195">
        <v>3260</v>
      </c>
      <c r="C22" s="4">
        <v>2785</v>
      </c>
      <c r="D22" s="4">
        <v>2680</v>
      </c>
      <c r="E22" s="4">
        <v>2590</v>
      </c>
      <c r="F22" s="203">
        <v>2367</v>
      </c>
      <c r="G22" s="161"/>
      <c r="H22" s="161"/>
      <c r="I22" s="161"/>
      <c r="J22" s="161"/>
      <c r="K22" s="161"/>
      <c r="L22" s="5"/>
      <c r="M22" s="35"/>
      <c r="N22" s="33"/>
      <c r="O22" s="33"/>
      <c r="P22" s="33"/>
      <c r="Q22" s="33"/>
      <c r="R22" s="33"/>
      <c r="S22" s="33"/>
      <c r="T22" s="33"/>
      <c r="U22" s="33"/>
    </row>
    <row r="23" spans="1:13" ht="12.75">
      <c r="A23" s="7" t="s">
        <v>318</v>
      </c>
      <c r="B23" s="195">
        <v>125</v>
      </c>
      <c r="C23" s="4">
        <v>160</v>
      </c>
      <c r="D23" s="4">
        <v>125</v>
      </c>
      <c r="E23" s="4">
        <v>130</v>
      </c>
      <c r="F23" s="203">
        <v>184</v>
      </c>
      <c r="G23" s="161"/>
      <c r="H23" s="161"/>
      <c r="I23" s="161"/>
      <c r="J23" s="161"/>
      <c r="K23" s="161"/>
      <c r="L23" s="5"/>
      <c r="M23" s="35"/>
    </row>
    <row r="24" spans="1:93" ht="12.75">
      <c r="A24" s="7" t="s">
        <v>29</v>
      </c>
      <c r="B24" s="195">
        <v>285</v>
      </c>
      <c r="C24" s="4">
        <v>265</v>
      </c>
      <c r="D24" s="4">
        <v>295</v>
      </c>
      <c r="E24" s="4">
        <v>275</v>
      </c>
      <c r="F24" s="203">
        <v>218</v>
      </c>
      <c r="G24" s="161"/>
      <c r="H24" s="161"/>
      <c r="I24" s="161"/>
      <c r="J24" s="161"/>
      <c r="K24" s="161"/>
      <c r="L24" s="5"/>
      <c r="M24" s="35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</row>
    <row r="25" spans="1:93" s="102" customFormat="1" ht="12.75">
      <c r="A25" s="7" t="s">
        <v>357</v>
      </c>
      <c r="B25" s="195">
        <v>831</v>
      </c>
      <c r="C25" s="4">
        <v>1078</v>
      </c>
      <c r="D25" s="4">
        <v>1234</v>
      </c>
      <c r="E25" s="4">
        <v>1416</v>
      </c>
      <c r="F25" s="203">
        <v>1226</v>
      </c>
      <c r="G25" s="161"/>
      <c r="H25" s="161"/>
      <c r="I25" s="161"/>
      <c r="J25" s="161"/>
      <c r="K25" s="161"/>
      <c r="L25" s="5"/>
      <c r="M25" s="35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</row>
    <row r="26" spans="1:93" s="102" customFormat="1" ht="12.75">
      <c r="A26" s="7" t="s">
        <v>286</v>
      </c>
      <c r="B26" s="195">
        <v>170</v>
      </c>
      <c r="C26" s="4">
        <v>428</v>
      </c>
      <c r="D26" s="4">
        <v>349</v>
      </c>
      <c r="E26" s="4">
        <v>328</v>
      </c>
      <c r="F26" s="203">
        <v>352</v>
      </c>
      <c r="G26" s="161"/>
      <c r="H26" s="161"/>
      <c r="I26" s="161"/>
      <c r="J26" s="161"/>
      <c r="K26" s="161"/>
      <c r="L26" s="5"/>
      <c r="M26" s="35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</row>
    <row r="27" spans="1:93" ht="12.75">
      <c r="A27" s="35"/>
      <c r="B27" s="196"/>
      <c r="C27" s="5"/>
      <c r="D27" s="5"/>
      <c r="E27" s="5"/>
      <c r="F27" s="204"/>
      <c r="G27" s="35"/>
      <c r="H27" s="5"/>
      <c r="I27" s="5"/>
      <c r="J27" s="5"/>
      <c r="K27" s="5"/>
      <c r="L27" s="5"/>
      <c r="M27" s="35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</row>
    <row r="28" spans="1:19" ht="12.75">
      <c r="A28" s="1" t="s">
        <v>306</v>
      </c>
      <c r="B28" s="178">
        <v>14821</v>
      </c>
      <c r="C28" s="96">
        <v>15206</v>
      </c>
      <c r="D28" s="96">
        <v>13718</v>
      </c>
      <c r="E28" s="96">
        <v>12769</v>
      </c>
      <c r="F28" s="183">
        <v>11934</v>
      </c>
      <c r="G28" s="148"/>
      <c r="H28" s="149"/>
      <c r="I28" s="149"/>
      <c r="J28" s="149"/>
      <c r="K28" s="149"/>
      <c r="L28" s="149"/>
      <c r="M28" s="35"/>
      <c r="N28" s="33"/>
      <c r="O28" s="33"/>
      <c r="P28" s="33"/>
      <c r="Q28" s="33"/>
      <c r="R28" s="33"/>
      <c r="S28" s="33"/>
    </row>
    <row r="29" spans="1:19" ht="12.75">
      <c r="A29" s="8" t="s">
        <v>30</v>
      </c>
      <c r="B29" s="178">
        <v>6354</v>
      </c>
      <c r="C29" s="96">
        <v>6194</v>
      </c>
      <c r="D29" s="96">
        <v>5862</v>
      </c>
      <c r="E29" s="96">
        <v>5756</v>
      </c>
      <c r="F29" s="183">
        <v>5443</v>
      </c>
      <c r="G29" s="56"/>
      <c r="H29" s="56"/>
      <c r="I29" s="56"/>
      <c r="J29" s="56"/>
      <c r="K29" s="56"/>
      <c r="L29" s="33"/>
      <c r="M29" s="33"/>
      <c r="N29" s="33"/>
      <c r="O29" s="33"/>
      <c r="P29" s="33"/>
      <c r="Q29" s="33"/>
      <c r="R29" s="33"/>
      <c r="S29" s="33"/>
    </row>
    <row r="30" spans="1:19" ht="12.75">
      <c r="A30" s="8" t="s">
        <v>360</v>
      </c>
      <c r="B30" s="178">
        <v>6963</v>
      </c>
      <c r="C30" s="96">
        <v>6910</v>
      </c>
      <c r="D30" s="96">
        <v>5685</v>
      </c>
      <c r="E30" s="96">
        <v>4741</v>
      </c>
      <c r="F30" s="183">
        <v>4397</v>
      </c>
      <c r="G30" s="56"/>
      <c r="H30" s="56"/>
      <c r="I30" s="56"/>
      <c r="J30" s="56"/>
      <c r="K30" s="103"/>
      <c r="M30" s="33"/>
      <c r="N30" s="33"/>
      <c r="O30" s="33"/>
      <c r="P30" s="33"/>
      <c r="Q30" s="33"/>
      <c r="R30" s="33"/>
      <c r="S30" s="33"/>
    </row>
    <row r="31" spans="1:19" ht="12.75">
      <c r="A31" s="8" t="s">
        <v>43</v>
      </c>
      <c r="B31" s="178">
        <v>161</v>
      </c>
      <c r="C31" s="96">
        <v>327</v>
      </c>
      <c r="D31" s="96">
        <v>580</v>
      </c>
      <c r="E31" s="96">
        <v>675</v>
      </c>
      <c r="F31" s="183">
        <v>588</v>
      </c>
      <c r="G31" s="56"/>
      <c r="H31" s="56"/>
      <c r="I31" s="56"/>
      <c r="J31" s="56"/>
      <c r="K31" s="103"/>
      <c r="L31" s="33"/>
      <c r="M31" s="33"/>
      <c r="N31" s="33"/>
      <c r="O31" s="33"/>
      <c r="P31" s="33"/>
      <c r="Q31" s="33"/>
      <c r="R31" s="33"/>
      <c r="S31" s="33"/>
    </row>
    <row r="32" spans="1:19" ht="12.75">
      <c r="A32" s="8" t="s">
        <v>44</v>
      </c>
      <c r="B32" s="178">
        <v>192</v>
      </c>
      <c r="C32" s="96">
        <v>160</v>
      </c>
      <c r="D32" s="96">
        <v>141</v>
      </c>
      <c r="E32" s="96">
        <v>138</v>
      </c>
      <c r="F32" s="183">
        <v>153</v>
      </c>
      <c r="G32" s="56"/>
      <c r="H32" s="56"/>
      <c r="I32" s="56"/>
      <c r="J32" s="56"/>
      <c r="K32" s="56"/>
      <c r="L32" s="33"/>
      <c r="M32" s="33"/>
      <c r="N32" s="33"/>
      <c r="O32" s="33"/>
      <c r="P32" s="33"/>
      <c r="Q32" s="33"/>
      <c r="R32" s="33"/>
      <c r="S32" s="33"/>
    </row>
    <row r="33" spans="1:19" ht="12.75">
      <c r="A33" s="8" t="s">
        <v>45</v>
      </c>
      <c r="B33" s="178">
        <v>341</v>
      </c>
      <c r="C33" s="96">
        <v>602</v>
      </c>
      <c r="D33" s="96">
        <v>581</v>
      </c>
      <c r="E33" s="96">
        <v>524</v>
      </c>
      <c r="F33" s="183">
        <v>548</v>
      </c>
      <c r="G33" s="108"/>
      <c r="H33" s="108"/>
      <c r="I33" s="108"/>
      <c r="J33" s="108"/>
      <c r="K33" s="108"/>
      <c r="L33" s="33"/>
      <c r="M33" s="33"/>
      <c r="N33" s="33"/>
      <c r="O33" s="33"/>
      <c r="P33" s="33"/>
      <c r="Q33" s="33"/>
      <c r="R33" s="33"/>
      <c r="S33" s="33"/>
    </row>
    <row r="34" spans="1:19" ht="12.75">
      <c r="A34" s="7" t="s">
        <v>319</v>
      </c>
      <c r="B34" s="178">
        <v>235</v>
      </c>
      <c r="C34" s="96">
        <v>310</v>
      </c>
      <c r="D34" s="96">
        <v>236</v>
      </c>
      <c r="E34" s="96">
        <v>209</v>
      </c>
      <c r="F34" s="183">
        <v>185</v>
      </c>
      <c r="O34" s="33"/>
      <c r="P34" s="33"/>
      <c r="Q34" s="33"/>
      <c r="R34" s="33"/>
      <c r="S34" s="33"/>
    </row>
    <row r="35" spans="1:19" ht="12.75">
      <c r="A35" s="7" t="s">
        <v>46</v>
      </c>
      <c r="B35" s="178">
        <v>97</v>
      </c>
      <c r="C35" s="96">
        <v>10</v>
      </c>
      <c r="D35" s="96">
        <v>103</v>
      </c>
      <c r="E35" s="96">
        <v>137</v>
      </c>
      <c r="F35" s="183">
        <v>68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.75">
      <c r="A36" s="7" t="s">
        <v>47</v>
      </c>
      <c r="B36" s="178">
        <v>107</v>
      </c>
      <c r="C36" s="96">
        <v>137</v>
      </c>
      <c r="D36" s="96">
        <v>131</v>
      </c>
      <c r="E36" s="96">
        <v>169</v>
      </c>
      <c r="F36" s="183">
        <v>206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.75">
      <c r="A37" s="502" t="s">
        <v>429</v>
      </c>
      <c r="B37" s="178">
        <v>0</v>
      </c>
      <c r="C37" s="96">
        <v>21</v>
      </c>
      <c r="D37" s="96">
        <v>25</v>
      </c>
      <c r="E37" s="96">
        <v>38</v>
      </c>
      <c r="F37" s="183">
        <v>31</v>
      </c>
      <c r="G37" s="114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.75">
      <c r="A38" s="7" t="s">
        <v>48</v>
      </c>
      <c r="B38" s="178">
        <v>198</v>
      </c>
      <c r="C38" s="96">
        <v>245</v>
      </c>
      <c r="D38" s="96">
        <v>122</v>
      </c>
      <c r="E38" s="96">
        <v>157</v>
      </c>
      <c r="F38" s="183">
        <v>120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.75">
      <c r="A39" s="502" t="s">
        <v>49</v>
      </c>
      <c r="B39" s="178">
        <v>33</v>
      </c>
      <c r="C39" s="96">
        <v>28</v>
      </c>
      <c r="D39" s="96">
        <v>37</v>
      </c>
      <c r="E39" s="96">
        <v>31</v>
      </c>
      <c r="F39" s="183">
        <v>28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.75">
      <c r="A40" s="502" t="s">
        <v>50</v>
      </c>
      <c r="B40" s="178">
        <v>41</v>
      </c>
      <c r="C40" s="96">
        <v>28</v>
      </c>
      <c r="D40" s="96">
        <v>41</v>
      </c>
      <c r="E40" s="96">
        <v>45</v>
      </c>
      <c r="F40" s="183">
        <v>31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.75">
      <c r="A41" s="502" t="s">
        <v>51</v>
      </c>
      <c r="B41" s="178">
        <v>27</v>
      </c>
      <c r="C41" s="96">
        <v>21</v>
      </c>
      <c r="D41" s="96">
        <v>21</v>
      </c>
      <c r="E41" s="96">
        <v>22</v>
      </c>
      <c r="F41" s="183">
        <v>14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.75">
      <c r="A42" s="502" t="s">
        <v>52</v>
      </c>
      <c r="B42" s="178">
        <v>16</v>
      </c>
      <c r="C42" s="96">
        <v>8</v>
      </c>
      <c r="D42" s="96">
        <v>11</v>
      </c>
      <c r="E42" s="96">
        <v>9</v>
      </c>
      <c r="F42" s="183">
        <v>15</v>
      </c>
      <c r="G42" s="108"/>
      <c r="H42" s="108"/>
      <c r="I42" s="108"/>
      <c r="J42" s="108"/>
      <c r="K42" s="108"/>
      <c r="L42" s="33"/>
      <c r="M42" s="33"/>
      <c r="N42" s="33"/>
      <c r="O42" s="33"/>
      <c r="P42" s="33"/>
      <c r="Q42" s="33"/>
      <c r="R42" s="33"/>
      <c r="S42" s="33"/>
    </row>
    <row r="43" spans="1:19" ht="12.75">
      <c r="A43" s="503" t="s">
        <v>53</v>
      </c>
      <c r="B43" s="178">
        <v>56</v>
      </c>
      <c r="C43" s="96">
        <v>205</v>
      </c>
      <c r="D43" s="96">
        <v>142</v>
      </c>
      <c r="E43" s="96">
        <v>118</v>
      </c>
      <c r="F43" s="183">
        <v>107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.75">
      <c r="A44" s="7"/>
      <c r="B44" s="197"/>
      <c r="C44" s="61"/>
      <c r="D44" s="61"/>
      <c r="E44" s="61"/>
      <c r="F44" s="205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.75">
      <c r="A45" s="18" t="s">
        <v>307</v>
      </c>
      <c r="B45" s="178">
        <v>14821</v>
      </c>
      <c r="C45" s="96">
        <v>15206</v>
      </c>
      <c r="D45" s="96">
        <v>13718</v>
      </c>
      <c r="E45" s="96">
        <v>12769</v>
      </c>
      <c r="F45" s="183">
        <v>11934</v>
      </c>
      <c r="M45" s="33"/>
      <c r="N45" s="33"/>
      <c r="O45" s="35"/>
      <c r="P45" s="33"/>
      <c r="Q45" s="33"/>
      <c r="R45" s="33"/>
      <c r="S45" s="33"/>
    </row>
    <row r="46" spans="1:19" ht="12.75">
      <c r="A46" s="7" t="s">
        <v>31</v>
      </c>
      <c r="B46" s="178">
        <v>10184</v>
      </c>
      <c r="C46" s="96">
        <v>10274</v>
      </c>
      <c r="D46" s="96">
        <v>8417</v>
      </c>
      <c r="E46" s="96">
        <v>7656</v>
      </c>
      <c r="F46" s="183">
        <v>6598</v>
      </c>
      <c r="M46" s="33"/>
      <c r="N46" s="33"/>
      <c r="O46" s="35"/>
      <c r="P46" s="33"/>
      <c r="Q46" s="33"/>
      <c r="R46" s="33"/>
      <c r="S46" s="33"/>
    </row>
    <row r="47" spans="1:19" ht="12.75">
      <c r="A47" s="7" t="s">
        <v>32</v>
      </c>
      <c r="B47" s="178">
        <v>2521</v>
      </c>
      <c r="C47" s="96">
        <v>2614</v>
      </c>
      <c r="D47" s="96">
        <v>3307</v>
      </c>
      <c r="E47" s="96">
        <v>3144</v>
      </c>
      <c r="F47" s="183">
        <v>3450</v>
      </c>
      <c r="M47" s="33"/>
      <c r="N47" s="33"/>
      <c r="O47" s="35"/>
      <c r="P47" s="33"/>
      <c r="Q47" s="33"/>
      <c r="R47" s="33"/>
      <c r="S47" s="33"/>
    </row>
    <row r="48" spans="1:19" ht="12.75">
      <c r="A48" s="7" t="s">
        <v>33</v>
      </c>
      <c r="B48" s="178">
        <v>802</v>
      </c>
      <c r="C48" s="96">
        <v>837</v>
      </c>
      <c r="D48" s="96">
        <v>647</v>
      </c>
      <c r="E48" s="96">
        <v>717</v>
      </c>
      <c r="F48" s="183">
        <v>763</v>
      </c>
      <c r="G48" s="35"/>
      <c r="M48" s="33"/>
      <c r="N48" s="33"/>
      <c r="O48" s="35"/>
      <c r="P48" s="33"/>
      <c r="Q48" s="33"/>
      <c r="R48" s="33"/>
      <c r="S48" s="33"/>
    </row>
    <row r="49" spans="1:19" ht="12.75">
      <c r="A49" s="7" t="s">
        <v>34</v>
      </c>
      <c r="B49" s="178">
        <v>292</v>
      </c>
      <c r="C49" s="96">
        <v>309</v>
      </c>
      <c r="D49" s="96">
        <v>296</v>
      </c>
      <c r="E49" s="96">
        <v>245</v>
      </c>
      <c r="F49" s="183">
        <v>268</v>
      </c>
      <c r="G49" s="35"/>
      <c r="M49" s="33"/>
      <c r="N49" s="33"/>
      <c r="O49" s="35"/>
      <c r="P49" s="33"/>
      <c r="Q49" s="33"/>
      <c r="R49" s="33"/>
      <c r="S49" s="33"/>
    </row>
    <row r="50" spans="1:7" ht="12.75">
      <c r="A50" s="7" t="s">
        <v>361</v>
      </c>
      <c r="B50" s="178">
        <v>764</v>
      </c>
      <c r="C50" s="96">
        <v>838</v>
      </c>
      <c r="D50" s="96">
        <v>874</v>
      </c>
      <c r="E50" s="96">
        <v>797</v>
      </c>
      <c r="F50" s="183">
        <v>687</v>
      </c>
      <c r="G50" s="35"/>
    </row>
    <row r="51" spans="1:7" ht="12.75">
      <c r="A51" s="134" t="s">
        <v>362</v>
      </c>
      <c r="B51" s="194">
        <v>542</v>
      </c>
      <c r="C51" s="67">
        <v>671</v>
      </c>
      <c r="D51" s="67">
        <v>611</v>
      </c>
      <c r="E51" s="67">
        <v>506</v>
      </c>
      <c r="F51" s="202">
        <v>431</v>
      </c>
      <c r="G51" s="35"/>
    </row>
    <row r="52" spans="1:7" ht="12.75">
      <c r="A52" s="134" t="s">
        <v>316</v>
      </c>
      <c r="B52" s="194">
        <v>222</v>
      </c>
      <c r="C52" s="67">
        <v>175</v>
      </c>
      <c r="D52" s="67">
        <v>193</v>
      </c>
      <c r="E52" s="67">
        <v>170</v>
      </c>
      <c r="F52" s="202">
        <v>145</v>
      </c>
      <c r="G52" s="35"/>
    </row>
    <row r="53" spans="1:7" ht="12.75">
      <c r="A53" s="7" t="s">
        <v>315</v>
      </c>
      <c r="B53" s="178">
        <v>258</v>
      </c>
      <c r="C53" s="96">
        <v>334</v>
      </c>
      <c r="D53" s="96">
        <v>177</v>
      </c>
      <c r="E53" s="96">
        <v>210</v>
      </c>
      <c r="F53" s="183">
        <v>168</v>
      </c>
      <c r="G53" s="35"/>
    </row>
    <row r="54" spans="1:7" ht="12.75">
      <c r="A54" s="537"/>
      <c r="B54" s="96"/>
      <c r="C54" s="96"/>
      <c r="D54" s="96"/>
      <c r="E54" s="96"/>
      <c r="F54" s="183"/>
      <c r="G54" s="35"/>
    </row>
    <row r="55" spans="1:12" ht="12.75">
      <c r="A55" s="18" t="s">
        <v>363</v>
      </c>
      <c r="B55" s="178">
        <v>7892</v>
      </c>
      <c r="C55" s="96">
        <v>8309</v>
      </c>
      <c r="D55" s="96">
        <v>7223</v>
      </c>
      <c r="E55" s="96">
        <v>6287</v>
      </c>
      <c r="F55" s="183">
        <v>5871</v>
      </c>
      <c r="G55" s="18"/>
      <c r="H55" s="96"/>
      <c r="I55" s="96"/>
      <c r="J55" s="96"/>
      <c r="K55" s="96"/>
      <c r="L55" s="96"/>
    </row>
    <row r="56" spans="1:12" ht="12.75">
      <c r="A56" s="7" t="s">
        <v>35</v>
      </c>
      <c r="B56" s="198">
        <v>657</v>
      </c>
      <c r="C56" s="143">
        <v>888</v>
      </c>
      <c r="D56" s="143">
        <v>699</v>
      </c>
      <c r="E56" s="143">
        <v>579</v>
      </c>
      <c r="F56" s="206">
        <v>582</v>
      </c>
      <c r="G56" s="7"/>
      <c r="H56" s="96"/>
      <c r="I56" s="96"/>
      <c r="J56" s="96"/>
      <c r="K56" s="96"/>
      <c r="L56" s="26"/>
    </row>
    <row r="57" spans="1:12" ht="12.75">
      <c r="A57" s="7" t="s">
        <v>36</v>
      </c>
      <c r="B57" s="198">
        <v>945</v>
      </c>
      <c r="C57" s="143">
        <v>1017</v>
      </c>
      <c r="D57" s="143">
        <v>838</v>
      </c>
      <c r="E57" s="143">
        <v>686</v>
      </c>
      <c r="F57" s="206">
        <v>718</v>
      </c>
      <c r="G57" s="7"/>
      <c r="H57" s="96"/>
      <c r="I57" s="96"/>
      <c r="J57" s="96"/>
      <c r="K57" s="96"/>
      <c r="L57" s="26"/>
    </row>
    <row r="58" spans="1:12" ht="12.75">
      <c r="A58" s="7" t="s">
        <v>37</v>
      </c>
      <c r="B58" s="198">
        <v>852</v>
      </c>
      <c r="C58" s="143">
        <v>881</v>
      </c>
      <c r="D58" s="143">
        <v>654</v>
      </c>
      <c r="E58" s="143">
        <v>565</v>
      </c>
      <c r="F58" s="206">
        <v>496</v>
      </c>
      <c r="G58" s="7"/>
      <c r="H58" s="96"/>
      <c r="I58" s="96"/>
      <c r="J58" s="96"/>
      <c r="K58" s="96"/>
      <c r="L58" s="26"/>
    </row>
    <row r="59" spans="1:12" ht="12.75">
      <c r="A59" s="7" t="s">
        <v>38</v>
      </c>
      <c r="B59" s="198">
        <v>947</v>
      </c>
      <c r="C59" s="143">
        <v>971</v>
      </c>
      <c r="D59" s="143">
        <v>786</v>
      </c>
      <c r="E59" s="143">
        <v>667</v>
      </c>
      <c r="F59" s="206">
        <v>699</v>
      </c>
      <c r="G59" s="7"/>
      <c r="H59" s="96"/>
      <c r="I59" s="96"/>
      <c r="J59" s="96"/>
      <c r="K59" s="96"/>
      <c r="L59" s="26"/>
    </row>
    <row r="60" spans="1:12" ht="12.75">
      <c r="A60" s="7" t="s">
        <v>39</v>
      </c>
      <c r="B60" s="198">
        <v>1154</v>
      </c>
      <c r="C60" s="143">
        <v>1027</v>
      </c>
      <c r="D60" s="143">
        <v>850</v>
      </c>
      <c r="E60" s="143">
        <v>682</v>
      </c>
      <c r="F60" s="206">
        <v>616</v>
      </c>
      <c r="G60" s="7"/>
      <c r="H60" s="96"/>
      <c r="I60" s="96"/>
      <c r="J60" s="96"/>
      <c r="K60" s="96"/>
      <c r="L60" s="26"/>
    </row>
    <row r="61" spans="1:12" ht="12.75">
      <c r="A61" s="7" t="s">
        <v>54</v>
      </c>
      <c r="B61" s="198">
        <v>892</v>
      </c>
      <c r="C61" s="143">
        <v>1019</v>
      </c>
      <c r="D61" s="143">
        <v>1075</v>
      </c>
      <c r="E61" s="143">
        <v>1073</v>
      </c>
      <c r="F61" s="206">
        <v>976</v>
      </c>
      <c r="G61" s="7"/>
      <c r="H61" s="96"/>
      <c r="I61" s="96"/>
      <c r="J61" s="96"/>
      <c r="K61" s="96"/>
      <c r="L61" s="26"/>
    </row>
    <row r="62" spans="1:12" ht="12.75">
      <c r="A62" s="7" t="s">
        <v>55</v>
      </c>
      <c r="B62" s="198">
        <v>625</v>
      </c>
      <c r="C62" s="143">
        <v>593</v>
      </c>
      <c r="D62" s="143">
        <v>452</v>
      </c>
      <c r="E62" s="143">
        <v>362</v>
      </c>
      <c r="F62" s="206">
        <v>323</v>
      </c>
      <c r="G62" s="7"/>
      <c r="H62" s="96"/>
      <c r="I62" s="96"/>
      <c r="J62" s="96"/>
      <c r="K62" s="96"/>
      <c r="L62" s="26"/>
    </row>
    <row r="63" spans="1:12" ht="12.75">
      <c r="A63" s="7" t="s">
        <v>56</v>
      </c>
      <c r="B63" s="198">
        <v>765</v>
      </c>
      <c r="C63" s="143">
        <v>775</v>
      </c>
      <c r="D63" s="143">
        <v>698</v>
      </c>
      <c r="E63" s="143">
        <v>535</v>
      </c>
      <c r="F63" s="206">
        <v>443</v>
      </c>
      <c r="G63" s="7"/>
      <c r="H63" s="96"/>
      <c r="I63" s="96"/>
      <c r="J63" s="96"/>
      <c r="K63" s="96"/>
      <c r="L63" s="26"/>
    </row>
    <row r="64" spans="1:12" ht="12.75">
      <c r="A64" s="7" t="s">
        <v>57</v>
      </c>
      <c r="B64" s="198">
        <v>393</v>
      </c>
      <c r="C64" s="143">
        <v>425</v>
      </c>
      <c r="D64" s="143">
        <v>385</v>
      </c>
      <c r="E64" s="143">
        <v>341</v>
      </c>
      <c r="F64" s="206">
        <v>300</v>
      </c>
      <c r="G64" s="7"/>
      <c r="H64" s="96"/>
      <c r="I64" s="96"/>
      <c r="J64" s="96"/>
      <c r="K64" s="96"/>
      <c r="L64" s="26"/>
    </row>
    <row r="65" spans="1:12" ht="12.75">
      <c r="A65" s="7" t="s">
        <v>58</v>
      </c>
      <c r="B65" s="198">
        <v>376</v>
      </c>
      <c r="C65" s="143">
        <v>411</v>
      </c>
      <c r="D65" s="143">
        <v>411</v>
      </c>
      <c r="E65" s="143">
        <v>384</v>
      </c>
      <c r="F65" s="206">
        <v>326</v>
      </c>
      <c r="G65" s="7"/>
      <c r="H65" s="96"/>
      <c r="I65" s="96"/>
      <c r="J65" s="96"/>
      <c r="K65" s="96"/>
      <c r="L65" s="26"/>
    </row>
    <row r="66" spans="1:12" ht="12.75">
      <c r="A66" s="7" t="s">
        <v>59</v>
      </c>
      <c r="B66" s="198">
        <v>258</v>
      </c>
      <c r="C66" s="143">
        <v>292</v>
      </c>
      <c r="D66" s="143">
        <v>309</v>
      </c>
      <c r="E66" s="143">
        <v>317</v>
      </c>
      <c r="F66" s="206">
        <v>319</v>
      </c>
      <c r="G66" s="7"/>
      <c r="H66" s="96"/>
      <c r="I66" s="96"/>
      <c r="J66" s="96"/>
      <c r="K66" s="96"/>
      <c r="L66" s="26"/>
    </row>
    <row r="67" spans="1:12" s="9" customFormat="1" ht="12.75">
      <c r="A67" s="7" t="s">
        <v>53</v>
      </c>
      <c r="B67" s="198">
        <v>28</v>
      </c>
      <c r="C67" s="143">
        <v>10</v>
      </c>
      <c r="D67" s="143">
        <v>66</v>
      </c>
      <c r="E67" s="143">
        <v>96</v>
      </c>
      <c r="F67" s="206">
        <v>73</v>
      </c>
      <c r="G67" s="7"/>
      <c r="H67" s="96"/>
      <c r="I67" s="96"/>
      <c r="J67" s="96"/>
      <c r="K67" s="96"/>
      <c r="L67" s="16"/>
    </row>
    <row r="68" spans="1:6" ht="12.75">
      <c r="A68" s="7"/>
      <c r="B68" s="199"/>
      <c r="F68" s="207"/>
    </row>
    <row r="69" spans="1:6" ht="12.75">
      <c r="A69" s="45" t="s">
        <v>308</v>
      </c>
      <c r="B69" s="178">
        <v>14821</v>
      </c>
      <c r="C69" s="96">
        <v>15206</v>
      </c>
      <c r="D69" s="96">
        <v>13718</v>
      </c>
      <c r="E69" s="96">
        <v>12769</v>
      </c>
      <c r="F69" s="183">
        <v>11934</v>
      </c>
    </row>
    <row r="70" spans="1:6" ht="12.75">
      <c r="A70" s="7" t="s">
        <v>309</v>
      </c>
      <c r="B70" s="178">
        <v>10869</v>
      </c>
      <c r="C70" s="96">
        <v>11286</v>
      </c>
      <c r="D70" s="96">
        <v>10164</v>
      </c>
      <c r="E70" s="96">
        <v>9640</v>
      </c>
      <c r="F70" s="183">
        <v>9075</v>
      </c>
    </row>
    <row r="71" spans="1:6" ht="12.75">
      <c r="A71" s="7" t="s">
        <v>324</v>
      </c>
      <c r="B71" s="178">
        <v>488</v>
      </c>
      <c r="C71" s="96">
        <v>448</v>
      </c>
      <c r="D71" s="96">
        <v>420</v>
      </c>
      <c r="E71" s="96">
        <v>363</v>
      </c>
      <c r="F71" s="183">
        <v>369</v>
      </c>
    </row>
    <row r="72" spans="1:6" ht="12.75">
      <c r="A72" s="7" t="s">
        <v>310</v>
      </c>
      <c r="B72" s="178">
        <v>506</v>
      </c>
      <c r="C72" s="96">
        <v>419</v>
      </c>
      <c r="D72" s="96">
        <v>385</v>
      </c>
      <c r="E72" s="96">
        <v>385</v>
      </c>
      <c r="F72" s="183">
        <v>455</v>
      </c>
    </row>
    <row r="73" spans="1:6" ht="12.75">
      <c r="A73" s="7" t="s">
        <v>104</v>
      </c>
      <c r="B73" s="178">
        <v>683</v>
      </c>
      <c r="C73" s="96">
        <v>695</v>
      </c>
      <c r="D73" s="96">
        <v>607</v>
      </c>
      <c r="E73" s="96">
        <v>504</v>
      </c>
      <c r="F73" s="183">
        <v>380</v>
      </c>
    </row>
    <row r="74" spans="1:6" ht="12.75">
      <c r="A74" s="7" t="s">
        <v>311</v>
      </c>
      <c r="B74" s="178">
        <v>495</v>
      </c>
      <c r="C74" s="96">
        <v>509</v>
      </c>
      <c r="D74" s="96">
        <v>457</v>
      </c>
      <c r="E74" s="96">
        <v>408</v>
      </c>
      <c r="F74" s="183">
        <v>395</v>
      </c>
    </row>
    <row r="75" spans="1:6" ht="12.75">
      <c r="A75" s="7" t="s">
        <v>312</v>
      </c>
      <c r="B75" s="178">
        <v>24</v>
      </c>
      <c r="C75" s="96">
        <v>24</v>
      </c>
      <c r="D75" s="96">
        <v>12</v>
      </c>
      <c r="E75" s="96">
        <v>18</v>
      </c>
      <c r="F75" s="183">
        <v>13</v>
      </c>
    </row>
    <row r="76" spans="1:6" ht="12.75">
      <c r="A76" s="7" t="s">
        <v>447</v>
      </c>
      <c r="B76" s="178">
        <v>76</v>
      </c>
      <c r="C76" s="96">
        <v>67</v>
      </c>
      <c r="D76" s="96">
        <v>62</v>
      </c>
      <c r="E76" s="96">
        <v>75</v>
      </c>
      <c r="F76" s="183">
        <v>70</v>
      </c>
    </row>
    <row r="77" spans="1:6" ht="12.75">
      <c r="A77" s="7" t="s">
        <v>113</v>
      </c>
      <c r="B77" s="178">
        <v>362</v>
      </c>
      <c r="C77" s="96">
        <v>407</v>
      </c>
      <c r="D77" s="96">
        <v>239</v>
      </c>
      <c r="E77" s="96">
        <v>244</v>
      </c>
      <c r="F77" s="183">
        <v>218</v>
      </c>
    </row>
    <row r="78" spans="1:6" ht="12.75">
      <c r="A78" s="7" t="s">
        <v>321</v>
      </c>
      <c r="B78" s="178">
        <v>185</v>
      </c>
      <c r="C78" s="96">
        <v>154</v>
      </c>
      <c r="D78" s="96">
        <v>108</v>
      </c>
      <c r="E78" s="96">
        <v>90</v>
      </c>
      <c r="F78" s="183">
        <v>101</v>
      </c>
    </row>
    <row r="79" spans="1:6" ht="12.75">
      <c r="A79" s="7" t="s">
        <v>117</v>
      </c>
      <c r="B79" s="178">
        <v>381</v>
      </c>
      <c r="C79" s="96">
        <v>382</v>
      </c>
      <c r="D79" s="96">
        <v>332</v>
      </c>
      <c r="E79" s="96">
        <v>296</v>
      </c>
      <c r="F79" s="183">
        <v>214</v>
      </c>
    </row>
    <row r="80" spans="1:6" ht="12.75">
      <c r="A80" s="7" t="s">
        <v>445</v>
      </c>
      <c r="B80" s="178">
        <v>213</v>
      </c>
      <c r="C80" s="96">
        <v>196</v>
      </c>
      <c r="D80" s="96">
        <v>151</v>
      </c>
      <c r="E80" s="96">
        <v>103</v>
      </c>
      <c r="F80" s="183">
        <v>113</v>
      </c>
    </row>
    <row r="81" spans="1:6" ht="12.75">
      <c r="A81" s="7" t="s">
        <v>322</v>
      </c>
      <c r="B81" s="178">
        <v>17</v>
      </c>
      <c r="C81" s="96">
        <v>11</v>
      </c>
      <c r="D81" s="96">
        <v>10</v>
      </c>
      <c r="E81" s="96">
        <v>6</v>
      </c>
      <c r="F81" s="183">
        <v>4</v>
      </c>
    </row>
    <row r="82" spans="1:6" ht="12.75">
      <c r="A82" s="7" t="s">
        <v>323</v>
      </c>
      <c r="B82" s="178">
        <v>206</v>
      </c>
      <c r="C82" s="96">
        <v>185</v>
      </c>
      <c r="D82" s="96">
        <v>148</v>
      </c>
      <c r="E82" s="96">
        <v>107</v>
      </c>
      <c r="F82" s="183">
        <v>113</v>
      </c>
    </row>
    <row r="83" spans="1:6" ht="12.75">
      <c r="A83" s="7" t="s">
        <v>446</v>
      </c>
      <c r="B83" s="178">
        <v>5</v>
      </c>
      <c r="C83" s="96">
        <v>3</v>
      </c>
      <c r="D83" s="96">
        <v>3</v>
      </c>
      <c r="E83" s="96">
        <v>2</v>
      </c>
      <c r="F83" s="183">
        <v>1</v>
      </c>
    </row>
    <row r="84" spans="1:6" ht="12.75">
      <c r="A84" s="7" t="s">
        <v>313</v>
      </c>
      <c r="B84" s="178">
        <v>0</v>
      </c>
      <c r="C84" s="96">
        <v>3</v>
      </c>
      <c r="D84" s="96">
        <v>0</v>
      </c>
      <c r="E84" s="96">
        <v>0</v>
      </c>
      <c r="F84" s="183">
        <v>0</v>
      </c>
    </row>
    <row r="85" spans="1:6" ht="12.75">
      <c r="A85" s="7" t="s">
        <v>314</v>
      </c>
      <c r="B85" s="178">
        <v>4</v>
      </c>
      <c r="C85" s="96">
        <v>4</v>
      </c>
      <c r="D85" s="96">
        <v>3</v>
      </c>
      <c r="E85" s="96">
        <v>2</v>
      </c>
      <c r="F85" s="183">
        <v>4</v>
      </c>
    </row>
    <row r="86" spans="1:6" ht="12.75">
      <c r="A86" s="7" t="s">
        <v>415</v>
      </c>
      <c r="B86" s="179">
        <v>307</v>
      </c>
      <c r="C86" s="98">
        <v>413</v>
      </c>
      <c r="D86" s="98">
        <v>617</v>
      </c>
      <c r="E86" s="98">
        <v>526</v>
      </c>
      <c r="F86" s="182">
        <v>409</v>
      </c>
    </row>
    <row r="87" spans="1:6" ht="12.75">
      <c r="A87" s="7"/>
      <c r="B87" s="96"/>
      <c r="C87" s="96"/>
      <c r="D87" s="96"/>
      <c r="E87" s="96"/>
      <c r="F87" s="96"/>
    </row>
    <row r="88" spans="1:14" ht="12.75">
      <c r="A88" s="10" t="s">
        <v>10</v>
      </c>
      <c r="B88" s="10" t="s">
        <v>356</v>
      </c>
      <c r="C88" s="10"/>
      <c r="D88" s="10"/>
      <c r="E88" s="10"/>
      <c r="F88" s="10"/>
      <c r="G88" s="10"/>
      <c r="H88" s="10"/>
      <c r="I88" s="10"/>
      <c r="J88" s="10"/>
      <c r="K88" s="10"/>
      <c r="L88" s="36"/>
      <c r="M88" s="36"/>
      <c r="N88" s="36"/>
    </row>
    <row r="89" spans="1:14" ht="12.75">
      <c r="A89" s="10" t="s">
        <v>166</v>
      </c>
      <c r="B89" s="10" t="s">
        <v>358</v>
      </c>
      <c r="C89" s="10"/>
      <c r="D89" s="10"/>
      <c r="E89" s="10"/>
      <c r="F89" s="10"/>
      <c r="G89" s="10"/>
      <c r="H89" s="10"/>
      <c r="I89" s="10"/>
      <c r="J89" s="10"/>
      <c r="K89" s="10"/>
      <c r="L89" s="36"/>
      <c r="M89" s="36"/>
      <c r="N89" s="36"/>
    </row>
    <row r="90" spans="1:19" s="33" customFormat="1" ht="12.75">
      <c r="A90" s="18" t="s">
        <v>155</v>
      </c>
      <c r="B90" s="104" t="s">
        <v>359</v>
      </c>
      <c r="C90" s="104"/>
      <c r="D90" s="104"/>
      <c r="E90" s="104"/>
      <c r="F90" s="104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s="33" customFormat="1" ht="12.75">
      <c r="A91" s="18"/>
      <c r="B91" s="104" t="s">
        <v>448</v>
      </c>
      <c r="C91" s="104"/>
      <c r="D91" s="104"/>
      <c r="E91" s="104"/>
      <c r="F91" s="104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2:19" s="33" customFormat="1" ht="12.75">
      <c r="B92" s="104" t="s">
        <v>449</v>
      </c>
      <c r="C92" s="104"/>
      <c r="D92" s="104"/>
      <c r="E92" s="104"/>
      <c r="F92" s="104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s="33" customFormat="1" ht="12.75">
      <c r="A93" s="18" t="s">
        <v>320</v>
      </c>
      <c r="B93" s="120" t="s">
        <v>287</v>
      </c>
      <c r="C93" s="120"/>
      <c r="D93" s="120"/>
      <c r="E93" s="120"/>
      <c r="F93" s="120"/>
      <c r="G93" s="121"/>
      <c r="H93" s="121"/>
      <c r="I93" s="121"/>
      <c r="J93" s="121"/>
      <c r="K93" s="121"/>
      <c r="L93" s="121"/>
      <c r="M93" s="119"/>
      <c r="N93" s="119"/>
      <c r="O93" s="119"/>
      <c r="P93" s="35"/>
      <c r="Q93" s="35"/>
      <c r="R93" s="35"/>
      <c r="S93" s="35"/>
    </row>
    <row r="94" spans="1:19" s="33" customFormat="1" ht="12.75">
      <c r="A94" s="91"/>
      <c r="B94" s="37" t="s">
        <v>288</v>
      </c>
      <c r="C94" s="37"/>
      <c r="D94" s="37"/>
      <c r="E94" s="37"/>
      <c r="F94" s="37"/>
      <c r="G94" s="121"/>
      <c r="H94" s="121"/>
      <c r="I94" s="121"/>
      <c r="J94" s="121"/>
      <c r="K94" s="121"/>
      <c r="L94" s="121"/>
      <c r="M94" s="119"/>
      <c r="N94" s="119"/>
      <c r="O94" s="119"/>
      <c r="P94" s="35"/>
      <c r="Q94" s="35"/>
      <c r="R94" s="35"/>
      <c r="S94" s="35"/>
    </row>
    <row r="95" spans="1:19" ht="12.75">
      <c r="A95" s="91" t="s">
        <v>364</v>
      </c>
      <c r="B95" s="120" t="s">
        <v>289</v>
      </c>
      <c r="C95" s="120"/>
      <c r="D95" s="120"/>
      <c r="E95" s="120"/>
      <c r="F95" s="120"/>
      <c r="G95" s="121"/>
      <c r="H95" s="121"/>
      <c r="I95" s="121"/>
      <c r="J95" s="121"/>
      <c r="K95" s="121"/>
      <c r="L95" s="121"/>
      <c r="M95" s="119"/>
      <c r="N95" s="119"/>
      <c r="O95" s="119"/>
      <c r="P95" s="35"/>
      <c r="Q95" s="35"/>
      <c r="R95" s="35"/>
      <c r="S95" s="9"/>
    </row>
    <row r="96" spans="1:19" ht="12.75">
      <c r="A96" s="10"/>
      <c r="B96" s="120" t="s">
        <v>375</v>
      </c>
      <c r="C96" s="120"/>
      <c r="D96" s="120"/>
      <c r="E96" s="120"/>
      <c r="F96" s="120"/>
      <c r="G96" s="119"/>
      <c r="H96" s="119"/>
      <c r="I96" s="119"/>
      <c r="J96" s="119"/>
      <c r="K96" s="119"/>
      <c r="L96" s="119"/>
      <c r="M96" s="119"/>
      <c r="N96" s="119"/>
      <c r="O96" s="119"/>
      <c r="P96" s="35"/>
      <c r="Q96" s="35"/>
      <c r="R96" s="35"/>
      <c r="S96" s="9"/>
    </row>
    <row r="97" spans="1:19" ht="12.75">
      <c r="A97" s="10" t="s">
        <v>11</v>
      </c>
      <c r="B97" s="35"/>
      <c r="C97" s="35"/>
      <c r="D97" s="35"/>
      <c r="E97" s="35"/>
      <c r="F97" s="35"/>
      <c r="G97" s="35"/>
      <c r="H97" s="35"/>
      <c r="I97" s="93"/>
      <c r="J97" s="93"/>
      <c r="K97" s="93"/>
      <c r="L97" s="93"/>
      <c r="M97" s="35"/>
      <c r="N97" s="35"/>
      <c r="O97" s="35"/>
      <c r="P97" s="35"/>
      <c r="Q97" s="35"/>
      <c r="R97" s="35"/>
      <c r="S97" s="9"/>
    </row>
    <row r="98" spans="1:19" ht="12.75">
      <c r="A98" s="33"/>
      <c r="B98" s="35"/>
      <c r="C98" s="35"/>
      <c r="D98" s="35"/>
      <c r="E98" s="35"/>
      <c r="F98" s="35"/>
      <c r="G98" s="35"/>
      <c r="H98" s="35"/>
      <c r="I98" s="122"/>
      <c r="J98" s="122"/>
      <c r="K98" s="122"/>
      <c r="L98" s="122"/>
      <c r="M98" s="35"/>
      <c r="N98" s="35"/>
      <c r="O98" s="35"/>
      <c r="P98" s="35"/>
      <c r="Q98" s="35"/>
      <c r="R98" s="35"/>
      <c r="S98" s="9"/>
    </row>
    <row r="99" spans="1:20" s="9" customFormat="1" ht="12.75">
      <c r="A99" s="35"/>
      <c r="B99" s="46"/>
      <c r="C99" s="46"/>
      <c r="D99" s="46"/>
      <c r="E99" s="46"/>
      <c r="F99" s="46"/>
      <c r="G99" s="47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s="9" customFormat="1" ht="12.75">
      <c r="A100" s="35"/>
      <c r="B100" s="153"/>
      <c r="C100" s="153"/>
      <c r="D100" s="153"/>
      <c r="E100" s="153"/>
      <c r="F100" s="153"/>
      <c r="G100" s="8"/>
      <c r="H100" s="8"/>
      <c r="I100" s="145"/>
      <c r="J100" s="144"/>
      <c r="K100" s="14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s="9" customFormat="1" ht="12.75">
      <c r="A101" s="35"/>
      <c r="B101" s="7"/>
      <c r="C101" s="7"/>
      <c r="D101" s="7"/>
      <c r="E101" s="7"/>
      <c r="F101" s="7"/>
      <c r="G101" s="8"/>
      <c r="H101" s="8"/>
      <c r="I101" s="145"/>
      <c r="J101" s="144"/>
      <c r="K101" s="14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s="9" customFormat="1" ht="12.75">
      <c r="A102" s="35"/>
      <c r="B102" s="154"/>
      <c r="C102" s="154"/>
      <c r="D102" s="154"/>
      <c r="E102" s="154"/>
      <c r="F102" s="154"/>
      <c r="G102" s="150"/>
      <c r="H102" s="8"/>
      <c r="I102" s="145"/>
      <c r="J102" s="144"/>
      <c r="K102" s="14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s="9" customFormat="1" ht="12.75">
      <c r="A103" s="35"/>
      <c r="B103" s="35"/>
      <c r="C103" s="35"/>
      <c r="D103" s="35"/>
      <c r="E103" s="35"/>
      <c r="F103" s="35"/>
      <c r="G103" s="1"/>
      <c r="H103" s="8"/>
      <c r="I103" s="145"/>
      <c r="J103" s="144"/>
      <c r="K103" s="14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2:20" s="9" customFormat="1" ht="12.75">
      <c r="B104" s="8"/>
      <c r="C104" s="8"/>
      <c r="D104" s="8"/>
      <c r="E104" s="8"/>
      <c r="F104" s="8"/>
      <c r="G104" s="4"/>
      <c r="H104" s="151"/>
      <c r="I104" s="145"/>
      <c r="J104" s="144"/>
      <c r="K104" s="14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2:20" s="9" customFormat="1" ht="12.75">
      <c r="B105" s="8"/>
      <c r="C105" s="8"/>
      <c r="D105" s="8"/>
      <c r="E105" s="8"/>
      <c r="F105" s="8"/>
      <c r="G105" s="4"/>
      <c r="H105" s="151"/>
      <c r="I105" s="145"/>
      <c r="J105" s="144"/>
      <c r="K105" s="14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2:20" s="9" customFormat="1" ht="12.75">
      <c r="B106" s="8"/>
      <c r="C106" s="8"/>
      <c r="D106" s="8"/>
      <c r="E106" s="8"/>
      <c r="F106" s="8"/>
      <c r="G106" s="4"/>
      <c r="H106" s="151"/>
      <c r="I106" s="145"/>
      <c r="J106" s="144"/>
      <c r="K106" s="14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2:20" s="9" customFormat="1" ht="12.75">
      <c r="B107" s="8"/>
      <c r="C107" s="8"/>
      <c r="D107" s="8"/>
      <c r="E107" s="8"/>
      <c r="F107" s="8"/>
      <c r="G107" s="4"/>
      <c r="H107" s="151"/>
      <c r="I107" s="145"/>
      <c r="J107" s="144"/>
      <c r="K107" s="14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2:20" s="9" customFormat="1" ht="12.75">
      <c r="B108" s="8"/>
      <c r="C108" s="8"/>
      <c r="D108" s="8"/>
      <c r="E108" s="8"/>
      <c r="F108" s="8"/>
      <c r="G108" s="4"/>
      <c r="H108" s="151"/>
      <c r="I108" s="145"/>
      <c r="J108" s="144"/>
      <c r="K108" s="14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2:20" s="9" customFormat="1" ht="12.75">
      <c r="B109" s="8"/>
      <c r="C109" s="8"/>
      <c r="D109" s="8"/>
      <c r="E109" s="8"/>
      <c r="F109" s="8"/>
      <c r="G109" s="4"/>
      <c r="H109" s="151"/>
      <c r="I109" s="145"/>
      <c r="J109" s="144"/>
      <c r="K109" s="14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2:20" s="9" customFormat="1" ht="12.75">
      <c r="B110" s="8"/>
      <c r="C110" s="8"/>
      <c r="D110" s="8"/>
      <c r="E110" s="8"/>
      <c r="F110" s="8"/>
      <c r="G110" s="4"/>
      <c r="H110" s="151"/>
      <c r="I110" s="145"/>
      <c r="J110" s="144"/>
      <c r="K110" s="14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2:20" s="9" customFormat="1" ht="12.75">
      <c r="B111" s="8"/>
      <c r="C111" s="8"/>
      <c r="D111" s="8"/>
      <c r="E111" s="8"/>
      <c r="F111" s="8"/>
      <c r="G111" s="4"/>
      <c r="H111" s="151"/>
      <c r="I111" s="145"/>
      <c r="J111" s="144"/>
      <c r="K111" s="14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2:20" s="9" customFormat="1" ht="12.75">
      <c r="B112" s="8"/>
      <c r="C112" s="8"/>
      <c r="D112" s="8"/>
      <c r="E112" s="8"/>
      <c r="F112" s="8"/>
      <c r="G112" s="4"/>
      <c r="H112" s="151"/>
      <c r="I112" s="145"/>
      <c r="J112" s="144"/>
      <c r="K112" s="14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7:20" s="9" customFormat="1" ht="12.75">
      <c r="G113" s="4"/>
      <c r="H113" s="151"/>
      <c r="I113" s="147"/>
      <c r="J113" s="146"/>
      <c r="K113" s="147"/>
      <c r="L113" s="35"/>
      <c r="M113" s="35"/>
      <c r="N113" s="35"/>
      <c r="O113" s="35"/>
      <c r="P113" s="35"/>
      <c r="Q113" s="35"/>
      <c r="R113" s="35"/>
      <c r="S113" s="35"/>
      <c r="T113" s="35"/>
    </row>
    <row r="114" spans="1:8" s="9" customFormat="1" ht="12.75">
      <c r="A114" s="35"/>
      <c r="B114" s="148"/>
      <c r="C114" s="148"/>
      <c r="D114" s="148"/>
      <c r="E114" s="148"/>
      <c r="F114" s="148"/>
      <c r="G114" s="152"/>
      <c r="H114" s="8"/>
    </row>
    <row r="115" spans="1:6" s="9" customFormat="1" ht="12.75">
      <c r="A115" s="35"/>
      <c r="B115" s="35"/>
      <c r="C115" s="35"/>
      <c r="D115" s="35"/>
      <c r="E115" s="35"/>
      <c r="F115" s="35"/>
    </row>
    <row r="116" spans="1:6" s="9" customFormat="1" ht="12.75">
      <c r="A116" s="35"/>
      <c r="B116" s="155"/>
      <c r="C116" s="155"/>
      <c r="D116" s="155"/>
      <c r="E116" s="155"/>
      <c r="F116" s="155"/>
    </row>
    <row r="117" spans="1:6" s="9" customFormat="1" ht="12.75">
      <c r="A117" s="35"/>
      <c r="B117" s="156"/>
      <c r="C117" s="156"/>
      <c r="D117" s="156"/>
      <c r="E117" s="156"/>
      <c r="F117" s="156"/>
    </row>
    <row r="118" spans="1:6" s="9" customFormat="1" ht="12.75">
      <c r="A118" s="35"/>
      <c r="B118" s="157"/>
      <c r="C118" s="157"/>
      <c r="D118" s="157"/>
      <c r="E118" s="157"/>
      <c r="F118" s="157"/>
    </row>
    <row r="119" spans="1:6" s="9" customFormat="1" ht="12.75">
      <c r="A119" s="35"/>
      <c r="B119" s="157"/>
      <c r="C119" s="157"/>
      <c r="D119" s="157"/>
      <c r="E119" s="157"/>
      <c r="F119" s="157"/>
    </row>
    <row r="120" spans="1:6" s="9" customFormat="1" ht="12.75">
      <c r="A120" s="35"/>
      <c r="B120" s="157"/>
      <c r="C120" s="157"/>
      <c r="D120" s="157"/>
      <c r="E120" s="157"/>
      <c r="F120" s="157"/>
    </row>
    <row r="121" spans="1:6" s="9" customFormat="1" ht="12.75">
      <c r="A121" s="35"/>
      <c r="B121" s="157"/>
      <c r="C121" s="157"/>
      <c r="D121" s="157"/>
      <c r="E121" s="157"/>
      <c r="F121" s="157"/>
    </row>
    <row r="122" spans="1:6" s="9" customFormat="1" ht="12.75">
      <c r="A122" s="35"/>
      <c r="B122" s="157"/>
      <c r="C122" s="157"/>
      <c r="D122" s="157"/>
      <c r="E122" s="157"/>
      <c r="F122" s="157"/>
    </row>
    <row r="123" spans="1:6" s="9" customFormat="1" ht="12.75">
      <c r="A123" s="35"/>
      <c r="B123" s="157"/>
      <c r="C123" s="157"/>
      <c r="D123" s="157"/>
      <c r="E123" s="157"/>
      <c r="F123" s="157"/>
    </row>
    <row r="124" spans="1:6" s="9" customFormat="1" ht="12.75">
      <c r="A124" s="35"/>
      <c r="B124" s="157"/>
      <c r="C124" s="157"/>
      <c r="D124" s="157"/>
      <c r="E124" s="157"/>
      <c r="F124" s="157"/>
    </row>
    <row r="125" spans="1:6" ht="12.75">
      <c r="A125" s="33"/>
      <c r="B125" s="33"/>
      <c r="C125" s="33"/>
      <c r="D125" s="33"/>
      <c r="E125" s="33"/>
      <c r="F125" s="33"/>
    </row>
    <row r="126" spans="1:6" ht="12.75">
      <c r="A126" s="33"/>
      <c r="B126" s="33"/>
      <c r="C126" s="33"/>
      <c r="D126" s="33"/>
      <c r="E126" s="33"/>
      <c r="F126" s="33"/>
    </row>
    <row r="127" spans="1:6" ht="12.75">
      <c r="A127" s="33"/>
      <c r="B127" s="33"/>
      <c r="C127" s="33"/>
      <c r="D127" s="33"/>
      <c r="E127" s="33"/>
      <c r="F127" s="33"/>
    </row>
  </sheetData>
  <printOptions/>
  <pageMargins left="0.7874015748031497" right="0.7874015748031497" top="0.64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29" sqref="B29"/>
    </sheetView>
  </sheetViews>
  <sheetFormatPr defaultColWidth="9.140625" defaultRowHeight="12.75"/>
  <cols>
    <col min="1" max="1" width="24.7109375" style="0" customWidth="1"/>
    <col min="2" max="2" width="38.7109375" style="0" customWidth="1"/>
    <col min="3" max="3" width="13.57421875" style="0" customWidth="1"/>
  </cols>
  <sheetData>
    <row r="1" spans="1:5" ht="12.75">
      <c r="A1" s="339" t="s">
        <v>332</v>
      </c>
      <c r="B1" s="339" t="s">
        <v>412</v>
      </c>
      <c r="C1" s="318"/>
      <c r="D1" s="79"/>
      <c r="E1" s="79"/>
    </row>
    <row r="2" spans="1:5" ht="12.75">
      <c r="A2" s="340"/>
      <c r="B2" s="340"/>
      <c r="C2" s="318"/>
      <c r="D2" s="79"/>
      <c r="E2" s="79"/>
    </row>
    <row r="3" spans="1:5" ht="12.75">
      <c r="A3" s="340" t="s">
        <v>86</v>
      </c>
      <c r="B3" s="341">
        <v>41827</v>
      </c>
      <c r="C3" s="318"/>
      <c r="D3" s="79"/>
      <c r="E3" s="208"/>
    </row>
    <row r="4" spans="1:5" ht="12.75">
      <c r="A4" s="538" t="s">
        <v>290</v>
      </c>
      <c r="B4" s="343">
        <v>10889</v>
      </c>
      <c r="C4" s="318"/>
      <c r="D4" s="79"/>
      <c r="E4" s="79"/>
    </row>
    <row r="5" spans="1:5" ht="12.75">
      <c r="A5" s="538" t="s">
        <v>291</v>
      </c>
      <c r="B5" s="343">
        <v>8835</v>
      </c>
      <c r="C5" s="318"/>
      <c r="D5" s="79"/>
      <c r="E5" s="79"/>
    </row>
    <row r="6" spans="1:5" ht="12.75">
      <c r="A6" s="538" t="s">
        <v>292</v>
      </c>
      <c r="B6" s="343">
        <v>9600</v>
      </c>
      <c r="C6" s="318"/>
      <c r="D6" s="79"/>
      <c r="E6" s="79"/>
    </row>
    <row r="7" spans="1:5" ht="12.75">
      <c r="A7" s="538" t="s">
        <v>293</v>
      </c>
      <c r="B7" s="343">
        <v>5102</v>
      </c>
      <c r="C7" s="318"/>
      <c r="D7" s="79"/>
      <c r="E7" s="79"/>
    </row>
    <row r="8" spans="1:5" ht="12.75">
      <c r="A8" s="538" t="s">
        <v>294</v>
      </c>
      <c r="B8" s="343">
        <v>3753</v>
      </c>
      <c r="C8" s="318"/>
      <c r="D8" s="79"/>
      <c r="E8" s="79"/>
    </row>
    <row r="9" spans="1:5" ht="12.75">
      <c r="A9" s="538" t="s">
        <v>295</v>
      </c>
      <c r="B9" s="343">
        <v>1476</v>
      </c>
      <c r="C9" s="318"/>
      <c r="D9" s="79"/>
      <c r="E9" s="79"/>
    </row>
    <row r="10" spans="1:5" ht="12.75">
      <c r="A10" s="538" t="s">
        <v>296</v>
      </c>
      <c r="B10" s="343">
        <v>1354</v>
      </c>
      <c r="C10" s="318"/>
      <c r="D10" s="79"/>
      <c r="E10" s="79"/>
    </row>
    <row r="11" spans="1:5" ht="12.75">
      <c r="A11" s="538" t="s">
        <v>53</v>
      </c>
      <c r="B11" s="344">
        <v>818</v>
      </c>
      <c r="C11" s="318"/>
      <c r="D11" s="79"/>
      <c r="E11" s="79"/>
    </row>
    <row r="12" spans="1:5" ht="12.75">
      <c r="A12" s="342"/>
      <c r="B12" s="345"/>
      <c r="C12" s="318"/>
      <c r="D12" s="79"/>
      <c r="E12" s="79"/>
    </row>
    <row r="13" spans="1:3" ht="12.75">
      <c r="A13" s="323" t="s">
        <v>10</v>
      </c>
      <c r="B13" s="323" t="s">
        <v>430</v>
      </c>
      <c r="C13" s="319"/>
    </row>
    <row r="14" spans="1:5" ht="12.75">
      <c r="A14" s="346" t="s">
        <v>11</v>
      </c>
      <c r="B14" s="346"/>
      <c r="C14" s="323"/>
      <c r="D14" s="124"/>
      <c r="E14" s="124"/>
    </row>
    <row r="16" spans="1:4" ht="12.75">
      <c r="A16" s="35"/>
      <c r="B16" s="35"/>
      <c r="C16" s="35"/>
      <c r="D16" s="35"/>
    </row>
    <row r="17" spans="1:4" ht="12.75">
      <c r="A17" s="35"/>
      <c r="B17" s="35"/>
      <c r="C17" s="35"/>
      <c r="D17" s="35"/>
    </row>
    <row r="18" spans="1:4" ht="12.75">
      <c r="A18" s="35"/>
      <c r="B18" s="35"/>
      <c r="C18" s="35"/>
      <c r="D18" s="35"/>
    </row>
    <row r="19" spans="1:4" ht="12.75">
      <c r="A19" s="93"/>
      <c r="B19" s="93"/>
      <c r="C19" s="35"/>
      <c r="D19" s="35"/>
    </row>
    <row r="20" spans="1:4" ht="12.75">
      <c r="A20" s="35"/>
      <c r="B20" s="35"/>
      <c r="C20" s="35"/>
      <c r="D20" s="35"/>
    </row>
    <row r="21" spans="1:4" ht="12.75">
      <c r="A21" s="35"/>
      <c r="B21" s="35"/>
      <c r="C21" s="35"/>
      <c r="D21" s="35"/>
    </row>
    <row r="22" spans="1:4" ht="12.75">
      <c r="A22" s="35"/>
      <c r="B22" s="35"/>
      <c r="C22" s="35"/>
      <c r="D22" s="35"/>
    </row>
    <row r="23" spans="1:4" ht="12.75">
      <c r="A23" s="35"/>
      <c r="B23" s="35"/>
      <c r="C23" s="35"/>
      <c r="D23" s="35"/>
    </row>
    <row r="24" spans="1:4" ht="12.75">
      <c r="A24" s="35"/>
      <c r="B24" s="35"/>
      <c r="C24" s="35"/>
      <c r="D24" s="35"/>
    </row>
    <row r="25" spans="1:4" ht="12.75">
      <c r="A25" s="35"/>
      <c r="B25" s="35"/>
      <c r="C25" s="35"/>
      <c r="D25" s="35"/>
    </row>
    <row r="26" spans="1:4" ht="12.75">
      <c r="A26" s="35"/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35"/>
      <c r="B28" s="35"/>
      <c r="C28" s="35"/>
      <c r="D28" s="35"/>
    </row>
    <row r="29" spans="1:4" ht="12.75">
      <c r="A29" s="35"/>
      <c r="B29" s="35"/>
      <c r="C29" s="35"/>
      <c r="D29" s="35"/>
    </row>
    <row r="30" spans="1:4" ht="12.75">
      <c r="A30" s="35"/>
      <c r="B30" s="35"/>
      <c r="C30" s="35"/>
      <c r="D30" s="35"/>
    </row>
    <row r="31" spans="1:4" ht="12.75">
      <c r="A31" s="35"/>
      <c r="B31" s="35"/>
      <c r="C31" s="35"/>
      <c r="D31" s="3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workbookViewId="0" topLeftCell="A1">
      <selection activeCell="D27" sqref="D27"/>
    </sheetView>
  </sheetViews>
  <sheetFormatPr defaultColWidth="9.140625" defaultRowHeight="12.75"/>
  <cols>
    <col min="1" max="1" width="9.421875" style="0" customWidth="1"/>
    <col min="2" max="2" width="27.421875" style="0" customWidth="1"/>
    <col min="3" max="3" width="22.28125" style="0" bestFit="1" customWidth="1"/>
    <col min="4" max="4" width="41.421875" style="0" bestFit="1" customWidth="1"/>
    <col min="5" max="5" width="39.421875" style="0" bestFit="1" customWidth="1"/>
    <col min="6" max="6" width="33.57421875" style="0" bestFit="1" customWidth="1"/>
    <col min="7" max="7" width="11.140625" style="0" customWidth="1"/>
  </cols>
  <sheetData>
    <row r="1" spans="1:7" ht="12.75">
      <c r="A1" s="244" t="s">
        <v>333</v>
      </c>
      <c r="B1" s="244" t="s">
        <v>60</v>
      </c>
      <c r="C1" s="244"/>
      <c r="D1" s="244"/>
      <c r="E1" s="244"/>
      <c r="F1" s="244"/>
      <c r="G1" s="249"/>
    </row>
    <row r="2" spans="1:7" ht="12.75">
      <c r="A2" s="347"/>
      <c r="B2" s="244"/>
      <c r="C2" s="244"/>
      <c r="D2" s="244"/>
      <c r="E2" s="244"/>
      <c r="F2" s="244"/>
      <c r="G2" s="249"/>
    </row>
    <row r="3" spans="1:7" ht="12.75">
      <c r="A3" s="250"/>
      <c r="B3" s="296" t="s">
        <v>458</v>
      </c>
      <c r="C3" s="324" t="s">
        <v>61</v>
      </c>
      <c r="D3" s="324" t="s">
        <v>62</v>
      </c>
      <c r="E3" s="324" t="s">
        <v>63</v>
      </c>
      <c r="F3" s="297" t="s">
        <v>64</v>
      </c>
      <c r="G3" s="348"/>
    </row>
    <row r="4" spans="1:7" ht="12.75">
      <c r="A4" s="248">
        <v>1990</v>
      </c>
      <c r="B4" s="349">
        <v>5254</v>
      </c>
      <c r="C4" s="350">
        <v>7661</v>
      </c>
      <c r="D4" s="350">
        <v>1421</v>
      </c>
      <c r="E4" s="350">
        <v>982</v>
      </c>
      <c r="F4" s="351">
        <v>5258</v>
      </c>
      <c r="G4" s="249"/>
    </row>
    <row r="5" spans="1:7" ht="12.75">
      <c r="A5" s="248">
        <v>1994</v>
      </c>
      <c r="B5" s="349">
        <v>4373</v>
      </c>
      <c r="C5" s="350">
        <v>6594</v>
      </c>
      <c r="D5" s="350">
        <v>1220</v>
      </c>
      <c r="E5" s="350">
        <v>823</v>
      </c>
      <c r="F5" s="351">
        <v>4551</v>
      </c>
      <c r="G5" s="249"/>
    </row>
    <row r="6" spans="1:7" ht="12.75">
      <c r="A6" s="248">
        <v>1995</v>
      </c>
      <c r="B6" s="349">
        <v>5409</v>
      </c>
      <c r="C6" s="350">
        <v>5728</v>
      </c>
      <c r="D6" s="350">
        <v>963</v>
      </c>
      <c r="E6" s="350">
        <v>1095</v>
      </c>
      <c r="F6" s="351">
        <v>3670</v>
      </c>
      <c r="G6" s="249"/>
    </row>
    <row r="7" spans="1:7" ht="12.75">
      <c r="A7" s="248">
        <v>1996</v>
      </c>
      <c r="B7" s="349">
        <v>5597</v>
      </c>
      <c r="C7" s="350">
        <v>5643</v>
      </c>
      <c r="D7" s="350">
        <v>895</v>
      </c>
      <c r="E7" s="350">
        <v>1477</v>
      </c>
      <c r="F7" s="351">
        <v>3271</v>
      </c>
      <c r="G7" s="249"/>
    </row>
    <row r="8" spans="1:7" ht="12.75">
      <c r="A8" s="248">
        <v>1997</v>
      </c>
      <c r="B8" s="349">
        <v>5057</v>
      </c>
      <c r="C8" s="350">
        <v>5269</v>
      </c>
      <c r="D8" s="350">
        <v>725</v>
      </c>
      <c r="E8" s="350">
        <v>1491</v>
      </c>
      <c r="F8" s="351">
        <v>3053</v>
      </c>
      <c r="G8" s="249"/>
    </row>
    <row r="9" spans="1:7" ht="12.75">
      <c r="A9" s="248">
        <v>1998</v>
      </c>
      <c r="B9" s="349">
        <v>6811</v>
      </c>
      <c r="C9" s="350">
        <v>4938</v>
      </c>
      <c r="D9" s="350">
        <v>456</v>
      </c>
      <c r="E9" s="350">
        <v>2194</v>
      </c>
      <c r="F9" s="351">
        <v>2288</v>
      </c>
      <c r="G9" s="249"/>
    </row>
    <row r="10" spans="1:7" ht="12.75">
      <c r="A10" s="248">
        <v>1999</v>
      </c>
      <c r="B10" s="349">
        <v>5769</v>
      </c>
      <c r="C10" s="350">
        <v>4526</v>
      </c>
      <c r="D10" s="350">
        <v>353</v>
      </c>
      <c r="E10" s="350">
        <v>1932</v>
      </c>
      <c r="F10" s="351">
        <v>2241</v>
      </c>
      <c r="G10" s="249"/>
    </row>
    <row r="11" spans="1:7" ht="12.75">
      <c r="A11" s="248">
        <v>2000</v>
      </c>
      <c r="B11" s="349">
        <v>4806</v>
      </c>
      <c r="C11" s="350">
        <v>5185</v>
      </c>
      <c r="D11" s="350">
        <v>465</v>
      </c>
      <c r="E11" s="350">
        <v>2344</v>
      </c>
      <c r="F11" s="351">
        <v>2376</v>
      </c>
      <c r="G11" s="249"/>
    </row>
    <row r="12" spans="1:7" ht="12.75">
      <c r="A12" s="248">
        <v>2001</v>
      </c>
      <c r="B12" s="349">
        <v>3998</v>
      </c>
      <c r="C12" s="350">
        <v>3887</v>
      </c>
      <c r="D12" s="350">
        <v>268</v>
      </c>
      <c r="E12" s="350">
        <v>1564</v>
      </c>
      <c r="F12" s="351">
        <v>2055</v>
      </c>
      <c r="G12" s="249"/>
    </row>
    <row r="13" spans="1:7" ht="12.75">
      <c r="A13" s="248">
        <v>2002</v>
      </c>
      <c r="B13" s="349">
        <v>3823</v>
      </c>
      <c r="C13" s="350">
        <v>3390</v>
      </c>
      <c r="D13" s="350">
        <v>333</v>
      </c>
      <c r="E13" s="350">
        <v>1105</v>
      </c>
      <c r="F13" s="351">
        <v>1952</v>
      </c>
      <c r="G13" s="249"/>
    </row>
    <row r="14" spans="1:7" ht="12.75">
      <c r="A14" s="248">
        <v>2003</v>
      </c>
      <c r="B14" s="349">
        <v>4187</v>
      </c>
      <c r="C14" s="350">
        <v>3374</v>
      </c>
      <c r="D14" s="350">
        <v>405</v>
      </c>
      <c r="E14" s="350">
        <v>821</v>
      </c>
      <c r="F14" s="351">
        <v>2148</v>
      </c>
      <c r="G14" s="249"/>
    </row>
    <row r="15" spans="1:7" ht="12.75">
      <c r="A15" s="248">
        <v>2004</v>
      </c>
      <c r="B15" s="349">
        <v>3789</v>
      </c>
      <c r="C15" s="350">
        <v>2684</v>
      </c>
      <c r="D15" s="350">
        <v>515</v>
      </c>
      <c r="E15" s="350">
        <v>337</v>
      </c>
      <c r="F15" s="351">
        <v>1832</v>
      </c>
      <c r="G15" s="249"/>
    </row>
    <row r="16" spans="1:7" ht="12.75">
      <c r="A16" s="248">
        <v>2005</v>
      </c>
      <c r="B16" s="349">
        <v>3890</v>
      </c>
      <c r="C16" s="350">
        <v>2595</v>
      </c>
      <c r="D16" s="350">
        <v>798</v>
      </c>
      <c r="E16" s="350">
        <v>219</v>
      </c>
      <c r="F16" s="351">
        <v>1578</v>
      </c>
      <c r="G16" s="249"/>
    </row>
    <row r="17" spans="1:7" ht="12.75">
      <c r="A17" s="250">
        <v>2006</v>
      </c>
      <c r="B17" s="349">
        <v>3528</v>
      </c>
      <c r="C17" s="301">
        <v>2252</v>
      </c>
      <c r="D17" s="301">
        <v>775</v>
      </c>
      <c r="E17" s="301">
        <v>205</v>
      </c>
      <c r="F17" s="351">
        <v>1272</v>
      </c>
      <c r="G17" s="249"/>
    </row>
    <row r="18" spans="1:7" ht="12.75">
      <c r="A18" s="250">
        <v>2007</v>
      </c>
      <c r="B18" s="349">
        <v>2852</v>
      </c>
      <c r="C18" s="301">
        <v>1916</v>
      </c>
      <c r="D18" s="301">
        <v>565</v>
      </c>
      <c r="E18" s="301">
        <v>227</v>
      </c>
      <c r="F18" s="351">
        <v>1124</v>
      </c>
      <c r="G18" s="249"/>
    </row>
    <row r="19" spans="1:7" ht="12.75">
      <c r="A19" s="250">
        <v>2008</v>
      </c>
      <c r="B19" s="539">
        <v>2413</v>
      </c>
      <c r="C19" s="333">
        <v>1606</v>
      </c>
      <c r="D19" s="333">
        <v>441</v>
      </c>
      <c r="E19" s="333">
        <v>245</v>
      </c>
      <c r="F19" s="334">
        <v>920</v>
      </c>
      <c r="G19" s="249"/>
    </row>
    <row r="20" spans="1:7" ht="12.75">
      <c r="A20" s="249"/>
      <c r="B20" s="249"/>
      <c r="C20" s="249"/>
      <c r="D20" s="249"/>
      <c r="E20" s="249"/>
      <c r="F20" s="249"/>
      <c r="G20" s="249"/>
    </row>
    <row r="21" spans="1:7" ht="12.75">
      <c r="A21" s="252" t="s">
        <v>41</v>
      </c>
      <c r="B21" s="249"/>
      <c r="C21" s="249"/>
      <c r="D21" s="249"/>
      <c r="E21" s="249"/>
      <c r="F21" s="249"/>
      <c r="G21" s="249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77.8515625" style="11" customWidth="1"/>
    <col min="2" max="20" width="5.57421875" style="11" customWidth="1"/>
    <col min="21" max="23" width="20.00390625" style="11" customWidth="1"/>
    <col min="24" max="16384" width="9.140625" style="11" customWidth="1"/>
  </cols>
  <sheetData>
    <row r="1" spans="1:17" s="27" customFormat="1" ht="13.5">
      <c r="A1" s="43" t="s">
        <v>334</v>
      </c>
      <c r="B1" s="26" t="s">
        <v>65</v>
      </c>
      <c r="O1" s="28"/>
      <c r="P1" s="28"/>
      <c r="Q1" s="28"/>
    </row>
    <row r="2" spans="1:18" s="27" customFormat="1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20" ht="12.75">
      <c r="A3" s="16"/>
      <c r="B3" s="210">
        <v>1990</v>
      </c>
      <c r="C3" s="39">
        <v>1991</v>
      </c>
      <c r="D3" s="39">
        <v>1992</v>
      </c>
      <c r="E3" s="39">
        <v>1993</v>
      </c>
      <c r="F3" s="39">
        <v>1994</v>
      </c>
      <c r="G3" s="39">
        <v>1995</v>
      </c>
      <c r="H3" s="39">
        <v>1996</v>
      </c>
      <c r="I3" s="39">
        <v>1997</v>
      </c>
      <c r="J3" s="39">
        <v>1998</v>
      </c>
      <c r="K3" s="39">
        <v>1999</v>
      </c>
      <c r="L3" s="39">
        <v>2000</v>
      </c>
      <c r="M3" s="39">
        <v>2001</v>
      </c>
      <c r="N3" s="39">
        <v>2002</v>
      </c>
      <c r="O3" s="39">
        <v>2003</v>
      </c>
      <c r="P3" s="39">
        <v>2004</v>
      </c>
      <c r="Q3" s="39">
        <v>2005</v>
      </c>
      <c r="R3" s="94">
        <v>2006</v>
      </c>
      <c r="S3" s="94">
        <v>2007</v>
      </c>
      <c r="T3" s="200">
        <v>2008</v>
      </c>
    </row>
    <row r="4" spans="1:20" s="15" customFormat="1" ht="12.75">
      <c r="A4" s="45" t="s">
        <v>66</v>
      </c>
      <c r="B4" s="192" t="s">
        <v>248</v>
      </c>
      <c r="C4" s="115" t="s">
        <v>248</v>
      </c>
      <c r="D4" s="115" t="s">
        <v>248</v>
      </c>
      <c r="E4" s="115">
        <v>1224</v>
      </c>
      <c r="F4" s="115">
        <v>937</v>
      </c>
      <c r="G4" s="115">
        <v>1068</v>
      </c>
      <c r="H4" s="115">
        <v>1014</v>
      </c>
      <c r="I4" s="115">
        <v>997</v>
      </c>
      <c r="J4" s="115">
        <v>917</v>
      </c>
      <c r="K4" s="115">
        <v>764</v>
      </c>
      <c r="L4" s="115">
        <v>864</v>
      </c>
      <c r="M4" s="115">
        <v>826</v>
      </c>
      <c r="N4" s="115">
        <v>875</v>
      </c>
      <c r="O4" s="115">
        <v>973</v>
      </c>
      <c r="P4" s="115">
        <v>1012</v>
      </c>
      <c r="Q4" s="115">
        <v>998</v>
      </c>
      <c r="R4" s="115">
        <v>814</v>
      </c>
      <c r="S4" s="115">
        <v>686</v>
      </c>
      <c r="T4" s="180">
        <v>688</v>
      </c>
    </row>
    <row r="5" spans="1:20" ht="12.75">
      <c r="A5" s="45" t="s">
        <v>67</v>
      </c>
      <c r="B5" s="194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64"/>
      <c r="T5" s="213"/>
    </row>
    <row r="6" spans="1:20" ht="12.75">
      <c r="A6" s="7" t="s">
        <v>68</v>
      </c>
      <c r="B6" s="194">
        <v>75</v>
      </c>
      <c r="C6" s="96">
        <v>50</v>
      </c>
      <c r="D6" s="96">
        <v>44</v>
      </c>
      <c r="E6" s="96">
        <v>59</v>
      </c>
      <c r="F6" s="96">
        <v>21</v>
      </c>
      <c r="G6" s="96">
        <v>22</v>
      </c>
      <c r="H6" s="96">
        <v>17</v>
      </c>
      <c r="I6" s="96">
        <v>13</v>
      </c>
      <c r="J6" s="96">
        <v>21</v>
      </c>
      <c r="K6" s="96">
        <v>12</v>
      </c>
      <c r="L6" s="96">
        <v>14</v>
      </c>
      <c r="M6" s="96">
        <v>15</v>
      </c>
      <c r="N6" s="96">
        <v>20</v>
      </c>
      <c r="O6" s="96">
        <v>15</v>
      </c>
      <c r="P6" s="96">
        <v>7</v>
      </c>
      <c r="Q6" s="96">
        <v>16</v>
      </c>
      <c r="R6" s="96">
        <v>3</v>
      </c>
      <c r="S6" s="96">
        <v>4</v>
      </c>
      <c r="T6" s="213">
        <v>4</v>
      </c>
    </row>
    <row r="7" spans="1:20" ht="12.75">
      <c r="A7" s="7"/>
      <c r="B7" s="194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213"/>
    </row>
    <row r="8" spans="1:20" ht="12.75">
      <c r="A8" s="45" t="s">
        <v>69</v>
      </c>
      <c r="B8" s="194" t="s">
        <v>248</v>
      </c>
      <c r="C8" s="96" t="s">
        <v>248</v>
      </c>
      <c r="D8" s="96" t="s">
        <v>248</v>
      </c>
      <c r="E8" s="96">
        <v>1161</v>
      </c>
      <c r="F8" s="96">
        <v>960</v>
      </c>
      <c r="G8" s="96">
        <v>1038</v>
      </c>
      <c r="H8" s="96">
        <v>980</v>
      </c>
      <c r="I8" s="96">
        <v>1018</v>
      </c>
      <c r="J8" s="96">
        <v>885</v>
      </c>
      <c r="K8" s="96">
        <v>782</v>
      </c>
      <c r="L8" s="96">
        <v>852</v>
      </c>
      <c r="M8" s="96">
        <v>802</v>
      </c>
      <c r="N8" s="96">
        <v>868</v>
      </c>
      <c r="O8" s="96">
        <v>878</v>
      </c>
      <c r="P8" s="96">
        <v>954</v>
      </c>
      <c r="Q8" s="96">
        <v>910</v>
      </c>
      <c r="R8" s="96">
        <v>820</v>
      </c>
      <c r="S8" s="96">
        <v>702</v>
      </c>
      <c r="T8" s="213">
        <v>685</v>
      </c>
    </row>
    <row r="9" spans="1:20" ht="12.75">
      <c r="A9" s="46"/>
      <c r="B9" s="194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83"/>
      <c r="S9" s="64"/>
      <c r="T9" s="213"/>
    </row>
    <row r="10" spans="1:20" ht="12.75">
      <c r="A10" s="26" t="s">
        <v>70</v>
      </c>
      <c r="B10" s="194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83"/>
      <c r="S10" s="64"/>
      <c r="T10" s="213"/>
    </row>
    <row r="11" spans="1:20" ht="12.75">
      <c r="A11" s="7" t="s">
        <v>71</v>
      </c>
      <c r="B11" s="194">
        <v>857</v>
      </c>
      <c r="C11" s="96">
        <v>1204</v>
      </c>
      <c r="D11" s="96">
        <v>2930</v>
      </c>
      <c r="E11" s="96">
        <v>4340</v>
      </c>
      <c r="F11" s="96">
        <v>5316</v>
      </c>
      <c r="G11" s="96">
        <v>4200</v>
      </c>
      <c r="H11" s="96">
        <v>1809</v>
      </c>
      <c r="I11" s="96">
        <v>891</v>
      </c>
      <c r="J11" s="96">
        <v>400</v>
      </c>
      <c r="K11" s="96">
        <v>0</v>
      </c>
      <c r="L11" s="96">
        <v>19</v>
      </c>
      <c r="M11" s="96">
        <v>46</v>
      </c>
      <c r="N11" s="96">
        <v>20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213">
        <v>0</v>
      </c>
    </row>
    <row r="12" spans="1:20" ht="12.75">
      <c r="A12" s="7" t="s">
        <v>72</v>
      </c>
      <c r="B12" s="194" t="s">
        <v>248</v>
      </c>
      <c r="C12" s="96" t="s">
        <v>248</v>
      </c>
      <c r="D12" s="96" t="s">
        <v>248</v>
      </c>
      <c r="E12" s="96" t="s">
        <v>248</v>
      </c>
      <c r="F12" s="96" t="s">
        <v>248</v>
      </c>
      <c r="G12" s="96" t="s">
        <v>248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97</v>
      </c>
      <c r="N12" s="96">
        <v>4211</v>
      </c>
      <c r="O12" s="96">
        <v>5870</v>
      </c>
      <c r="P12" s="96">
        <v>1381</v>
      </c>
      <c r="Q12" s="96">
        <v>0</v>
      </c>
      <c r="R12" s="96">
        <v>0</v>
      </c>
      <c r="S12" s="96">
        <v>0</v>
      </c>
      <c r="T12" s="213">
        <v>0</v>
      </c>
    </row>
    <row r="13" spans="1:20" ht="12.75">
      <c r="A13" s="7" t="s">
        <v>73</v>
      </c>
      <c r="B13" s="194" t="s">
        <v>248</v>
      </c>
      <c r="C13" s="96" t="s">
        <v>248</v>
      </c>
      <c r="D13" s="96" t="s">
        <v>248</v>
      </c>
      <c r="E13" s="96" t="s">
        <v>248</v>
      </c>
      <c r="F13" s="96" t="s">
        <v>248</v>
      </c>
      <c r="G13" s="96" t="s">
        <v>248</v>
      </c>
      <c r="H13" s="96">
        <v>0</v>
      </c>
      <c r="I13" s="96">
        <v>0</v>
      </c>
      <c r="J13" s="96">
        <v>0</v>
      </c>
      <c r="K13" s="96">
        <v>19</v>
      </c>
      <c r="L13" s="96">
        <v>203</v>
      </c>
      <c r="M13" s="96">
        <v>327</v>
      </c>
      <c r="N13" s="96">
        <v>4837</v>
      </c>
      <c r="O13" s="96">
        <v>4670</v>
      </c>
      <c r="P13" s="96">
        <v>3899</v>
      </c>
      <c r="Q13" s="96">
        <v>0</v>
      </c>
      <c r="R13" s="96">
        <v>0</v>
      </c>
      <c r="S13" s="96">
        <v>0</v>
      </c>
      <c r="T13" s="213">
        <v>0</v>
      </c>
    </row>
    <row r="14" spans="1:20" ht="12.75">
      <c r="A14" s="7" t="s">
        <v>74</v>
      </c>
      <c r="B14" s="194" t="s">
        <v>248</v>
      </c>
      <c r="C14" s="96" t="s">
        <v>248</v>
      </c>
      <c r="D14" s="96" t="s">
        <v>248</v>
      </c>
      <c r="E14" s="96" t="s">
        <v>248</v>
      </c>
      <c r="F14" s="96" t="s">
        <v>248</v>
      </c>
      <c r="G14" s="96" t="s">
        <v>248</v>
      </c>
      <c r="H14" s="96" t="s">
        <v>248</v>
      </c>
      <c r="I14" s="96" t="s">
        <v>248</v>
      </c>
      <c r="J14" s="96" t="s">
        <v>248</v>
      </c>
      <c r="K14" s="96" t="s">
        <v>248</v>
      </c>
      <c r="L14" s="96" t="s">
        <v>248</v>
      </c>
      <c r="M14" s="96" t="s">
        <v>248</v>
      </c>
      <c r="N14" s="96" t="s">
        <v>248</v>
      </c>
      <c r="O14" s="96">
        <v>574</v>
      </c>
      <c r="P14" s="96">
        <v>520</v>
      </c>
      <c r="Q14" s="96">
        <v>195</v>
      </c>
      <c r="R14" s="96">
        <v>0</v>
      </c>
      <c r="S14" s="96">
        <v>0</v>
      </c>
      <c r="T14" s="213">
        <v>0</v>
      </c>
    </row>
    <row r="15" spans="1:20" ht="12.75">
      <c r="A15" s="16"/>
      <c r="B15" s="211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83"/>
      <c r="S15" s="64"/>
      <c r="T15" s="213"/>
    </row>
    <row r="16" spans="1:20" ht="12.75">
      <c r="A16" s="16" t="s">
        <v>75</v>
      </c>
      <c r="B16" s="212">
        <v>5</v>
      </c>
      <c r="C16" s="58">
        <v>4</v>
      </c>
      <c r="D16" s="58">
        <v>7</v>
      </c>
      <c r="E16" s="58">
        <v>8</v>
      </c>
      <c r="F16" s="58">
        <v>3</v>
      </c>
      <c r="G16" s="58">
        <v>14</v>
      </c>
      <c r="H16" s="58">
        <v>16</v>
      </c>
      <c r="I16" s="58">
        <v>10</v>
      </c>
      <c r="J16" s="58">
        <v>10</v>
      </c>
      <c r="K16" s="58">
        <v>12</v>
      </c>
      <c r="L16" s="58">
        <v>9</v>
      </c>
      <c r="M16" s="58">
        <v>11</v>
      </c>
      <c r="N16" s="58">
        <v>10</v>
      </c>
      <c r="O16" s="58">
        <v>13</v>
      </c>
      <c r="P16" s="58">
        <v>21</v>
      </c>
      <c r="Q16" s="58">
        <v>20</v>
      </c>
      <c r="R16" s="58">
        <v>16</v>
      </c>
      <c r="S16" s="97">
        <v>15</v>
      </c>
      <c r="T16" s="214">
        <v>12</v>
      </c>
    </row>
    <row r="18" spans="1:2" ht="12.75">
      <c r="A18" s="10" t="s">
        <v>10</v>
      </c>
      <c r="B18" s="19" t="s">
        <v>431</v>
      </c>
    </row>
    <row r="19" spans="2:17" ht="12.75">
      <c r="B19" s="49" t="s">
        <v>76</v>
      </c>
      <c r="O19" s="15"/>
      <c r="P19" s="15"/>
      <c r="Q19" s="15"/>
    </row>
    <row r="20" spans="2:17" ht="12.75">
      <c r="B20" s="49" t="s">
        <v>77</v>
      </c>
      <c r="N20" s="12"/>
      <c r="O20" s="12"/>
      <c r="P20" s="12"/>
      <c r="Q20" s="12"/>
    </row>
    <row r="21" spans="2:17" ht="12.75">
      <c r="B21" s="49" t="s">
        <v>78</v>
      </c>
      <c r="N21" s="12"/>
      <c r="O21" s="12"/>
      <c r="P21" s="12"/>
      <c r="Q21" s="12"/>
    </row>
    <row r="22" spans="2:17" ht="12.75">
      <c r="B22" s="49" t="s">
        <v>79</v>
      </c>
      <c r="N22" s="12"/>
      <c r="O22" s="293"/>
      <c r="P22" s="12"/>
      <c r="Q22" s="12"/>
    </row>
    <row r="23" spans="2:17" ht="12.75">
      <c r="B23" s="49" t="s">
        <v>80</v>
      </c>
      <c r="N23" s="12"/>
      <c r="O23" s="293"/>
      <c r="P23" s="12"/>
      <c r="Q23" s="12"/>
    </row>
    <row r="24" spans="2:17" ht="12.75">
      <c r="B24" s="49" t="s">
        <v>81</v>
      </c>
      <c r="N24" s="12"/>
      <c r="O24" s="293"/>
      <c r="P24" s="12"/>
      <c r="Q24" s="12"/>
    </row>
    <row r="25" spans="1:17" ht="12.75">
      <c r="A25" s="19" t="s">
        <v>11</v>
      </c>
      <c r="N25" s="12"/>
      <c r="O25" s="293"/>
      <c r="P25" s="12"/>
      <c r="Q25" s="12"/>
    </row>
    <row r="26" spans="14:17" ht="12.75">
      <c r="N26" s="12"/>
      <c r="O26" s="118"/>
      <c r="P26" s="12"/>
      <c r="Q26" s="12"/>
    </row>
    <row r="27" spans="14:17" ht="12.75">
      <c r="N27" s="12"/>
      <c r="O27" s="12"/>
      <c r="P27" s="12"/>
      <c r="Q27" s="12"/>
    </row>
    <row r="28" spans="14:17" ht="12.75">
      <c r="N28" s="12"/>
      <c r="O28" s="12"/>
      <c r="P28" s="12"/>
      <c r="Q28" s="12"/>
    </row>
    <row r="29" spans="15:16" ht="12.75">
      <c r="O29" s="15"/>
      <c r="P29" s="15"/>
    </row>
    <row r="30" spans="15:16" ht="12.75">
      <c r="O30" s="15"/>
      <c r="P30" s="15"/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9" sqref="A19"/>
    </sheetView>
  </sheetViews>
  <sheetFormatPr defaultColWidth="9.140625" defaultRowHeight="12.75"/>
  <cols>
    <col min="1" max="1" width="14.00390625" style="11" customWidth="1"/>
    <col min="2" max="3" width="26.28125" style="11" customWidth="1"/>
    <col min="4" max="4" width="1.7109375" style="11" customWidth="1"/>
    <col min="5" max="11" width="6.140625" style="11" customWidth="1"/>
    <col min="12" max="16384" width="9.140625" style="11" customWidth="1"/>
  </cols>
  <sheetData>
    <row r="1" spans="1:4" s="27" customFormat="1" ht="13.5">
      <c r="A1" s="244" t="s">
        <v>335</v>
      </c>
      <c r="B1" s="244" t="s">
        <v>82</v>
      </c>
      <c r="C1" s="245"/>
      <c r="D1" s="245"/>
    </row>
    <row r="2" spans="1:4" s="27" customFormat="1" ht="13.5">
      <c r="A2" s="246"/>
      <c r="B2" s="246"/>
      <c r="C2" s="246"/>
      <c r="D2" s="245"/>
    </row>
    <row r="3" spans="1:4" s="50" customFormat="1" ht="29.25" customHeight="1">
      <c r="A3" s="353"/>
      <c r="B3" s="354" t="s">
        <v>83</v>
      </c>
      <c r="C3" s="355" t="s">
        <v>84</v>
      </c>
      <c r="D3" s="356"/>
    </row>
    <row r="4" spans="1:4" ht="12.75">
      <c r="A4" s="248">
        <v>1995</v>
      </c>
      <c r="B4" s="357">
        <v>124</v>
      </c>
      <c r="C4" s="358">
        <v>35</v>
      </c>
      <c r="D4" s="249"/>
    </row>
    <row r="5" spans="1:4" ht="12.75">
      <c r="A5" s="248">
        <v>1996</v>
      </c>
      <c r="B5" s="357">
        <v>194</v>
      </c>
      <c r="C5" s="358">
        <v>44</v>
      </c>
      <c r="D5" s="249"/>
    </row>
    <row r="6" spans="1:4" ht="12.75">
      <c r="A6" s="248">
        <v>1997</v>
      </c>
      <c r="B6" s="357">
        <v>212</v>
      </c>
      <c r="C6" s="358">
        <v>37</v>
      </c>
      <c r="D6" s="249"/>
    </row>
    <row r="7" spans="1:4" ht="12.75">
      <c r="A7" s="248">
        <v>1998</v>
      </c>
      <c r="B7" s="357">
        <v>231</v>
      </c>
      <c r="C7" s="358">
        <v>32</v>
      </c>
      <c r="D7" s="249"/>
    </row>
    <row r="8" spans="1:4" ht="12.75">
      <c r="A8" s="248">
        <v>1999</v>
      </c>
      <c r="B8" s="357">
        <v>200</v>
      </c>
      <c r="C8" s="358">
        <v>45</v>
      </c>
      <c r="D8" s="249"/>
    </row>
    <row r="9" spans="1:4" ht="12.75">
      <c r="A9" s="248">
        <v>2000</v>
      </c>
      <c r="B9" s="357">
        <v>236</v>
      </c>
      <c r="C9" s="358">
        <v>41</v>
      </c>
      <c r="D9" s="249"/>
    </row>
    <row r="10" spans="1:4" ht="12.75">
      <c r="A10" s="248">
        <v>2001</v>
      </c>
      <c r="B10" s="357">
        <v>264</v>
      </c>
      <c r="C10" s="358">
        <v>39</v>
      </c>
      <c r="D10" s="249"/>
    </row>
    <row r="11" spans="1:4" ht="12.75">
      <c r="A11" s="248">
        <v>2002</v>
      </c>
      <c r="B11" s="357">
        <v>340</v>
      </c>
      <c r="C11" s="358">
        <v>74</v>
      </c>
      <c r="D11" s="249"/>
    </row>
    <row r="12" spans="1:4" ht="12.75">
      <c r="A12" s="250">
        <v>2003</v>
      </c>
      <c r="B12" s="357">
        <v>397</v>
      </c>
      <c r="C12" s="358">
        <v>76</v>
      </c>
      <c r="D12" s="249"/>
    </row>
    <row r="13" spans="1:4" ht="12.75">
      <c r="A13" s="248">
        <v>2004</v>
      </c>
      <c r="B13" s="357">
        <v>518</v>
      </c>
      <c r="C13" s="358">
        <v>75</v>
      </c>
      <c r="D13" s="249"/>
    </row>
    <row r="14" spans="1:4" ht="12.75">
      <c r="A14" s="250">
        <v>2005</v>
      </c>
      <c r="B14" s="359">
        <v>420</v>
      </c>
      <c r="C14" s="360">
        <v>48</v>
      </c>
      <c r="D14" s="249"/>
    </row>
    <row r="15" spans="1:5" ht="12.75">
      <c r="A15" s="250">
        <v>2006</v>
      </c>
      <c r="B15" s="359">
        <v>532</v>
      </c>
      <c r="C15" s="360">
        <v>63</v>
      </c>
      <c r="D15" s="317"/>
      <c r="E15" s="15"/>
    </row>
    <row r="16" spans="1:5" ht="12.75">
      <c r="A16" s="250">
        <v>2007</v>
      </c>
      <c r="B16" s="359">
        <v>556</v>
      </c>
      <c r="C16" s="360">
        <v>63</v>
      </c>
      <c r="D16" s="317"/>
      <c r="E16" s="15"/>
    </row>
    <row r="17" spans="1:5" ht="12.75">
      <c r="A17" s="250">
        <v>2008</v>
      </c>
      <c r="B17" s="361">
        <v>565</v>
      </c>
      <c r="C17" s="362">
        <v>68</v>
      </c>
      <c r="D17" s="317"/>
      <c r="E17" s="15"/>
    </row>
    <row r="18" spans="1:4" ht="12.75">
      <c r="A18" s="249"/>
      <c r="B18" s="249"/>
      <c r="C18" s="249"/>
      <c r="D18" s="249"/>
    </row>
    <row r="19" spans="1:4" ht="12.75">
      <c r="A19" s="251" t="s">
        <v>85</v>
      </c>
      <c r="B19" s="249"/>
      <c r="C19" s="249"/>
      <c r="D19" s="249"/>
    </row>
    <row r="22" spans="5:6" ht="12.75">
      <c r="E22" s="9"/>
      <c r="F22" s="38"/>
    </row>
    <row r="23" spans="5:6" ht="12.75">
      <c r="E23" s="15"/>
      <c r="F23" s="15"/>
    </row>
    <row r="24" spans="5:6" ht="12.75">
      <c r="E24" s="15"/>
      <c r="F24" s="1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Jangbahadoer Sing</dc:creator>
  <cp:keywords/>
  <dc:description/>
  <cp:lastModifiedBy>A.Th.J. Eggen</cp:lastModifiedBy>
  <cp:lastPrinted>2009-08-14T15:28:02Z</cp:lastPrinted>
  <dcterms:created xsi:type="dcterms:W3CDTF">2008-12-23T08:05:49Z</dcterms:created>
  <dcterms:modified xsi:type="dcterms:W3CDTF">2009-11-02T11:27:08Z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356096874</vt:i4>
  </property>
  <property fmtid="{D5CDD505-2E9C-101B-9397-08002B2CF9AE}" pid="3" name="_EmailSubject">
    <vt:lpwstr>Gecorrigeerde tabellen C&amp;R 2008 (hst 3, 5, 6, 7 en 8)</vt:lpwstr>
  </property>
  <property fmtid="{D5CDD505-2E9C-101B-9397-08002B2CF9AE}" pid="4" name="_AuthorEmail">
    <vt:lpwstr>h.eggen@cbs.nl</vt:lpwstr>
  </property>
  <property fmtid="{D5CDD505-2E9C-101B-9397-08002B2CF9AE}" pid="5" name="_AuthorEmailDisplayName">
    <vt:lpwstr>Eggen, drs A.T.J.</vt:lpwstr>
  </property>
  <property fmtid="{D5CDD505-2E9C-101B-9397-08002B2CF9AE}" pid="6" name="_PreviousAdHocReviewCycleID">
    <vt:i4>-1607328410</vt:i4>
  </property>
</Properties>
</file>