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howInkAnnotation="0" codeName="ThisWorkbook" defaultThemeVersion="124226"/>
  <mc:AlternateContent xmlns:mc="http://schemas.openxmlformats.org/markup-compatibility/2006">
    <mc:Choice Requires="x15">
      <x15ac:absPath xmlns:x15ac="http://schemas.microsoft.com/office/spreadsheetml/2010/11/ac" url="\\cbsp.nl\productie\primair\TEN\Werk\WINOMZVERBRENG\AardolieGrPr\Vragenlijsten_Z029_enz\2026\"/>
    </mc:Choice>
  </mc:AlternateContent>
  <xr:revisionPtr revIDLastSave="0" documentId="13_ncr:1_{22C2DDAA-C114-406D-BBB4-B3DD2B7846AA}" xr6:coauthVersionLast="47" xr6:coauthVersionMax="47" xr10:uidLastSave="{00000000-0000-0000-0000-000000000000}"/>
  <bookViews>
    <workbookView xWindow="-120" yWindow="-120" windowWidth="28110" windowHeight="14700" activeTab="5" xr2:uid="{00000000-000D-0000-FFFF-FFFF00000000}"/>
  </bookViews>
  <sheets>
    <sheet name="Voorblad" sheetId="11" r:id="rId1"/>
    <sheet name="Rubriek1" sheetId="1" r:id="rId2"/>
    <sheet name="Rubriek2" sheetId="3" r:id="rId3"/>
    <sheet name="Toelichting" sheetId="12" r:id="rId4"/>
    <sheet name="Bijlage1" sheetId="5" r:id="rId5"/>
    <sheet name="Bijlage2 " sheetId="10" r:id="rId6"/>
  </sheets>
  <definedNames>
    <definedName name="_xlnm.Print_Area" localSheetId="4">Bijlage1!$A$1:$L$423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2" i="3" l="1"/>
  <c r="AD64" i="1"/>
  <c r="Y64" i="1"/>
  <c r="D57" i="3"/>
  <c r="L64" i="1"/>
  <c r="I64" i="1" s="1"/>
  <c r="Q64" i="1"/>
  <c r="R64" i="1" s="1"/>
  <c r="AO63" i="1"/>
  <c r="AN63" i="1"/>
  <c r="AM63" i="1"/>
  <c r="AL63" i="1"/>
  <c r="AO62" i="1"/>
  <c r="AN62" i="1"/>
  <c r="AM62" i="1"/>
  <c r="AL62" i="1"/>
  <c r="AO61" i="1"/>
  <c r="AN61" i="1"/>
  <c r="AM61" i="1"/>
  <c r="AL61" i="1"/>
  <c r="Q80" i="1" s="1"/>
  <c r="R80" i="1" s="1"/>
  <c r="AO60" i="1"/>
  <c r="AN60" i="1"/>
  <c r="AM60" i="1"/>
  <c r="AO59" i="1"/>
  <c r="AN59" i="1"/>
  <c r="AM59" i="1"/>
  <c r="AO58" i="1"/>
  <c r="AN58" i="1"/>
  <c r="AM58" i="1"/>
  <c r="AO57" i="1"/>
  <c r="AN57" i="1"/>
  <c r="AM57" i="1"/>
  <c r="AO56" i="1"/>
  <c r="AN56" i="1"/>
  <c r="AM56" i="1"/>
  <c r="AO55" i="1"/>
  <c r="AN55" i="1"/>
  <c r="AM55" i="1"/>
  <c r="AO54" i="1"/>
  <c r="AN54" i="1"/>
  <c r="AM54" i="1"/>
  <c r="AO53" i="1"/>
  <c r="AN53" i="1"/>
  <c r="AM53" i="1"/>
  <c r="AO52" i="1"/>
  <c r="AN52" i="1"/>
  <c r="AM52" i="1"/>
  <c r="AO51" i="1"/>
  <c r="AN51" i="1"/>
  <c r="AM51" i="1"/>
  <c r="AO50" i="1"/>
  <c r="AN50" i="1"/>
  <c r="AM50" i="1"/>
  <c r="AO49" i="1"/>
  <c r="AN49" i="1"/>
  <c r="AM49" i="1"/>
  <c r="AO48" i="1"/>
  <c r="AN48" i="1"/>
  <c r="AM48" i="1"/>
  <c r="AO47" i="1"/>
  <c r="AN47" i="1"/>
  <c r="AM47" i="1"/>
  <c r="AO46" i="1"/>
  <c r="AN46" i="1"/>
  <c r="AM46" i="1"/>
  <c r="AO45" i="1"/>
  <c r="AN45" i="1"/>
  <c r="AM45" i="1"/>
  <c r="AO44" i="1"/>
  <c r="AN44" i="1"/>
  <c r="AM44" i="1"/>
  <c r="AO43" i="1"/>
  <c r="AN43" i="1"/>
  <c r="AM43" i="1"/>
  <c r="AO42" i="1"/>
  <c r="AN42" i="1"/>
  <c r="AM42" i="1"/>
  <c r="AO41" i="1"/>
  <c r="AN41" i="1"/>
  <c r="AM41" i="1"/>
  <c r="AL41" i="1"/>
  <c r="AO40" i="1"/>
  <c r="AN40" i="1"/>
  <c r="AM40" i="1"/>
  <c r="AL40" i="1"/>
  <c r="AO39" i="1"/>
  <c r="AN39" i="1"/>
  <c r="AM39" i="1"/>
  <c r="AL39" i="1"/>
  <c r="AO38" i="1"/>
  <c r="AN38" i="1"/>
  <c r="AM38" i="1"/>
  <c r="AL38" i="1"/>
  <c r="AO36" i="1"/>
  <c r="AN36" i="1"/>
  <c r="AM36" i="1"/>
  <c r="AL36" i="1"/>
  <c r="AO35" i="1"/>
  <c r="AN35" i="1"/>
  <c r="Q81" i="1" s="1"/>
  <c r="R81" i="1" s="1"/>
  <c r="AM35" i="1"/>
  <c r="AL35" i="1"/>
  <c r="AO34" i="1"/>
  <c r="AN34" i="1"/>
  <c r="AM34" i="1"/>
  <c r="AO32" i="1"/>
  <c r="AN32" i="1"/>
  <c r="AM32" i="1"/>
  <c r="AO31" i="1"/>
  <c r="AN31" i="1"/>
  <c r="AM31" i="1"/>
  <c r="AO30" i="1"/>
  <c r="AN30" i="1"/>
  <c r="AM30" i="1"/>
  <c r="AO29" i="1"/>
  <c r="AN29" i="1"/>
  <c r="AM29" i="1"/>
  <c r="AO28" i="1"/>
  <c r="AN28" i="1"/>
  <c r="AM28" i="1"/>
  <c r="AO26" i="1"/>
  <c r="AN26" i="1"/>
  <c r="AM26" i="1"/>
  <c r="AO25" i="1"/>
  <c r="AN25" i="1"/>
  <c r="AM25" i="1"/>
  <c r="AO24" i="1"/>
  <c r="AN24" i="1"/>
  <c r="AM24" i="1"/>
  <c r="AO23" i="1"/>
  <c r="AN23" i="1"/>
  <c r="AM23" i="1"/>
  <c r="AO22" i="1"/>
  <c r="AN22" i="1"/>
  <c r="AM22" i="1"/>
  <c r="AO21" i="1"/>
  <c r="AN21" i="1"/>
  <c r="AM21" i="1"/>
  <c r="AO20" i="1"/>
  <c r="AN20" i="1"/>
  <c r="AM20" i="1"/>
  <c r="P80" i="1" s="1"/>
  <c r="AO19" i="1"/>
  <c r="AO18" i="1"/>
  <c r="AO17" i="1"/>
  <c r="P81" i="1" s="1"/>
  <c r="R82" i="1" s="1"/>
  <c r="AE63" i="1"/>
  <c r="AC63" i="1"/>
  <c r="D111" i="3"/>
  <c r="AD63" i="1" s="1"/>
  <c r="Y63" i="1" s="1"/>
  <c r="R63" i="1" s="1"/>
  <c r="D56" i="3"/>
  <c r="L63" i="1" s="1"/>
  <c r="I63" i="1" s="1"/>
  <c r="Q63" i="1"/>
  <c r="F63" i="1"/>
  <c r="D7" i="3"/>
  <c r="L14" i="1"/>
  <c r="I14" i="1" s="1"/>
  <c r="Q14" i="1"/>
  <c r="D8" i="3"/>
  <c r="L15" i="1" s="1"/>
  <c r="I15" i="1"/>
  <c r="Q15" i="1"/>
  <c r="R15" i="1" s="1"/>
  <c r="D10" i="3"/>
  <c r="L17" i="1"/>
  <c r="I17" i="1"/>
  <c r="Q17" i="1" s="1"/>
  <c r="D11" i="3"/>
  <c r="L18" i="1"/>
  <c r="I18" i="1" s="1"/>
  <c r="D13" i="3"/>
  <c r="L20" i="1" s="1"/>
  <c r="I20" i="1" s="1"/>
  <c r="Q20" i="1" s="1"/>
  <c r="R20" i="1" s="1"/>
  <c r="D14" i="3"/>
  <c r="L21" i="1" s="1"/>
  <c r="I21" i="1" s="1"/>
  <c r="Q21" i="1" s="1"/>
  <c r="R21" i="1" s="1"/>
  <c r="D15" i="3"/>
  <c r="L22" i="1" s="1"/>
  <c r="I22" i="1" s="1"/>
  <c r="Q22" i="1" s="1"/>
  <c r="D16" i="3"/>
  <c r="L23" i="1" s="1"/>
  <c r="I23" i="1" s="1"/>
  <c r="Q23" i="1" s="1"/>
  <c r="R23" i="1" s="1"/>
  <c r="D17" i="3"/>
  <c r="L24" i="1"/>
  <c r="I24" i="1"/>
  <c r="Q24" i="1" s="1"/>
  <c r="R24" i="1"/>
  <c r="D18" i="3"/>
  <c r="L25" i="1" s="1"/>
  <c r="I25" i="1"/>
  <c r="Q25" i="1"/>
  <c r="D19" i="3"/>
  <c r="L26" i="1"/>
  <c r="I26" i="1"/>
  <c r="Q26" i="1" s="1"/>
  <c r="R26" i="1" s="1"/>
  <c r="E20" i="3"/>
  <c r="F20" i="3"/>
  <c r="G20" i="3"/>
  <c r="H20" i="3"/>
  <c r="D20" i="3" s="1"/>
  <c r="L27" i="1" s="1"/>
  <c r="I27" i="1" s="1"/>
  <c r="Q27" i="1" s="1"/>
  <c r="I20" i="3"/>
  <c r="J20" i="3"/>
  <c r="K20" i="3"/>
  <c r="L20" i="3"/>
  <c r="M20" i="3"/>
  <c r="N20" i="3"/>
  <c r="O20" i="3"/>
  <c r="P20" i="3"/>
  <c r="Q20" i="3"/>
  <c r="R20" i="3"/>
  <c r="S20" i="3"/>
  <c r="T20" i="3"/>
  <c r="U20" i="3"/>
  <c r="V20" i="3"/>
  <c r="W20" i="3"/>
  <c r="X20" i="3"/>
  <c r="Y20" i="3"/>
  <c r="Z20" i="3"/>
  <c r="AA20" i="3"/>
  <c r="AB20" i="3"/>
  <c r="AC20" i="3"/>
  <c r="AD20" i="3"/>
  <c r="AE20" i="3"/>
  <c r="AF20" i="3"/>
  <c r="AG20" i="3"/>
  <c r="AH20" i="3"/>
  <c r="AI20" i="3"/>
  <c r="AJ20" i="3"/>
  <c r="AK20" i="3"/>
  <c r="AL20" i="3"/>
  <c r="AM20" i="3"/>
  <c r="AN20" i="3"/>
  <c r="AO20" i="3"/>
  <c r="AP20" i="3"/>
  <c r="AQ20" i="3"/>
  <c r="AR20" i="3"/>
  <c r="AS20" i="3"/>
  <c r="AT20" i="3"/>
  <c r="AU20" i="3"/>
  <c r="AV20" i="3"/>
  <c r="AW20" i="3"/>
  <c r="AX20" i="3"/>
  <c r="AY20" i="3"/>
  <c r="AZ20" i="3"/>
  <c r="BA20" i="3"/>
  <c r="BB20" i="3"/>
  <c r="BC20" i="3"/>
  <c r="BD20" i="3"/>
  <c r="BE20" i="3"/>
  <c r="BF20" i="3"/>
  <c r="BG20" i="3"/>
  <c r="BH20" i="3"/>
  <c r="BI20" i="3"/>
  <c r="BJ20" i="3"/>
  <c r="BK20" i="3"/>
  <c r="BL20" i="3"/>
  <c r="BM20" i="3"/>
  <c r="BN20" i="3"/>
  <c r="BO20" i="3"/>
  <c r="BP20" i="3"/>
  <c r="BQ20" i="3"/>
  <c r="BR20" i="3"/>
  <c r="BS20" i="3"/>
  <c r="BT20" i="3"/>
  <c r="BU20" i="3"/>
  <c r="BV20" i="3"/>
  <c r="BW20" i="3"/>
  <c r="BX20" i="3"/>
  <c r="BY20" i="3"/>
  <c r="BZ20" i="3"/>
  <c r="CA20" i="3"/>
  <c r="CB20" i="3"/>
  <c r="CC20" i="3"/>
  <c r="CD20" i="3"/>
  <c r="CE20" i="3"/>
  <c r="CF20" i="3"/>
  <c r="CG20" i="3"/>
  <c r="CH20" i="3"/>
  <c r="CI20" i="3"/>
  <c r="CJ20" i="3"/>
  <c r="CK20" i="3"/>
  <c r="CL20" i="3"/>
  <c r="CM20" i="3"/>
  <c r="CN20" i="3"/>
  <c r="CO20" i="3"/>
  <c r="CP20" i="3"/>
  <c r="CQ20" i="3"/>
  <c r="CR20" i="3"/>
  <c r="CS20" i="3"/>
  <c r="CT20" i="3"/>
  <c r="CU20" i="3"/>
  <c r="CV20" i="3"/>
  <c r="CW20" i="3"/>
  <c r="CX20" i="3"/>
  <c r="CY20" i="3"/>
  <c r="CZ20" i="3"/>
  <c r="D21" i="3"/>
  <c r="L28" i="1" s="1"/>
  <c r="I28" i="1"/>
  <c r="Q28" i="1"/>
  <c r="D22" i="3"/>
  <c r="L29" i="1"/>
  <c r="I29" i="1" s="1"/>
  <c r="Q29" i="1"/>
  <c r="R29" i="1" s="1"/>
  <c r="D23" i="3"/>
  <c r="L30" i="1" s="1"/>
  <c r="I30" i="1"/>
  <c r="Q30" i="1"/>
  <c r="R30" i="1" s="1"/>
  <c r="D24" i="3"/>
  <c r="L31" i="1"/>
  <c r="I31" i="1" s="1"/>
  <c r="Q31" i="1"/>
  <c r="D25" i="3"/>
  <c r="L32" i="1"/>
  <c r="I32" i="1" s="1"/>
  <c r="Q32" i="1" s="1"/>
  <c r="R32" i="1" s="1"/>
  <c r="E26" i="3"/>
  <c r="F26" i="3"/>
  <c r="G26" i="3"/>
  <c r="H26" i="3"/>
  <c r="I26" i="3"/>
  <c r="J26" i="3"/>
  <c r="K26" i="3"/>
  <c r="L26" i="3"/>
  <c r="M26" i="3"/>
  <c r="N26" i="3"/>
  <c r="O26" i="3"/>
  <c r="P26" i="3"/>
  <c r="Q26" i="3"/>
  <c r="R26" i="3"/>
  <c r="S26" i="3"/>
  <c r="T26" i="3"/>
  <c r="U26" i="3"/>
  <c r="V26" i="3"/>
  <c r="W26" i="3"/>
  <c r="X26" i="3"/>
  <c r="Y26" i="3"/>
  <c r="Z26" i="3"/>
  <c r="AA26" i="3"/>
  <c r="AB26" i="3"/>
  <c r="AC26" i="3"/>
  <c r="AD26" i="3"/>
  <c r="AE26" i="3"/>
  <c r="AF26" i="3"/>
  <c r="AG26" i="3"/>
  <c r="AH26" i="3"/>
  <c r="AI26" i="3"/>
  <c r="AJ26" i="3"/>
  <c r="AK26" i="3"/>
  <c r="AL26" i="3"/>
  <c r="AM26" i="3"/>
  <c r="AN26" i="3"/>
  <c r="AO26" i="3"/>
  <c r="AP26" i="3"/>
  <c r="AQ26" i="3"/>
  <c r="AR26" i="3"/>
  <c r="AS26" i="3"/>
  <c r="AT26" i="3"/>
  <c r="AU26" i="3"/>
  <c r="AV26" i="3"/>
  <c r="AW26" i="3"/>
  <c r="AX26" i="3"/>
  <c r="AY26" i="3"/>
  <c r="AZ26" i="3"/>
  <c r="BA26" i="3"/>
  <c r="BB26" i="3"/>
  <c r="BC26" i="3"/>
  <c r="BD26" i="3"/>
  <c r="BE26" i="3"/>
  <c r="BF26" i="3"/>
  <c r="BG26" i="3"/>
  <c r="BH26" i="3"/>
  <c r="BI26" i="3"/>
  <c r="BJ26" i="3"/>
  <c r="BK26" i="3"/>
  <c r="BL26" i="3"/>
  <c r="BM26" i="3"/>
  <c r="BN26" i="3"/>
  <c r="BO26" i="3"/>
  <c r="BP26" i="3"/>
  <c r="BQ26" i="3"/>
  <c r="BR26" i="3"/>
  <c r="BS26" i="3"/>
  <c r="BT26" i="3"/>
  <c r="BU26" i="3"/>
  <c r="BV26" i="3"/>
  <c r="BW26" i="3"/>
  <c r="BX26" i="3"/>
  <c r="BY26" i="3"/>
  <c r="BZ26" i="3"/>
  <c r="CA26" i="3"/>
  <c r="CB26" i="3"/>
  <c r="CC26" i="3"/>
  <c r="CD26" i="3"/>
  <c r="CE26" i="3"/>
  <c r="CF26" i="3"/>
  <c r="CG26" i="3"/>
  <c r="CH26" i="3"/>
  <c r="CI26" i="3"/>
  <c r="CJ26" i="3"/>
  <c r="CK26" i="3"/>
  <c r="CL26" i="3"/>
  <c r="CM26" i="3"/>
  <c r="CN26" i="3"/>
  <c r="CO26" i="3"/>
  <c r="CP26" i="3"/>
  <c r="CQ26" i="3"/>
  <c r="CR26" i="3"/>
  <c r="CS26" i="3"/>
  <c r="CT26" i="3"/>
  <c r="CU26" i="3"/>
  <c r="CV26" i="3"/>
  <c r="CW26" i="3"/>
  <c r="CX26" i="3"/>
  <c r="CY26" i="3"/>
  <c r="CZ26" i="3"/>
  <c r="D27" i="3"/>
  <c r="L34" i="1"/>
  <c r="I34" i="1" s="1"/>
  <c r="Q34" i="1"/>
  <c r="R34" i="1" s="1"/>
  <c r="D28" i="3"/>
  <c r="L35" i="1"/>
  <c r="I35" i="1" s="1"/>
  <c r="Q35" i="1" s="1"/>
  <c r="D29" i="3"/>
  <c r="L36" i="1"/>
  <c r="I36" i="1" s="1"/>
  <c r="Q36" i="1" s="1"/>
  <c r="R36" i="1" s="1"/>
  <c r="E30" i="3"/>
  <c r="F30" i="3"/>
  <c r="G30" i="3"/>
  <c r="H30" i="3"/>
  <c r="D30" i="3" s="1"/>
  <c r="L37" i="1" s="1"/>
  <c r="I37" i="1" s="1"/>
  <c r="Q37" i="1" s="1"/>
  <c r="I30" i="3"/>
  <c r="J30" i="3"/>
  <c r="K30" i="3"/>
  <c r="L30" i="3"/>
  <c r="M30" i="3"/>
  <c r="N30" i="3"/>
  <c r="O30" i="3"/>
  <c r="P30" i="3"/>
  <c r="Q30" i="3"/>
  <c r="R30" i="3"/>
  <c r="S30" i="3"/>
  <c r="T30" i="3"/>
  <c r="U30" i="3"/>
  <c r="V30" i="3"/>
  <c r="W30" i="3"/>
  <c r="X30" i="3"/>
  <c r="Y30" i="3"/>
  <c r="Z30" i="3"/>
  <c r="AA30" i="3"/>
  <c r="AB30" i="3"/>
  <c r="AC30" i="3"/>
  <c r="AD30" i="3"/>
  <c r="AE30" i="3"/>
  <c r="AF30" i="3"/>
  <c r="AG30" i="3"/>
  <c r="AH30" i="3"/>
  <c r="AI30" i="3"/>
  <c r="AJ30" i="3"/>
  <c r="AK30" i="3"/>
  <c r="AL30" i="3"/>
  <c r="AM30" i="3"/>
  <c r="AN30" i="3"/>
  <c r="AO30" i="3"/>
  <c r="AP30" i="3"/>
  <c r="AQ30" i="3"/>
  <c r="AR30" i="3"/>
  <c r="AS30" i="3"/>
  <c r="AT30" i="3"/>
  <c r="AU30" i="3"/>
  <c r="AV30" i="3"/>
  <c r="AW30" i="3"/>
  <c r="AX30" i="3"/>
  <c r="AY30" i="3"/>
  <c r="AZ30" i="3"/>
  <c r="BA30" i="3"/>
  <c r="BB30" i="3"/>
  <c r="BC30" i="3"/>
  <c r="BD30" i="3"/>
  <c r="BE30" i="3"/>
  <c r="BF30" i="3"/>
  <c r="BG30" i="3"/>
  <c r="BH30" i="3"/>
  <c r="BI30" i="3"/>
  <c r="BJ30" i="3"/>
  <c r="BK30" i="3"/>
  <c r="BL30" i="3"/>
  <c r="BM30" i="3"/>
  <c r="BN30" i="3"/>
  <c r="BO30" i="3"/>
  <c r="BP30" i="3"/>
  <c r="BQ30" i="3"/>
  <c r="BR30" i="3"/>
  <c r="BS30" i="3"/>
  <c r="BT30" i="3"/>
  <c r="BU30" i="3"/>
  <c r="BV30" i="3"/>
  <c r="BW30" i="3"/>
  <c r="BX30" i="3"/>
  <c r="BY30" i="3"/>
  <c r="BZ30" i="3"/>
  <c r="CA30" i="3"/>
  <c r="CB30" i="3"/>
  <c r="CC30" i="3"/>
  <c r="CD30" i="3"/>
  <c r="CE30" i="3"/>
  <c r="CF30" i="3"/>
  <c r="CG30" i="3"/>
  <c r="CH30" i="3"/>
  <c r="CI30" i="3"/>
  <c r="CJ30" i="3"/>
  <c r="CK30" i="3"/>
  <c r="CL30" i="3"/>
  <c r="CM30" i="3"/>
  <c r="CN30" i="3"/>
  <c r="CO30" i="3"/>
  <c r="CP30" i="3"/>
  <c r="CQ30" i="3"/>
  <c r="CR30" i="3"/>
  <c r="CS30" i="3"/>
  <c r="CT30" i="3"/>
  <c r="CU30" i="3"/>
  <c r="CV30" i="3"/>
  <c r="CW30" i="3"/>
  <c r="CX30" i="3"/>
  <c r="CY30" i="3"/>
  <c r="CZ30" i="3"/>
  <c r="D31" i="3"/>
  <c r="L38" i="1" s="1"/>
  <c r="I38" i="1"/>
  <c r="Q38" i="1"/>
  <c r="D32" i="3"/>
  <c r="L39" i="1"/>
  <c r="I39" i="1"/>
  <c r="Q39" i="1" s="1"/>
  <c r="R39" i="1" s="1"/>
  <c r="D33" i="3"/>
  <c r="L40" i="1"/>
  <c r="I40" i="1" s="1"/>
  <c r="Q40" i="1"/>
  <c r="D34" i="3"/>
  <c r="L41" i="1" s="1"/>
  <c r="I41" i="1"/>
  <c r="Q41" i="1"/>
  <c r="D35" i="3"/>
  <c r="L42" i="1"/>
  <c r="I42" i="1" s="1"/>
  <c r="Q42" i="1"/>
  <c r="D36" i="3"/>
  <c r="L43" i="1"/>
  <c r="I43" i="1" s="1"/>
  <c r="Q43" i="1" s="1"/>
  <c r="R43" i="1" s="1"/>
  <c r="D37" i="3"/>
  <c r="L44" i="1"/>
  <c r="I44" i="1" s="1"/>
  <c r="Q44" i="1" s="1"/>
  <c r="R44" i="1" s="1"/>
  <c r="D38" i="3"/>
  <c r="L45" i="1"/>
  <c r="I45" i="1"/>
  <c r="Q45" i="1" s="1"/>
  <c r="D39" i="3"/>
  <c r="L46" i="1" s="1"/>
  <c r="I46" i="1"/>
  <c r="Q46" i="1"/>
  <c r="D40" i="3"/>
  <c r="L47" i="1"/>
  <c r="I47" i="1" s="1"/>
  <c r="Q47" i="1"/>
  <c r="R47" i="1" s="1"/>
  <c r="D41" i="3"/>
  <c r="L48" i="1"/>
  <c r="I48" i="1" s="1"/>
  <c r="Q48" i="1" s="1"/>
  <c r="D42" i="3"/>
  <c r="L49" i="1"/>
  <c r="I49" i="1" s="1"/>
  <c r="Q49" i="1" s="1"/>
  <c r="R49" i="1" s="1"/>
  <c r="D43" i="3"/>
  <c r="L50" i="1" s="1"/>
  <c r="I50" i="1"/>
  <c r="Q50" i="1" s="1"/>
  <c r="R50" i="1" s="1"/>
  <c r="D44" i="3"/>
  <c r="L51" i="1"/>
  <c r="I51" i="1" s="1"/>
  <c r="Q51" i="1" s="1"/>
  <c r="D45" i="3"/>
  <c r="L52" i="1"/>
  <c r="I52" i="1"/>
  <c r="Q52" i="1" s="1"/>
  <c r="D46" i="3"/>
  <c r="L53" i="1" s="1"/>
  <c r="I53" i="1"/>
  <c r="Q53" i="1"/>
  <c r="D47" i="3"/>
  <c r="L54" i="1"/>
  <c r="I54" i="1" s="1"/>
  <c r="Q54" i="1"/>
  <c r="D48" i="3"/>
  <c r="L55" i="1"/>
  <c r="I55" i="1" s="1"/>
  <c r="Q55" i="1" s="1"/>
  <c r="R55" i="1" s="1"/>
  <c r="D49" i="3"/>
  <c r="L56" i="1"/>
  <c r="I56" i="1" s="1"/>
  <c r="Q56" i="1" s="1"/>
  <c r="R56" i="1" s="1"/>
  <c r="D50" i="3"/>
  <c r="L57" i="1" s="1"/>
  <c r="I57" i="1"/>
  <c r="Q57" i="1" s="1"/>
  <c r="D51" i="3"/>
  <c r="L58" i="1"/>
  <c r="I58" i="1" s="1"/>
  <c r="Q58" i="1" s="1"/>
  <c r="R58" i="1" s="1"/>
  <c r="D52" i="3"/>
  <c r="L59" i="1" s="1"/>
  <c r="I59" i="1"/>
  <c r="Q59" i="1" s="1"/>
  <c r="R59" i="1" s="1"/>
  <c r="D53" i="3"/>
  <c r="L60" i="1"/>
  <c r="I60" i="1" s="1"/>
  <c r="Q60" i="1" s="1"/>
  <c r="D54" i="3"/>
  <c r="L61" i="1" s="1"/>
  <c r="I61" i="1" s="1"/>
  <c r="Q61" i="1" s="1"/>
  <c r="D55" i="3"/>
  <c r="L62" i="1" s="1"/>
  <c r="I62" i="1" s="1"/>
  <c r="Q62" i="1" s="1"/>
  <c r="R62" i="1" s="1"/>
  <c r="D62" i="3"/>
  <c r="AD14" i="1" s="1"/>
  <c r="Y14" i="1" s="1"/>
  <c r="R14" i="1" s="1"/>
  <c r="D63" i="3"/>
  <c r="AD15" i="1" s="1"/>
  <c r="Y15" i="1"/>
  <c r="D65" i="3"/>
  <c r="AD17" i="1" s="1"/>
  <c r="Y17" i="1"/>
  <c r="D66" i="3"/>
  <c r="AD18" i="1" s="1"/>
  <c r="Y18" i="1" s="1"/>
  <c r="D68" i="3"/>
  <c r="AD20" i="1" s="1"/>
  <c r="Y20" i="1"/>
  <c r="D69" i="3"/>
  <c r="AD21" i="1" s="1"/>
  <c r="Y21" i="1"/>
  <c r="D70" i="3"/>
  <c r="AD22" i="1" s="1"/>
  <c r="Y22" i="1" s="1"/>
  <c r="D71" i="3"/>
  <c r="AD23" i="1" s="1"/>
  <c r="Y23" i="1"/>
  <c r="D72" i="3"/>
  <c r="AD24" i="1" s="1"/>
  <c r="Y24" i="1"/>
  <c r="D73" i="3"/>
  <c r="AD25" i="1" s="1"/>
  <c r="Y25" i="1" s="1"/>
  <c r="D74" i="3"/>
  <c r="AD26" i="1"/>
  <c r="Y26" i="1"/>
  <c r="E75" i="3"/>
  <c r="F75" i="3"/>
  <c r="G75" i="3"/>
  <c r="H75" i="3"/>
  <c r="I75" i="3"/>
  <c r="D75" i="3" s="1"/>
  <c r="AD27" i="1" s="1"/>
  <c r="J75" i="3"/>
  <c r="K75" i="3"/>
  <c r="L75" i="3"/>
  <c r="M75" i="3"/>
  <c r="N75" i="3"/>
  <c r="O75" i="3"/>
  <c r="P75" i="3"/>
  <c r="Q75" i="3"/>
  <c r="R75" i="3"/>
  <c r="S75" i="3"/>
  <c r="T75" i="3"/>
  <c r="U75" i="3"/>
  <c r="V75" i="3"/>
  <c r="W75" i="3"/>
  <c r="X75" i="3"/>
  <c r="Y75" i="3"/>
  <c r="Z75" i="3"/>
  <c r="AA75" i="3"/>
  <c r="AB75" i="3"/>
  <c r="AC75" i="3"/>
  <c r="AD75" i="3"/>
  <c r="AE75" i="3"/>
  <c r="AF75" i="3"/>
  <c r="AG75" i="3"/>
  <c r="AH75" i="3"/>
  <c r="AI75" i="3"/>
  <c r="AJ75" i="3"/>
  <c r="AK75" i="3"/>
  <c r="AL75" i="3"/>
  <c r="AM75" i="3"/>
  <c r="AN75" i="3"/>
  <c r="AO75" i="3"/>
  <c r="AP75" i="3"/>
  <c r="AQ75" i="3"/>
  <c r="AR75" i="3"/>
  <c r="AS75" i="3"/>
  <c r="AT75" i="3"/>
  <c r="AU75" i="3"/>
  <c r="AV75" i="3"/>
  <c r="AW75" i="3"/>
  <c r="AX75" i="3"/>
  <c r="AY75" i="3"/>
  <c r="AZ75" i="3"/>
  <c r="BA75" i="3"/>
  <c r="BB75" i="3"/>
  <c r="BC75" i="3"/>
  <c r="BD75" i="3"/>
  <c r="BE75" i="3"/>
  <c r="BF75" i="3"/>
  <c r="BG75" i="3"/>
  <c r="BH75" i="3"/>
  <c r="BI75" i="3"/>
  <c r="BJ75" i="3"/>
  <c r="BK75" i="3"/>
  <c r="BL75" i="3"/>
  <c r="BM75" i="3"/>
  <c r="BN75" i="3"/>
  <c r="BO75" i="3"/>
  <c r="BP75" i="3"/>
  <c r="BQ75" i="3"/>
  <c r="BR75" i="3"/>
  <c r="BS75" i="3"/>
  <c r="BT75" i="3"/>
  <c r="BU75" i="3"/>
  <c r="BV75" i="3"/>
  <c r="BW75" i="3"/>
  <c r="BX75" i="3"/>
  <c r="BY75" i="3"/>
  <c r="BZ75" i="3"/>
  <c r="CA75" i="3"/>
  <c r="CB75" i="3"/>
  <c r="CC75" i="3"/>
  <c r="CD75" i="3"/>
  <c r="CE75" i="3"/>
  <c r="CF75" i="3"/>
  <c r="CG75" i="3"/>
  <c r="CH75" i="3"/>
  <c r="CI75" i="3"/>
  <c r="CJ75" i="3"/>
  <c r="CK75" i="3"/>
  <c r="CL75" i="3"/>
  <c r="CM75" i="3"/>
  <c r="CN75" i="3"/>
  <c r="CO75" i="3"/>
  <c r="CP75" i="3"/>
  <c r="CQ75" i="3"/>
  <c r="CR75" i="3"/>
  <c r="CS75" i="3"/>
  <c r="CT75" i="3"/>
  <c r="CU75" i="3"/>
  <c r="CV75" i="3"/>
  <c r="CW75" i="3"/>
  <c r="CX75" i="3"/>
  <c r="CY75" i="3"/>
  <c r="CZ75" i="3"/>
  <c r="D76" i="3"/>
  <c r="AD28" i="1" s="1"/>
  <c r="Y28" i="1" s="1"/>
  <c r="D77" i="3"/>
  <c r="AD29" i="1"/>
  <c r="Y29" i="1" s="1"/>
  <c r="D78" i="3"/>
  <c r="AD30" i="1"/>
  <c r="Y30" i="1" s="1"/>
  <c r="D79" i="3"/>
  <c r="AD31" i="1" s="1"/>
  <c r="Y31" i="1" s="1"/>
  <c r="D80" i="3"/>
  <c r="AD32" i="1"/>
  <c r="Y32" i="1" s="1"/>
  <c r="E81" i="3"/>
  <c r="F81" i="3"/>
  <c r="D81" i="3" s="1"/>
  <c r="AD33" i="1" s="1"/>
  <c r="G81" i="3"/>
  <c r="H81" i="3"/>
  <c r="I81" i="3"/>
  <c r="J81" i="3"/>
  <c r="K81" i="3"/>
  <c r="L81" i="3"/>
  <c r="M81" i="3"/>
  <c r="N81" i="3"/>
  <c r="O81" i="3"/>
  <c r="P81" i="3"/>
  <c r="Q81" i="3"/>
  <c r="R81" i="3"/>
  <c r="S81" i="3"/>
  <c r="T81" i="3"/>
  <c r="U81" i="3"/>
  <c r="V81" i="3"/>
  <c r="W81" i="3"/>
  <c r="X81" i="3"/>
  <c r="Y81" i="3"/>
  <c r="Z81" i="3"/>
  <c r="AA81" i="3"/>
  <c r="AB81" i="3"/>
  <c r="AC81" i="3"/>
  <c r="AD81" i="3"/>
  <c r="AE81" i="3"/>
  <c r="AF81" i="3"/>
  <c r="AG81" i="3"/>
  <c r="AH81" i="3"/>
  <c r="AI81" i="3"/>
  <c r="AJ81" i="3"/>
  <c r="AK81" i="3"/>
  <c r="AL81" i="3"/>
  <c r="AM81" i="3"/>
  <c r="AN81" i="3"/>
  <c r="AO81" i="3"/>
  <c r="AP81" i="3"/>
  <c r="AQ81" i="3"/>
  <c r="AR81" i="3"/>
  <c r="AS81" i="3"/>
  <c r="AT81" i="3"/>
  <c r="AU81" i="3"/>
  <c r="AV81" i="3"/>
  <c r="AW81" i="3"/>
  <c r="AX81" i="3"/>
  <c r="AY81" i="3"/>
  <c r="AZ81" i="3"/>
  <c r="BA81" i="3"/>
  <c r="BB81" i="3"/>
  <c r="BC81" i="3"/>
  <c r="BD81" i="3"/>
  <c r="BE81" i="3"/>
  <c r="BF81" i="3"/>
  <c r="BG81" i="3"/>
  <c r="BH81" i="3"/>
  <c r="BI81" i="3"/>
  <c r="BJ81" i="3"/>
  <c r="BK81" i="3"/>
  <c r="BL81" i="3"/>
  <c r="BM81" i="3"/>
  <c r="BN81" i="3"/>
  <c r="BO81" i="3"/>
  <c r="BP81" i="3"/>
  <c r="BQ81" i="3"/>
  <c r="BR81" i="3"/>
  <c r="BS81" i="3"/>
  <c r="BT81" i="3"/>
  <c r="BU81" i="3"/>
  <c r="BV81" i="3"/>
  <c r="BW81" i="3"/>
  <c r="BX81" i="3"/>
  <c r="BY81" i="3"/>
  <c r="BZ81" i="3"/>
  <c r="CA81" i="3"/>
  <c r="CB81" i="3"/>
  <c r="CC81" i="3"/>
  <c r="CD81" i="3"/>
  <c r="CE81" i="3"/>
  <c r="CF81" i="3"/>
  <c r="CG81" i="3"/>
  <c r="CH81" i="3"/>
  <c r="CI81" i="3"/>
  <c r="CJ81" i="3"/>
  <c r="CK81" i="3"/>
  <c r="CL81" i="3"/>
  <c r="CM81" i="3"/>
  <c r="CN81" i="3"/>
  <c r="CO81" i="3"/>
  <c r="CP81" i="3"/>
  <c r="CQ81" i="3"/>
  <c r="CR81" i="3"/>
  <c r="CS81" i="3"/>
  <c r="CT81" i="3"/>
  <c r="CU81" i="3"/>
  <c r="CV81" i="3"/>
  <c r="CW81" i="3"/>
  <c r="CX81" i="3"/>
  <c r="CY81" i="3"/>
  <c r="CZ81" i="3"/>
  <c r="D82" i="3"/>
  <c r="AD34" i="1"/>
  <c r="Y34" i="1" s="1"/>
  <c r="D83" i="3"/>
  <c r="AD35" i="1" s="1"/>
  <c r="Y35" i="1" s="1"/>
  <c r="D84" i="3"/>
  <c r="AD36" i="1"/>
  <c r="Y36" i="1" s="1"/>
  <c r="E85" i="3"/>
  <c r="F85" i="3"/>
  <c r="G85" i="3"/>
  <c r="H85" i="3"/>
  <c r="I85" i="3"/>
  <c r="J85" i="3"/>
  <c r="K85" i="3"/>
  <c r="L85" i="3"/>
  <c r="M85" i="3"/>
  <c r="N85" i="3"/>
  <c r="O85" i="3"/>
  <c r="P85" i="3"/>
  <c r="Q85" i="3"/>
  <c r="R85" i="3"/>
  <c r="S85" i="3"/>
  <c r="T85" i="3"/>
  <c r="U85" i="3"/>
  <c r="V85" i="3"/>
  <c r="W85" i="3"/>
  <c r="X85" i="3"/>
  <c r="Y85" i="3"/>
  <c r="Z85" i="3"/>
  <c r="AA85" i="3"/>
  <c r="AB85" i="3"/>
  <c r="AC85" i="3"/>
  <c r="AD85" i="3"/>
  <c r="AE85" i="3"/>
  <c r="AF85" i="3"/>
  <c r="AG85" i="3"/>
  <c r="AH85" i="3"/>
  <c r="AI85" i="3"/>
  <c r="AJ85" i="3"/>
  <c r="AK85" i="3"/>
  <c r="AL85" i="3"/>
  <c r="AM85" i="3"/>
  <c r="AN85" i="3"/>
  <c r="AO85" i="3"/>
  <c r="AP85" i="3"/>
  <c r="AQ85" i="3"/>
  <c r="AR85" i="3"/>
  <c r="AS85" i="3"/>
  <c r="AT85" i="3"/>
  <c r="AU85" i="3"/>
  <c r="AV85" i="3"/>
  <c r="AW85" i="3"/>
  <c r="AX85" i="3"/>
  <c r="AY85" i="3"/>
  <c r="AZ85" i="3"/>
  <c r="BA85" i="3"/>
  <c r="BB85" i="3"/>
  <c r="BC85" i="3"/>
  <c r="BD85" i="3"/>
  <c r="BE85" i="3"/>
  <c r="BF85" i="3"/>
  <c r="BG85" i="3"/>
  <c r="BH85" i="3"/>
  <c r="BI85" i="3"/>
  <c r="BJ85" i="3"/>
  <c r="BK85" i="3"/>
  <c r="BL85" i="3"/>
  <c r="BM85" i="3"/>
  <c r="BN85" i="3"/>
  <c r="BO85" i="3"/>
  <c r="BP85" i="3"/>
  <c r="BQ85" i="3"/>
  <c r="BR85" i="3"/>
  <c r="BS85" i="3"/>
  <c r="BT85" i="3"/>
  <c r="BU85" i="3"/>
  <c r="BV85" i="3"/>
  <c r="BW85" i="3"/>
  <c r="BX85" i="3"/>
  <c r="BY85" i="3"/>
  <c r="BZ85" i="3"/>
  <c r="CA85" i="3"/>
  <c r="CB85" i="3"/>
  <c r="CC85" i="3"/>
  <c r="CD85" i="3"/>
  <c r="CE85" i="3"/>
  <c r="CF85" i="3"/>
  <c r="CG85" i="3"/>
  <c r="CH85" i="3"/>
  <c r="CI85" i="3"/>
  <c r="CJ85" i="3"/>
  <c r="CK85" i="3"/>
  <c r="CL85" i="3"/>
  <c r="CM85" i="3"/>
  <c r="CN85" i="3"/>
  <c r="CO85" i="3"/>
  <c r="CP85" i="3"/>
  <c r="CQ85" i="3"/>
  <c r="CR85" i="3"/>
  <c r="CS85" i="3"/>
  <c r="CT85" i="3"/>
  <c r="CU85" i="3"/>
  <c r="CV85" i="3"/>
  <c r="CW85" i="3"/>
  <c r="CX85" i="3"/>
  <c r="CY85" i="3"/>
  <c r="CZ85" i="3"/>
  <c r="D86" i="3"/>
  <c r="AD38" i="1"/>
  <c r="Y38" i="1"/>
  <c r="D87" i="3"/>
  <c r="AD39" i="1"/>
  <c r="Y39" i="1"/>
  <c r="D88" i="3"/>
  <c r="AD40" i="1" s="1"/>
  <c r="Y40" i="1" s="1"/>
  <c r="D89" i="3"/>
  <c r="AD41" i="1" s="1"/>
  <c r="Y41" i="1" s="1"/>
  <c r="D90" i="3"/>
  <c r="AD42" i="1"/>
  <c r="Y42" i="1" s="1"/>
  <c r="D91" i="3"/>
  <c r="AD43" i="1"/>
  <c r="Y43" i="1" s="1"/>
  <c r="D92" i="3"/>
  <c r="AD44" i="1"/>
  <c r="D93" i="3"/>
  <c r="AD45" i="1"/>
  <c r="Y45" i="1" s="1"/>
  <c r="R45" i="1" s="1"/>
  <c r="D94" i="3"/>
  <c r="AD46" i="1"/>
  <c r="Y46" i="1" s="1"/>
  <c r="D95" i="3"/>
  <c r="AD47" i="1"/>
  <c r="Y47" i="1" s="1"/>
  <c r="D96" i="3"/>
  <c r="AD48" i="1"/>
  <c r="Y48" i="1" s="1"/>
  <c r="D97" i="3"/>
  <c r="AD49" i="1"/>
  <c r="Y49" i="1" s="1"/>
  <c r="D98" i="3"/>
  <c r="AD50" i="1"/>
  <c r="Y50" i="1" s="1"/>
  <c r="D99" i="3"/>
  <c r="AD51" i="1"/>
  <c r="Y51" i="1" s="1"/>
  <c r="D100" i="3"/>
  <c r="AD52" i="1"/>
  <c r="Y52" i="1" s="1"/>
  <c r="R52" i="1" s="1"/>
  <c r="D101" i="3"/>
  <c r="AD53" i="1"/>
  <c r="Y53" i="1" s="1"/>
  <c r="D102" i="3"/>
  <c r="AD54" i="1"/>
  <c r="Y54" i="1" s="1"/>
  <c r="D103" i="3"/>
  <c r="AD55" i="1"/>
  <c r="Y55" i="1" s="1"/>
  <c r="D104" i="3"/>
  <c r="AD56" i="1"/>
  <c r="Y56" i="1" s="1"/>
  <c r="D105" i="3"/>
  <c r="AD57" i="1"/>
  <c r="Y57" i="1" s="1"/>
  <c r="D106" i="3"/>
  <c r="AD58" i="1"/>
  <c r="Y58" i="1" s="1"/>
  <c r="D107" i="3"/>
  <c r="AD59" i="1"/>
  <c r="Y59" i="1" s="1"/>
  <c r="D108" i="3"/>
  <c r="AD60" i="1"/>
  <c r="Y60" i="1" s="1"/>
  <c r="D109" i="3"/>
  <c r="AD61" i="1"/>
  <c r="Y61" i="1" s="1"/>
  <c r="D110" i="3"/>
  <c r="AD62" i="1"/>
  <c r="Y62" i="1" s="1"/>
  <c r="F14" i="1"/>
  <c r="F15" i="1"/>
  <c r="F17" i="1"/>
  <c r="M17" i="1"/>
  <c r="R17" i="1"/>
  <c r="F18" i="1"/>
  <c r="M18" i="1"/>
  <c r="Q18" i="1"/>
  <c r="R18" i="1" s="1"/>
  <c r="F20" i="1"/>
  <c r="F21" i="1"/>
  <c r="F22" i="1"/>
  <c r="F23" i="1"/>
  <c r="F24" i="1"/>
  <c r="F25" i="1"/>
  <c r="F26" i="1"/>
  <c r="F27" i="1"/>
  <c r="G27" i="1"/>
  <c r="J27" i="1"/>
  <c r="K27" i="1"/>
  <c r="O27" i="1"/>
  <c r="P27" i="1"/>
  <c r="Z27" i="1"/>
  <c r="AA27" i="1"/>
  <c r="AE27" i="1"/>
  <c r="S27" i="1"/>
  <c r="T27" i="1"/>
  <c r="P75" i="1" s="1"/>
  <c r="R75" i="1" s="1"/>
  <c r="U27" i="1"/>
  <c r="P77" i="1" s="1"/>
  <c r="V27" i="1"/>
  <c r="W27" i="1"/>
  <c r="X27" i="1"/>
  <c r="F29" i="1"/>
  <c r="F30" i="1"/>
  <c r="F31" i="1"/>
  <c r="F32" i="1"/>
  <c r="F33" i="1"/>
  <c r="G33" i="1"/>
  <c r="J33" i="1"/>
  <c r="K33" i="1"/>
  <c r="O33" i="1"/>
  <c r="P33" i="1"/>
  <c r="Z33" i="1"/>
  <c r="AA33" i="1"/>
  <c r="AE33" i="1"/>
  <c r="S33" i="1"/>
  <c r="T33" i="1"/>
  <c r="U33" i="1"/>
  <c r="V33" i="1"/>
  <c r="W33" i="1"/>
  <c r="X33" i="1"/>
  <c r="F34" i="1"/>
  <c r="F35" i="1"/>
  <c r="F36" i="1"/>
  <c r="F37" i="1"/>
  <c r="G37" i="1"/>
  <c r="J37" i="1"/>
  <c r="K37" i="1"/>
  <c r="O37" i="1"/>
  <c r="Q75" i="1" s="1"/>
  <c r="P37" i="1"/>
  <c r="Z37" i="1"/>
  <c r="AA37" i="1"/>
  <c r="AE37" i="1"/>
  <c r="S37" i="1"/>
  <c r="T37" i="1"/>
  <c r="U37" i="1"/>
  <c r="V37" i="1"/>
  <c r="W37" i="1"/>
  <c r="X37" i="1"/>
  <c r="F38" i="1"/>
  <c r="F39" i="1"/>
  <c r="F40" i="1"/>
  <c r="F41" i="1"/>
  <c r="F42" i="1"/>
  <c r="F43" i="1"/>
  <c r="F44" i="1"/>
  <c r="AC44" i="1"/>
  <c r="Y44" i="1" s="1"/>
  <c r="AE44" i="1"/>
  <c r="F45" i="1"/>
  <c r="AE45" i="1"/>
  <c r="F46" i="1"/>
  <c r="AE46" i="1"/>
  <c r="F47" i="1"/>
  <c r="F48" i="1"/>
  <c r="F49" i="1"/>
  <c r="F50" i="1"/>
  <c r="F51" i="1"/>
  <c r="F52" i="1"/>
  <c r="F53" i="1"/>
  <c r="F54" i="1"/>
  <c r="F55" i="1"/>
  <c r="F56" i="1"/>
  <c r="F57" i="1"/>
  <c r="F58" i="1"/>
  <c r="F59" i="1"/>
  <c r="F60" i="1"/>
  <c r="F62" i="1"/>
  <c r="D85" i="3"/>
  <c r="AD37" i="1" s="1"/>
  <c r="R38" i="1"/>
  <c r="Y27" i="1" l="1"/>
  <c r="R61" i="1"/>
  <c r="R31" i="1"/>
  <c r="R27" i="1"/>
  <c r="R22" i="1"/>
  <c r="Y37" i="1"/>
  <c r="Y33" i="1"/>
  <c r="R78" i="1"/>
  <c r="R60" i="1"/>
  <c r="R57" i="1"/>
  <c r="R54" i="1"/>
  <c r="R51" i="1"/>
  <c r="R48" i="1"/>
  <c r="R42" i="1"/>
  <c r="R40" i="1"/>
  <c r="R37" i="1"/>
  <c r="R35" i="1"/>
  <c r="R25" i="1"/>
  <c r="R53" i="1"/>
  <c r="R46" i="1"/>
  <c r="R41" i="1"/>
  <c r="R28" i="1"/>
  <c r="Q77" i="1"/>
  <c r="R77" i="1" s="1"/>
  <c r="D26" i="3"/>
  <c r="L33" i="1" s="1"/>
  <c r="I33" i="1" s="1"/>
  <c r="Q33" i="1" s="1"/>
  <c r="R3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lhgk</author>
  </authors>
  <commentList>
    <comment ref="O75" authorId="0" shapeId="0" xr:uid="{00000000-0006-0000-0100-000001000000}">
      <text>
        <r>
          <rPr>
            <sz val="8"/>
            <color indexed="81"/>
            <rFont val="Tahoma"/>
            <family val="2"/>
          </rPr>
          <t xml:space="preserve">verschil moet nul zijn (als er inzet is)
</t>
        </r>
      </text>
    </comment>
    <comment ref="O80" authorId="0" shapeId="0" xr:uid="{00000000-0006-0000-0100-000002000000}">
      <text>
        <r>
          <rPr>
            <sz val="8"/>
            <color indexed="81"/>
            <rFont val="Tahoma"/>
            <family val="2"/>
          </rPr>
          <t>rendement moet tussen de 75 en 90 % liggen.</t>
        </r>
      </text>
    </comment>
  </commentList>
</comments>
</file>

<file path=xl/sharedStrings.xml><?xml version="1.0" encoding="utf-8"?>
<sst xmlns="http://schemas.openxmlformats.org/spreadsheetml/2006/main" count="1454" uniqueCount="1172">
  <si>
    <t>Kolom C  Winning</t>
  </si>
  <si>
    <t>Kolom A    Eigen verbrandingswaarde</t>
  </si>
  <si>
    <t>4) Voorbeelden Bio-Ethanol en Bio-Methanol.</t>
  </si>
  <si>
    <t>Controles:</t>
  </si>
  <si>
    <t>Om dubbeltelling te voorkomen gelden de volgende afspraken;</t>
  </si>
  <si>
    <t>Overige additieven voor biobenzine</t>
  </si>
  <si>
    <t xml:space="preserve">Ruwe Aardolie                            </t>
  </si>
  <si>
    <t xml:space="preserve">Aardgascondensaat  </t>
  </si>
  <si>
    <t xml:space="preserve">Raffinaderijgas                                </t>
  </si>
  <si>
    <t xml:space="preserve">Chemisch restgas                           </t>
  </si>
  <si>
    <t xml:space="preserve">Ethaan                                         </t>
  </si>
  <si>
    <t>Vloeibare gassen:</t>
  </si>
  <si>
    <t>Motorbenzine</t>
  </si>
  <si>
    <t>Speciale benzine:</t>
  </si>
  <si>
    <t xml:space="preserve">Vliegtuigbenzine                                </t>
  </si>
  <si>
    <t xml:space="preserve">Jet fuel op petroleum basis                     </t>
  </si>
  <si>
    <t xml:space="preserve">Bitumen                                       </t>
  </si>
  <si>
    <t xml:space="preserve">Petroleumcokes                               </t>
  </si>
  <si>
    <t>Overige producten</t>
  </si>
  <si>
    <t xml:space="preserve">Overige producten (niet hoofdstuk 27)           </t>
  </si>
  <si>
    <t xml:space="preserve">Zwavel                                          </t>
  </si>
  <si>
    <t>Beginvoorraad + ontvangsten + productie = verbruik + afleveringen + eindvoorraad.</t>
  </si>
  <si>
    <t>Rubriek 2 Specificaties van ontvangsten en leveringen</t>
  </si>
  <si>
    <t xml:space="preserve">Kolom P  Inzet van energiedragers voor omzetting in andere energiedragers incl.  niet in WKK geproduceerde </t>
  </si>
  <si>
    <t>stoom/warmwater</t>
  </si>
  <si>
    <t>Hieronder wordt verstaan de hoeveelheid van een grondstof of product die rechtstreeks vanuit het buitenland</t>
  </si>
  <si>
    <t>is gebracht met bestemming doorvoer.</t>
  </si>
  <si>
    <t xml:space="preserve">Dit betreft de uitgeslagen hoeveelheid van grondstoffen uit het douane-entrepot naar het binnenlands verkeer. Zie ook de omschrijving </t>
  </si>
  <si>
    <t xml:space="preserve">alle formaliteiten door uw bedrijf worden afgehandeld (rechtstreekse leveringen). </t>
  </si>
  <si>
    <t xml:space="preserve">TOELICHTING BIJ DE ENQUÊTE AARDOLIEGRONDSTOFFEN EN -PRODUCTEN </t>
  </si>
  <si>
    <t>DOEL EN OPZET VAN DE ENQUÊTE</t>
  </si>
  <si>
    <t>De resultaten van deze statistiek worden geïntegreerd in de Nederlandse energiebalans en dienen als bron voor</t>
  </si>
  <si>
    <t xml:space="preserve">in het binnenlands verkeer is gebracht. Dit is inclusief de hoeveelheid van een lidstaat van de EU. </t>
  </si>
  <si>
    <t xml:space="preserve">opslagbedrijf) dan dient die eigenaar deze goederen niet op te geven onder invoer, maar als ontvangst van </t>
  </si>
  <si>
    <t xml:space="preserve">degene die de douaneformaliteit heeft verricht. </t>
  </si>
  <si>
    <t xml:space="preserve">op de vragenlijst. Indien een expediteur in opdracht van de eigenaar de douaneformaliteit </t>
  </si>
  <si>
    <t xml:space="preserve">Indien een eigenaar een partij goederen importeert op naam van een ander (bijv. een AGP-vergunninghouder of een opslagbedrijf) </t>
  </si>
  <si>
    <t>de douaneformaliteit heeft verricht.</t>
  </si>
  <si>
    <t xml:space="preserve">Indien een expediteur in opdracht van de eigenaar de douaneformaliteit verzorgt, blijft de eigenaar importeur en als </t>
  </si>
  <si>
    <t>Kolom I  Productie van elektriciteit en productie van stoom en/of warm water via WKK</t>
  </si>
  <si>
    <t>Kolom N  Inzet van energiedragers voor omzetting in elektriciteit, stoom en/of warm water via WKK</t>
  </si>
  <si>
    <t xml:space="preserve">Hieronder wordt verstaan het verbruik als warmte-, licht- of krachtbron waarbij geen beschikbare energiedragers meer resteren. </t>
  </si>
  <si>
    <t xml:space="preserve">ander (bijv. een AGP-vergunninghouder of een opslagbedrijf) dan dient die eigenaar deze goederen </t>
  </si>
  <si>
    <t xml:space="preserve">niet op te geven onder uitvoer, maar als aflevering aan degene die de douaneformaliteit heeft verricht. </t>
  </si>
  <si>
    <t xml:space="preserve">de vragenlijst. Indien een expediteur in opdracht van de eigenaar de douaneformaliteit verzorgt, blijft de </t>
  </si>
  <si>
    <t xml:space="preserve">Indien een eigenaar een partij goederen exporteert op naam van een ander (bijv. een AGP-vergunninghouder of een opslagbedrijf) </t>
  </si>
  <si>
    <t xml:space="preserve">douaneformaliteit heeft verricht. De betreffende AGP-vergunninghouder respectievelijk het opslagbedrijf is dan </t>
  </si>
  <si>
    <t xml:space="preserve">hoofde de uitvoer op de vragenlijst. Indien een expediteur in opdracht van de eigenaar de douaneformaliteit verzorgt, </t>
  </si>
  <si>
    <t xml:space="preserve">Bij blending van één of meer van deze additieven met motorbenzine, dient de totale biologische component van deze toevoegingen  </t>
  </si>
  <si>
    <t>In het geval dat dit Bio-ETBE betreft is wordt de hoeveelheid met een factor 0,47 vermenigvuldigd. Bij Bio-MTBE is de factor 0,36</t>
  </si>
  <si>
    <t xml:space="preserve">Bij blending van één of meer van deze additieven met autodieselolie, dient de totale biologische component van deze toevoegingen  </t>
  </si>
  <si>
    <t xml:space="preserve">bij product 15 te worden vermeld. In het geval dat dit Bio-diesel/PPO is de factor 1.0 en bij Bio-MTBE  is de factor 0,36 </t>
  </si>
  <si>
    <t>Uw bedrijf blendt 4 ton Bio-ETBE tot  motorbenzine.</t>
  </si>
  <si>
    <t>Rubriek 1: inzet voor blending (kolom O); 4 ton Bio-ETBE.</t>
  </si>
  <si>
    <t xml:space="preserve">Eventuele hoeveelheden tussenproduct, welke in de verslagperiode zijn vervaardigd en in deze periode verder zijn verwerkt tot een </t>
  </si>
  <si>
    <t xml:space="preserve">ander product, dienen niet te worden opgegeven. Indien van het tussenproduct echter voorraden worden opgebouwd of </t>
  </si>
  <si>
    <t xml:space="preserve">afleveringen plaatsvinden, dient dit wel in de rapportage te worden opgenomen. Over het deel dat later wordt verwerkt, dient alsdan </t>
  </si>
  <si>
    <t>te worden gerapporteerd (zie hiervoor bij kolom N).</t>
  </si>
  <si>
    <t>Entrepotuitslag</t>
  </si>
  <si>
    <t>wijziging 1)</t>
  </si>
  <si>
    <t xml:space="preserve">naar het </t>
  </si>
  <si>
    <t xml:space="preserve">en/of aardgascondensaat. </t>
  </si>
  <si>
    <t>Hier moet bijvoorbeeld worden opgegeven hoeveel product is gebruikt voor ondervuring van fornuizen. Ook dient hier te worden</t>
  </si>
  <si>
    <t>opgegeven de hoeveelheid product die, geheel via omzetting in werkstoom, is aangewend als warmte- of krachtbron</t>
  </si>
  <si>
    <t>Hier dienen eventuele verliezen, fakkels en meetverschillen te worden opgenomen.</t>
  </si>
  <si>
    <t xml:space="preserve">Hier dient te worden ingevuld de hoeveelheid product die is ingezet voor de gecombineerde productie van stoom en elektriciteit. </t>
  </si>
  <si>
    <t>(turbine-gedreven pompen) voor eigen gebruik. De geproduceerde stoom dient in dat geval niet te worden opgegeven bij</t>
  </si>
  <si>
    <t xml:space="preserve">Nadat door de berichtgever aan de door de douane gestelde formaliteiten is voldaan, heeft hij daardoor de vrije beschikking </t>
  </si>
  <si>
    <t>over het goed gekregen.</t>
  </si>
  <si>
    <t xml:space="preserve">verkooporganisaties, (petro)chemische bedrijven, opslagbedrijven, importeurs, handelaren etc.)  </t>
  </si>
  <si>
    <t xml:space="preserve">Hieronder wordt verstaan de hoeveelheid goederen die vanuit het douane-entrepot rechtstreeks naar het buitenland is gebracht. </t>
  </si>
  <si>
    <t xml:space="preserve">Bedoelde goederen zijn oorspronkelijk afkomstig uit het buitenland. </t>
  </si>
  <si>
    <t>Deze leveringen kunnen worden aangewend voor:</t>
  </si>
  <si>
    <t xml:space="preserve">Van alle berichtgevers mét een vergunning voor AGP en/of entrepot wordt een opgave gevraagd van alle goederenbewegingen en alle </t>
  </si>
  <si>
    <t>opgeslagen hoeveelheden welke in hun AGP en/of entrepot opgeslagen liggen. Ongeacht wie de eigenaar van deze goederen is.</t>
  </si>
  <si>
    <t>Hier dient het totaal der verkopen c.q. afleveringen te worden vermeld welke hetzij rechtstreeks hetzij via de handel.</t>
  </si>
  <si>
    <t xml:space="preserve">(benzinestations, garages) aan binnenlandse afnemers worden geleverd. </t>
  </si>
  <si>
    <t xml:space="preserve">Kolom  bedrijfscode/naam  </t>
  </si>
  <si>
    <t>Hier dient het totaal der aankopen c.q. ontvangsten  van andere deelnemers van deze enquête</t>
  </si>
  <si>
    <t>Hier dient het totaal der verkopen c.q. afleveringen van andere deelnemers van deze enquête</t>
  </si>
  <si>
    <t xml:space="preserve">Inzet voor niet verkochte niet-WKK stoom dient te worden opgegeven bij finaal verbruik als warmte-, licht- of krachtbron. </t>
  </si>
  <si>
    <t>Opslagbedrijven</t>
  </si>
  <si>
    <t>Kolom  L Totaal</t>
  </si>
  <si>
    <t>Kolom M Verschil</t>
  </si>
  <si>
    <t xml:space="preserve">Aircraft Fuel Supply BV                                    </t>
  </si>
  <si>
    <t xml:space="preserve">Code </t>
  </si>
  <si>
    <t xml:space="preserve">Atlantic Aardolieprodukten Maatschappij BV                      </t>
  </si>
  <si>
    <t xml:space="preserve">Boer BV, Klaas de                                       </t>
  </si>
  <si>
    <t xml:space="preserve">Aramco Overseas Company  BV / TEAM         </t>
  </si>
  <si>
    <t xml:space="preserve">Euro Tank Terminal Amsterdam                                            </t>
  </si>
  <si>
    <t xml:space="preserve">Mafina BV  (MET)                                                </t>
  </si>
  <si>
    <t>SMD Handel en Distributie / Tevan Olie bv</t>
  </si>
  <si>
    <t>Borealis Polymers NV</t>
  </si>
  <si>
    <t>Standic B.V.</t>
  </si>
  <si>
    <t>Achilles Brandstoffenmij b.v.</t>
  </si>
  <si>
    <t>Ad production</t>
  </si>
  <si>
    <t>ADD APT Chem. Benelux</t>
  </si>
  <si>
    <t>Afval verwerking Rijnmond</t>
  </si>
  <si>
    <t>Aimol</t>
  </si>
  <si>
    <t>Autex</t>
  </si>
  <si>
    <t>BOL handelsonderneming</t>
  </si>
  <si>
    <t>Burando Costoms Services BV</t>
  </si>
  <si>
    <t>Chemie Pack nederland BV</t>
  </si>
  <si>
    <t>Depot Kampen</t>
  </si>
  <si>
    <t>Eurol</t>
  </si>
  <si>
    <t>Europeak</t>
  </si>
  <si>
    <t>H &amp; R Chemicals</t>
  </si>
  <si>
    <t>Kerkdriel, Bunkerstation</t>
  </si>
  <si>
    <t>Kieboom</t>
  </si>
  <si>
    <t>Kool B.V lijnden</t>
  </si>
  <si>
    <t>Megen oliehandel, Anton van</t>
  </si>
  <si>
    <t>Nidera</t>
  </si>
  <si>
    <t>Olie Distributie Noord.</t>
  </si>
  <si>
    <t>Pentamar</t>
  </si>
  <si>
    <t>Petromark</t>
  </si>
  <si>
    <t>Petronas</t>
  </si>
  <si>
    <t>Petroned</t>
  </si>
  <si>
    <t>Petrus NV sa</t>
  </si>
  <si>
    <t>Resinall Rütgers Resins</t>
  </si>
  <si>
    <t>Rijke, Veembedrijf de</t>
  </si>
  <si>
    <t>Rotonde</t>
  </si>
  <si>
    <t>Rozendaal energie</t>
  </si>
  <si>
    <t>RPP Rotterdam rijn pijpleiding</t>
  </si>
  <si>
    <t>Rutgers VFT</t>
  </si>
  <si>
    <t>Scherpenzeel oliehandel, van</t>
  </si>
  <si>
    <t>Sealub alliance North west europe</t>
  </si>
  <si>
    <t>Siebert Gmbh</t>
  </si>
  <si>
    <t>Smit Oliehandel</t>
  </si>
  <si>
    <t>Tanguid</t>
  </si>
  <si>
    <t>TecLub</t>
  </si>
  <si>
    <t>TOS (Transport and Offshore Services)</t>
  </si>
  <si>
    <t>Totsa Total Oil trading sa</t>
  </si>
  <si>
    <t>Trafigura</t>
  </si>
  <si>
    <t>Transcor oil Services</t>
  </si>
  <si>
    <t>Vans</t>
  </si>
  <si>
    <t>Vattenfall/Nuon</t>
  </si>
  <si>
    <t>Verbeke</t>
  </si>
  <si>
    <t>Wynn's</t>
  </si>
  <si>
    <t xml:space="preserve">Defensie Pijpleiding Organisatie(DPO)                      </t>
  </si>
  <si>
    <t xml:space="preserve">Hartog BV, den                                             </t>
  </si>
  <si>
    <t xml:space="preserve">Infineum Holdings BV </t>
  </si>
  <si>
    <t xml:space="preserve">Lubricants Nederland BV+ BP Marine </t>
  </si>
  <si>
    <t>Marees Beheer BV</t>
  </si>
  <si>
    <t>NEFCO  Beheer BV (New European Fuels Company)</t>
  </si>
  <si>
    <t xml:space="preserve">Neptun BV, Bunkerbedrijf                                     </t>
  </si>
  <si>
    <t xml:space="preserve">Netherlands Independent Oil Company N.V. </t>
  </si>
  <si>
    <t xml:space="preserve">Nobel &amp; Zn. Beheer BV, A                                    </t>
  </si>
  <si>
    <t>Noviol BV, Handelmij</t>
  </si>
  <si>
    <t xml:space="preserve">OK Zeeland BV                               </t>
  </si>
  <si>
    <t>Oliebron BV, Smeermiddelenindustrie de</t>
  </si>
  <si>
    <t>Paramelt BV</t>
  </si>
  <si>
    <t xml:space="preserve">Postoils BV                                                </t>
  </si>
  <si>
    <t xml:space="preserve">Primagaz Nederland BV                                      </t>
  </si>
  <si>
    <t>Quaker Chemical BV</t>
  </si>
  <si>
    <t>Sakko BV (incl. Obot BV)</t>
  </si>
  <si>
    <t xml:space="preserve">Slurink-Zwaans BV                                          </t>
  </si>
  <si>
    <t xml:space="preserve">Transnational Blenders BV </t>
  </si>
  <si>
    <t xml:space="preserve">Vollenhoven Olie BV  </t>
  </si>
  <si>
    <t xml:space="preserve">Weghorst-Oliko BV                                                   </t>
  </si>
  <si>
    <t>Andere Handelaren</t>
  </si>
  <si>
    <t xml:space="preserve">               Code</t>
  </si>
  <si>
    <t>A.G.T.</t>
  </si>
  <si>
    <t>A.W.Z.I.</t>
  </si>
  <si>
    <t>A/S Danske Shell</t>
  </si>
  <si>
    <t xml:space="preserve">Aalst Oliehandel </t>
  </si>
  <si>
    <t>Akzo Nobel Base Chemcals BV</t>
  </si>
  <si>
    <t>Akzo Nobel Car Refinishes BV</t>
  </si>
  <si>
    <t>Akzo Nobel Polymers Chemicals BV</t>
  </si>
  <si>
    <t>Akzo Nobel Resins Benelux</t>
  </si>
  <si>
    <t>Albright &amp; Wilson</t>
  </si>
  <si>
    <t>Alg. Brandstof Comp.</t>
  </si>
  <si>
    <t>Allround Fuel Trading B.V.</t>
  </si>
  <si>
    <t>Associated Bunkeroil Contractors (A.B.C.)</t>
  </si>
  <si>
    <t>Atofina Rotterdam BV</t>
  </si>
  <si>
    <t>Atofina-Petrofina SA</t>
  </si>
  <si>
    <t>B.P. Export/ B.P. International</t>
  </si>
  <si>
    <t>BaBeKa( BBK)</t>
  </si>
  <si>
    <t>Basell Benelux n.v</t>
  </si>
  <si>
    <t>Basell Polyolefins Comp NV</t>
  </si>
  <si>
    <t>Basell Rotterdam BV</t>
  </si>
  <si>
    <t>Bax Chemicals B.V.</t>
  </si>
  <si>
    <t>Bayer Tantex BV</t>
  </si>
  <si>
    <t>Belgomine</t>
  </si>
  <si>
    <t>Berkman B.V. Joh.</t>
  </si>
  <si>
    <t>Biesterfeld Chemieindustrie BV</t>
  </si>
  <si>
    <t>Bolsius</t>
  </si>
  <si>
    <t>Bovenveld</t>
  </si>
  <si>
    <t>BP Chem. LTD</t>
  </si>
  <si>
    <r>
      <t xml:space="preserve">Waarvan biodiesel </t>
    </r>
    <r>
      <rPr>
        <vertAlign val="superscript"/>
        <sz val="10"/>
        <rFont val="Arial"/>
        <family val="2"/>
      </rPr>
      <t>3</t>
    </r>
    <r>
      <rPr>
        <sz val="10"/>
        <rFont val="Arial"/>
        <family val="2"/>
      </rPr>
      <t>)</t>
    </r>
  </si>
  <si>
    <r>
      <t xml:space="preserve">Overige producten niet hfd 27 </t>
    </r>
    <r>
      <rPr>
        <vertAlign val="superscript"/>
        <sz val="10"/>
        <rFont val="Arial"/>
        <family val="2"/>
      </rPr>
      <t>6</t>
    </r>
    <r>
      <rPr>
        <sz val="10"/>
        <rFont val="Arial"/>
        <family val="2"/>
      </rPr>
      <t>)</t>
    </r>
  </si>
  <si>
    <t>6) Alleen in te vullen door raffinaderijen</t>
  </si>
  <si>
    <r>
      <t xml:space="preserve">Biobenzine anders dan Bio-ETBE en Bio-MTBE </t>
    </r>
    <r>
      <rPr>
        <vertAlign val="superscript"/>
        <sz val="10"/>
        <rFont val="Arial"/>
        <family val="2"/>
      </rPr>
      <t>4</t>
    </r>
  </si>
  <si>
    <r>
      <t xml:space="preserve">Biodiesel </t>
    </r>
    <r>
      <rPr>
        <vertAlign val="superscript"/>
        <sz val="10"/>
        <rFont val="Arial"/>
        <family val="2"/>
      </rPr>
      <t>5</t>
    </r>
    <r>
      <rPr>
        <sz val="10"/>
        <rFont val="Arial"/>
        <family val="2"/>
      </rPr>
      <t>)</t>
    </r>
  </si>
  <si>
    <t>2) Hier dienen de tonnen biobenzine te worden opgegeven die zijn gemengd met motorbenzine. Bio-ETBE bestaat voor 47% uit biobenzine. Bio-MTBE bestaat voor 36% uit biobenzine.</t>
  </si>
  <si>
    <t>3) Hier dienen de tonnen biodiesel te worden opgegeven die zijn gemengd met autogasolie.</t>
  </si>
  <si>
    <t xml:space="preserve">Biobenzine anders dan Bio-ETBE en Bio-MTBE </t>
  </si>
  <si>
    <t>Bunkerrama</t>
  </si>
  <si>
    <t>Bunkerservice Terneuzen</t>
  </si>
  <si>
    <t>Bunkerstation Dekker B.V.</t>
  </si>
  <si>
    <t>Chemag</t>
  </si>
  <si>
    <t>Claassen</t>
  </si>
  <si>
    <t>Clariant</t>
  </si>
  <si>
    <t>Conoco Min GMBH</t>
  </si>
  <si>
    <t>Dekker &amp; Stam B.V.</t>
  </si>
  <si>
    <t>Den Norske</t>
  </si>
  <si>
    <t xml:space="preserve">Dex-Plastomers </t>
  </si>
  <si>
    <t>DHC Solvent Chem GMBH</t>
  </si>
  <si>
    <t>Dow Europe GMBH</t>
  </si>
  <si>
    <t>DSM Composite Resins</t>
  </si>
  <si>
    <t>Elba Moerdijk</t>
  </si>
  <si>
    <t>Elsta</t>
  </si>
  <si>
    <t>Essent</t>
  </si>
  <si>
    <t>Eurofill Aerosols B.V.</t>
  </si>
  <si>
    <t>European Aerosols Holland B.V.</t>
  </si>
  <si>
    <t>Gas-Trading Holland B.V.</t>
  </si>
  <si>
    <t xml:space="preserve">Gedo Weurt Olie-import </t>
  </si>
  <si>
    <t>GEO B.V.</t>
  </si>
  <si>
    <t>Geogas</t>
  </si>
  <si>
    <t>Glencore</t>
  </si>
  <si>
    <t>Global</t>
  </si>
  <si>
    <t>Heijmen BV, Bunkerstation</t>
  </si>
  <si>
    <t>Helm AG</t>
  </si>
  <si>
    <t>Huntsman ICI Petrochem UK LTD</t>
  </si>
  <si>
    <t>I.H.C.</t>
  </si>
  <si>
    <t>Illbruck Sealants System B.V.</t>
  </si>
  <si>
    <t>Ineos</t>
  </si>
  <si>
    <t>Integra Derivatives LTD</t>
  </si>
  <si>
    <t>Integra Marketing</t>
  </si>
  <si>
    <t>Kolmar, Moedijk</t>
  </si>
  <si>
    <t>Totaal</t>
  </si>
  <si>
    <t>L - (N t/m T)</t>
  </si>
  <si>
    <t>TOELICHTING BIOBRANDSTOFFEN</t>
  </si>
  <si>
    <t>Vul dan het volgende in:</t>
  </si>
  <si>
    <t>2909 1990 EX</t>
  </si>
  <si>
    <t>Rubriek 1: productie energiedrager dmv blending (kolom J); 4 * 0,47 = 1,88 ton waarvan biocomponent (product 11)</t>
  </si>
  <si>
    <t>( H t/m K)</t>
  </si>
  <si>
    <t xml:space="preserve">         (B t/m D,) + </t>
  </si>
  <si>
    <t xml:space="preserve">BP Europa SE - BP Nederland                                                                 </t>
  </si>
  <si>
    <t>Kraton Polymers Ned BV</t>
  </si>
  <si>
    <t>Kuwait Nederland BV</t>
  </si>
  <si>
    <t>LBC</t>
  </si>
  <si>
    <t>Lesse</t>
  </si>
  <si>
    <t>Linden B.V.  v.d. J.</t>
  </si>
  <si>
    <t xml:space="preserve">Maasbracht B.V., Bunkerstation </t>
  </si>
  <si>
    <t>Mainport Forwarding</t>
  </si>
  <si>
    <t>Metalges</t>
  </si>
  <si>
    <t>Midland Petrochem</t>
  </si>
  <si>
    <t>Mitsubishi Inter. GMBH</t>
  </si>
  <si>
    <t>Mitsui</t>
  </si>
  <si>
    <t>Motip Dupli B.V.</t>
  </si>
  <si>
    <t>N.G.T.</t>
  </si>
  <si>
    <t>Neville Chemical Europe BV</t>
  </si>
  <si>
    <t>Northville</t>
  </si>
  <si>
    <t>NVCP</t>
  </si>
  <si>
    <t>O.W.B. (Netherland)</t>
  </si>
  <si>
    <t>Oxyde Chemicals B.V.</t>
  </si>
  <si>
    <t>Pannerden V.O.F., Bunkerstation</t>
  </si>
  <si>
    <t>Papendrecht  B.V., Bunkerstation</t>
  </si>
  <si>
    <t>Pecten Chemicals Inc</t>
  </si>
  <si>
    <t>Petrasol</t>
  </si>
  <si>
    <t>Petrex</t>
  </si>
  <si>
    <t>Petrofina</t>
  </si>
  <si>
    <t>Petrotrade</t>
  </si>
  <si>
    <t>Pfauth Vlissingen NV</t>
  </si>
  <si>
    <t>Phenol</t>
  </si>
  <si>
    <t>PPG Coating BV</t>
  </si>
  <si>
    <t>Primagaz Trading Duitsland</t>
  </si>
  <si>
    <t>Procar BV</t>
  </si>
  <si>
    <t>Resolution Europe BV</t>
  </si>
  <si>
    <t>Ruhr Petrol</t>
  </si>
  <si>
    <t>S.C. Johnson Europlant B.V.</t>
  </si>
  <si>
    <t>S.J.B. Petroleum Producten</t>
  </si>
  <si>
    <t>Sabic Global LTD</t>
  </si>
  <si>
    <t>Salland Olie Maatschappij B.V.</t>
  </si>
  <si>
    <t>Sempra</t>
  </si>
  <si>
    <t>Service Centrum Lobith B.V.</t>
  </si>
  <si>
    <t>Shell &amp; DEA Oil GMBH</t>
  </si>
  <si>
    <t>Shell Emden</t>
  </si>
  <si>
    <t>Shell Int Trading and Shipping</t>
  </si>
  <si>
    <t>Shell Trading (ME) Private LTD</t>
  </si>
  <si>
    <t>Soc. Gen. Energy (SGP)</t>
  </si>
  <si>
    <t>Societe Des Petroles Shell</t>
  </si>
  <si>
    <t>Stappen van</t>
  </si>
  <si>
    <t>Stasco</t>
  </si>
  <si>
    <t>Statoil</t>
  </si>
  <si>
    <t>Stergas</t>
  </si>
  <si>
    <t>Terlouw J., Oliehandel</t>
  </si>
  <si>
    <t>Total Duitsland</t>
  </si>
  <si>
    <t>Total International</t>
  </si>
  <si>
    <t>Tramochem AG</t>
  </si>
  <si>
    <t>Tullemans</t>
  </si>
  <si>
    <t>Twaron Products BV</t>
  </si>
  <si>
    <t>Tyczka</t>
  </si>
  <si>
    <t>Union Carbide</t>
  </si>
  <si>
    <t>Saldo blending dient nagenoeg "0" te zijn,</t>
  </si>
  <si>
    <t>(aardgas, stoom, elektriciteit). Per grondstof en product wordt  in Rubriek 1 een balans gevraagd.</t>
  </si>
  <si>
    <t xml:space="preserve">Onder binnenland wordt verstaan het Nederlandse vrije verkeer tezamen met de accijnsgoederenplaats (AGP).  </t>
  </si>
  <si>
    <t>Hier dienen dus te worden vermeld alle goederenopslag en goederenbewegingen die niet in het douane-entrepot plaatsvinden.</t>
  </si>
  <si>
    <t>Om te komen tot een maandelijkse publicatie omtrent de aardolievoorziening is een vrij uitgebreide vragenlijst in gebruik.</t>
  </si>
  <si>
    <t>Deze vragenlijst is opgezet als een sluitende balans met zes hoofdposten:</t>
  </si>
  <si>
    <t>Hier dient de onderste verbrandingswaarde te worden vermeld, alleen indien deze afwijkt van de standaardwaarde.</t>
  </si>
  <si>
    <t xml:space="preserve">De betreffende AGP-vergunninghouder respectievelijk het opslagbedrijf is dan de titularis van de </t>
  </si>
  <si>
    <t>verzorgt, blijft de eigenaar importeur en als zodanig opgaveplichtig.</t>
  </si>
  <si>
    <t xml:space="preserve">afgegeven lage druk stoom, verminderd met de retour warmtestroom vanuit het bedrijf naar de WKK, bijvoorbeeld </t>
  </si>
  <si>
    <t>in de vorm van condensaat dat weer wordt aangewend als ketelvoedingwater.</t>
  </si>
  <si>
    <t xml:space="preserve">dan dient die eigenaar deze goederen niet op te geven onder invoer, maar als ontvangst van degene die </t>
  </si>
  <si>
    <t>AA</t>
  </si>
  <si>
    <t>AB</t>
  </si>
  <si>
    <t>AC</t>
  </si>
  <si>
    <t>van de aflevering binnenland van gas- en stookolie</t>
  </si>
  <si>
    <t>Geleverd aan:</t>
  </si>
  <si>
    <t>Hoeveelheid</t>
  </si>
  <si>
    <t>Specificatie van de bunker van gasolie en</t>
  </si>
  <si>
    <t>Daarnaast zijn de gegevens van belang voor de bepaling van de Nederlandse voorraadverplichtingen binnen het</t>
  </si>
  <si>
    <t xml:space="preserve">De te gebruiken eenheid voor aardoliegrondstoffen, aardolieproducten is 1000 kg en </t>
  </si>
  <si>
    <t xml:space="preserve">voor elektriciteit 1000 kWh. </t>
  </si>
  <si>
    <t>De vragenlijst bestaat uit 2 rubrieken te weten:</t>
  </si>
  <si>
    <t>voorbeeld</t>
  </si>
  <si>
    <t xml:space="preserve">De betreffende AGP-vergunninghouder respectievelijk het opslagbedrijf is dan de titularis van de documenten en wordt  </t>
  </si>
  <si>
    <t xml:space="preserve">op grond daarvan aangemerkt als de importeur en rapporteert uit dien hoofde de invoer op de vragenlijst. </t>
  </si>
  <si>
    <t>zodanig opgaveplichtig.</t>
  </si>
  <si>
    <t xml:space="preserve">accijnsgoederenplaats(AGP) en/of een douane-entrepot. </t>
  </si>
  <si>
    <t xml:space="preserve">Bijlage 1 bij de toelichting op de vragenlijst aardoliestatistiek Z 029 </t>
  </si>
  <si>
    <t xml:space="preserve">Lijst met namen van geënquêteerde bedrijven met een vergunning voor een           </t>
  </si>
  <si>
    <t xml:space="preserve">De deelnemers zijn vermeld in bijlage1 van deze toelichting. De waarneming omvat zowel de goederenbewegingen </t>
  </si>
  <si>
    <t xml:space="preserve">De berichtgevers van deze statistiek zijn vermeld in bijlage 1 van deze toelichting. </t>
  </si>
  <si>
    <t xml:space="preserve">(zie bijlage 1) te worden vermeld van goederen die zich in het binnenland of het douane-entrepot bevinden. </t>
  </si>
  <si>
    <t>Onder afnemers worden alle instanties verstaan die niet voorkomen op de lijst van geënquêteerden (bijlage 1), zoals</t>
  </si>
  <si>
    <t>Zie hiervoor bijlage 1.</t>
  </si>
  <si>
    <t xml:space="preserve">dan dient die eigenaar deze goederen niet op te geven onder uitvoer, maar als aflevering van degene die de </t>
  </si>
  <si>
    <t>de titularis van de documenten en wordt op grond daarvan aangemerkt als de exporteur en rapporteert  uit dien</t>
  </si>
  <si>
    <t>blijft de eigenaar exporteur en als zodanig opgaveplichtig.</t>
  </si>
  <si>
    <t xml:space="preserve">naar het buitenland is gebracht. Indien een eigenaar een partij goederen exporteert op naam van een </t>
  </si>
  <si>
    <t xml:space="preserve">De betreffende AGP-vergunninghouder respectievelijk het opslagbedrijf is dan de titularis van de documenten </t>
  </si>
  <si>
    <t xml:space="preserve">en wordt op grond daarvan aangemerkt als de exporteur en rapporteert uit dien hoofde de uitvoer op </t>
  </si>
  <si>
    <t>eigenaar exporteur en als zodanig opgaveplichtig.</t>
  </si>
  <si>
    <t>Hier dient het totaal der aankopen c.q. ontvangsten te worden vermeld van goederen die zich in het binnenland</t>
  </si>
  <si>
    <t>Bijlage 2 bij de toelichting op de aardoliestatistiek                                                                     2008</t>
  </si>
  <si>
    <t>2909 1910 EX</t>
  </si>
  <si>
    <t xml:space="preserve">(AGP)/douane-entrepot bevinden. Teneinde dubbeltellingen te voorkomen wordt een specificatie gevraagd per leverancier </t>
  </si>
  <si>
    <t xml:space="preserve">In kolom X dienen uitsluitend leveringen te worden opgenomen als het gaat om grensoverschrijdend verkeer  </t>
  </si>
  <si>
    <t>(vertrek haven Nederland en aankomst haven in het buitenlan), waarbij</t>
  </si>
  <si>
    <t xml:space="preserve">elektriciteit centrales, huishoudens, overheidsinstellingen, binnenvaart, visserij e.d.). </t>
  </si>
  <si>
    <t>in  het buitenland ligt via de zee</t>
  </si>
  <si>
    <t>in  het buitenland ligt via de binnenwateren</t>
  </si>
  <si>
    <t xml:space="preserve">2710 1241 </t>
  </si>
  <si>
    <t>2710 1245</t>
  </si>
  <si>
    <t>Zeeland  Refinery N.V.</t>
  </si>
  <si>
    <t>Benegas B.V.</t>
  </si>
  <si>
    <t>Chevron B.V</t>
  </si>
  <si>
    <t>Lpgas</t>
  </si>
  <si>
    <t>Lukoil Benelux BV</t>
  </si>
  <si>
    <t>Ministerie van Defensie</t>
  </si>
  <si>
    <t>Total Nederland NV</t>
  </si>
  <si>
    <t xml:space="preserve">(raffinaderijen, verkooporganisaties, (petro)chemische bedrijven, opslagbedrijven, importeurs, handelaren etc.)  </t>
  </si>
  <si>
    <t xml:space="preserve"> de hoeveelheid in kolom J 'Van andere producten' altijd eenzelfde hoeveelheid in kolom O  'Naar andere producten'. </t>
  </si>
  <si>
    <t xml:space="preserve">Deze overboekingen kunnen alleen binnen het douane-entrepot plaatsvinden. </t>
  </si>
  <si>
    <t>Indien een grondstof wordt verkregen door blending dan wel door een administratieve overboeking van een of meer andere</t>
  </si>
  <si>
    <t>Rubriek 1 Aardoliegrondstoffen en -producten in het douane-entrepot én het binnenland</t>
  </si>
  <si>
    <t>Nadat door de berichtgever aan de door de douane gestelde formaliteiten is voldaan, heeft hij daardoor de vrije</t>
  </si>
  <si>
    <t>beschikking over het goed gekregen.</t>
  </si>
  <si>
    <t xml:space="preserve">Indien een eigenaar een partij goederen importeert op naam van een ander (bijv. een AGP-vergunninghouder of een </t>
  </si>
  <si>
    <t xml:space="preserve">documenten en wordt op grond daarvan aangemerkt als de importeur en is dus degene die rapporteert </t>
  </si>
  <si>
    <t>Inzet van energiedragers</t>
  </si>
  <si>
    <t>voor productie</t>
  </si>
  <si>
    <t>van elektriciteit,</t>
  </si>
  <si>
    <t>stoom en / of</t>
  </si>
  <si>
    <t>in andere</t>
  </si>
  <si>
    <t>Productie van</t>
  </si>
  <si>
    <t xml:space="preserve">blending </t>
  </si>
  <si>
    <t>voor blending</t>
  </si>
  <si>
    <t>andere producten</t>
  </si>
  <si>
    <t>voor omzetting in</t>
  </si>
  <si>
    <t>incl niet in WKK</t>
  </si>
  <si>
    <t>Grondstoffen in Douane-Entrepot</t>
  </si>
  <si>
    <t xml:space="preserve">Voor de ontvangsten van en de leveringen aan andere berichtgevers aan deze enquête wordt in Rubriek 2 een gespecificeerde </t>
  </si>
  <si>
    <t>opgave gevraagd met de namen van de berichtgevers waarmee transacties hebben plaatsgevonden.</t>
  </si>
  <si>
    <t>Jewa Gas B.V.</t>
  </si>
  <si>
    <t>Johnson PolymerMER BV</t>
  </si>
  <si>
    <t>Kessel van Olie bv</t>
  </si>
  <si>
    <t>Neijenhof V.O.F</t>
  </si>
  <si>
    <t>Nijol oliehandelmaatschappij B.V</t>
  </si>
  <si>
    <t>Petroplus Marketing AG</t>
  </si>
  <si>
    <t>PTL Energie B.V.</t>
  </si>
  <si>
    <t>PVG International B.V.</t>
  </si>
  <si>
    <t>Schepers Oliehandel bv</t>
  </si>
  <si>
    <t>Schouten Olie B.V.</t>
  </si>
  <si>
    <t>Shell Luxembourge</t>
  </si>
  <si>
    <t>T.E.D. Stutgart</t>
  </si>
  <si>
    <t>Ucon bv</t>
  </si>
  <si>
    <t>Wubben</t>
  </si>
  <si>
    <t>Vopak Vlaardingen B.V</t>
  </si>
  <si>
    <t>Vopak Terminal Vlissingen BV</t>
  </si>
  <si>
    <t xml:space="preserve">COVA Stichting Centraal Orgaan Voorraadvorming Aardolieprodukten  </t>
  </si>
  <si>
    <r>
      <t xml:space="preserve">Waarvan biobenzine </t>
    </r>
    <r>
      <rPr>
        <sz val="10"/>
        <rFont val="Arial"/>
        <family val="2"/>
      </rPr>
      <t>²</t>
    </r>
    <r>
      <rPr>
        <sz val="10"/>
        <rFont val="Arial"/>
        <family val="2"/>
      </rPr>
      <t>)</t>
    </r>
  </si>
  <si>
    <t xml:space="preserve">emissieberekeningen, besparingsberekeningen en voor de bepaling van het aandeel Duurzame Energie in Nederland. </t>
  </si>
  <si>
    <t>Het gehele raffinaderij-proces wordt beschouwd als een activiteit in het binnenland, inclusief processing voor</t>
  </si>
  <si>
    <t>buitenlandse derden.</t>
  </si>
  <si>
    <t>Kolom G  Overige aankopen c.q. ontvangsten (overgenomen uit Rubriek 2)</t>
  </si>
  <si>
    <t xml:space="preserve">Dit betreft de uitslag naar het binnenlands verkeer van goederen die oorspronkelijk afkomstig zijn uit </t>
  </si>
  <si>
    <t xml:space="preserve">het buitenland (entrepotopslag herkomst buitenland) met bestemming doorvoer. </t>
  </si>
  <si>
    <t>Kolom H Bestemmingswijziging / Entrepot uitslag naar het binnenland</t>
  </si>
  <si>
    <t xml:space="preserve">Onder productie(netto) in WKK-installaties wordt verstaan de door deze installaties aan de rest van het bedrijf afgegeven  </t>
  </si>
  <si>
    <t xml:space="preserve">De warmtestroom van de WKK-installatie naar de rest van het bedrijf zal in het algemeen bestaan uit de door de WKK </t>
  </si>
  <si>
    <t xml:space="preserve">elektriciteit en warmte. </t>
  </si>
  <si>
    <t>d.m.v.</t>
  </si>
  <si>
    <t xml:space="preserve">Kolom J Productie van energiedragers door middel van blending  </t>
  </si>
  <si>
    <t>Indien een energiedrager wordt verkregen door blending dan wel door een administratieve overboeking van een of meer andere</t>
  </si>
  <si>
    <t>genoemde energiedragers, moet de verkregen hoeveelheid hier worden vermeld.</t>
  </si>
  <si>
    <t>Noble Clean fuels \ BTT</t>
  </si>
  <si>
    <t>Enviem Holding BV</t>
  </si>
  <si>
    <t>Heerema Marine Contractors Holding</t>
  </si>
  <si>
    <t>Peterson SBS Den Helder B.V.</t>
  </si>
  <si>
    <t>Momentive Speciality Chemicals B.V.</t>
  </si>
  <si>
    <t xml:space="preserve">Hier dient te worden opgegeven de totale hoeveelheid van een product dat uit (aardolie)grondstoffen en/of andere </t>
  </si>
  <si>
    <t xml:space="preserve">(aardolie)producten is verkregen (bruto-productie) door processing. </t>
  </si>
  <si>
    <t xml:space="preserve">Kolom O  Inzet van energiedragers voor blending in andere producten  </t>
  </si>
  <si>
    <t>Kolom S  Eindvoorraad</t>
  </si>
  <si>
    <t>Unipol Holland BV</t>
  </si>
  <si>
    <t>Univar Benelux BV</t>
  </si>
  <si>
    <t>Veba Oil</t>
  </si>
  <si>
    <t>Veenema olieprod.</t>
  </si>
  <si>
    <t>Verbo B.V. Handelmij</t>
  </si>
  <si>
    <t>Verboven</t>
  </si>
  <si>
    <t>Vissers Oliehandel Horst B.V.</t>
  </si>
  <si>
    <t>Vitol</t>
  </si>
  <si>
    <t>Vliegendhardt</t>
  </si>
  <si>
    <t>VOS Olieprodukten B.V.</t>
  </si>
  <si>
    <t>Vries R.J. de Oliehandel</t>
  </si>
  <si>
    <t>Wiljo</t>
  </si>
  <si>
    <t>in de accijnsgoederenplaats (AGP) en het binnenland als in het douane-entrepot.</t>
  </si>
  <si>
    <t>1. Raffinaderijen</t>
  </si>
  <si>
    <t>Kolom E  Invoer</t>
  </si>
  <si>
    <t>Kolom F  Entrepotopslag herkomst buitenland</t>
  </si>
  <si>
    <t>Kolom (B t/m D) + (H t/m K) moet gelijk zijn kolom N t/m T</t>
  </si>
  <si>
    <t>Geeft een verschil als kolom L niet gelijk is aan kolom N t/m T, dit moet tot 0 worden gereduceerd.</t>
  </si>
  <si>
    <t>Albemarle Europe SPRL</t>
  </si>
  <si>
    <t>Afton Chemical Ltd.</t>
  </si>
  <si>
    <r>
      <t xml:space="preserve">wijziging </t>
    </r>
    <r>
      <rPr>
        <vertAlign val="superscript"/>
        <sz val="10"/>
        <rFont val="Arial"/>
        <family val="2"/>
      </rPr>
      <t xml:space="preserve">1) </t>
    </r>
    <r>
      <rPr>
        <sz val="10"/>
        <rFont val="Arial"/>
        <family val="2"/>
      </rPr>
      <t>/</t>
    </r>
  </si>
  <si>
    <t>1) Voor ruwe aardolie en condensaat: entrepotopslag met bestemming doorvoer wordt invoer.</t>
  </si>
  <si>
    <t>Kolom  Y  Overige verkopen c.q. afleveringen</t>
  </si>
  <si>
    <t>Kolom Z  Overige verkopen c.q. afleveringen binnenland</t>
  </si>
  <si>
    <t>11</t>
  </si>
  <si>
    <t>15</t>
  </si>
  <si>
    <t>De gecombineerde nomenclatuur is op de volgende website te raadplegen:</t>
  </si>
  <si>
    <t>1</t>
  </si>
  <si>
    <t>2</t>
  </si>
  <si>
    <t>4</t>
  </si>
  <si>
    <t>5</t>
  </si>
  <si>
    <t>6</t>
  </si>
  <si>
    <t>8</t>
  </si>
  <si>
    <t>9</t>
  </si>
  <si>
    <t>13</t>
  </si>
  <si>
    <t>14</t>
  </si>
  <si>
    <t>16</t>
  </si>
  <si>
    <t>17</t>
  </si>
  <si>
    <t>18</t>
  </si>
  <si>
    <t>19</t>
  </si>
  <si>
    <t>20</t>
  </si>
  <si>
    <t>21</t>
  </si>
  <si>
    <t>22</t>
  </si>
  <si>
    <t>24</t>
  </si>
  <si>
    <t>25</t>
  </si>
  <si>
    <t>26</t>
  </si>
  <si>
    <t>29</t>
  </si>
  <si>
    <t>30</t>
  </si>
  <si>
    <t>36</t>
  </si>
  <si>
    <t>37</t>
  </si>
  <si>
    <t>39</t>
  </si>
  <si>
    <t>2711 1100</t>
  </si>
  <si>
    <t>40</t>
  </si>
  <si>
    <t>Normaalstoom</t>
  </si>
  <si>
    <t>41</t>
  </si>
  <si>
    <t>Dana Petroleum Netherlands BV/ Petro-Canada Netherlands BV</t>
  </si>
  <si>
    <t>Wintershall Noordzee BV</t>
  </si>
  <si>
    <t>TAQA/BP Nederland Energie BV</t>
  </si>
  <si>
    <t>CH4 Nederland B.V</t>
  </si>
  <si>
    <t>Venture production Nederland B.V</t>
  </si>
  <si>
    <t>Sonneborn Refined Products</t>
  </si>
  <si>
    <t>Electriciteit (1000 kWh)</t>
  </si>
  <si>
    <t>2716 00 00</t>
  </si>
  <si>
    <t xml:space="preserve">           Waarvan biocomponent</t>
  </si>
  <si>
    <t>Service terminal Rotterdam/Lukoil Benelux BV</t>
  </si>
  <si>
    <t xml:space="preserve">           Waarvan biocomponent </t>
  </si>
  <si>
    <t xml:space="preserve">Euro loodvrij                                                                               </t>
  </si>
  <si>
    <t xml:space="preserve">Raffinaderij- en/of chemisch restgas dient te worden opgegeven in 1000 kg, berekend met een onderste verbrandingswaarde </t>
  </si>
  <si>
    <t xml:space="preserve">De producten 31 t/m 34 zijn additieven met een bio-component. Deze worden ook biobrandstoffen genoemd. </t>
  </si>
  <si>
    <t>bij product 11 te worden vermeld</t>
  </si>
  <si>
    <t>Rubriek 1: productie energiedrager dmv blending (kolom J); 4 ton motorbenzine (product 10b)</t>
  </si>
  <si>
    <t>Hieronder wordt verstaan de hoeveelheid goederen die rechtstreeks, onder eigen naam,  vanuit het buitenland in het douane-entrepot</t>
  </si>
  <si>
    <t xml:space="preserve">bij kolom W </t>
  </si>
  <si>
    <t>genoemde grondstoffen, moet de ingezette hoeveelheid hier worden vermeld. Getotaliseerd over alle regels tezamen staat</t>
  </si>
  <si>
    <t>Hierbij gaat het om de inzet van grondstoffen en producten voor processing</t>
  </si>
  <si>
    <t>Kolom U  Uitvoer</t>
  </si>
  <si>
    <t xml:space="preserve">Hieronder wordt verstaan de hoeveelheid goederen die vanuit het binnenlands verkeer/AGP rechtstreeks </t>
  </si>
  <si>
    <t xml:space="preserve">verbruikerscategorie in de scheepvaart. </t>
  </si>
  <si>
    <t>Leveringen aan niet-grensoverschrijden verkeer dienen in kolom Z te worden opgenomen.</t>
  </si>
  <si>
    <t xml:space="preserve">Teneinde dubbeltellingen te voorkomen wordt in Rubriek 2 een specificatie gevraagd per klant (raffinaderijen, </t>
  </si>
  <si>
    <t>Kolom W Bestemmingswijziging / Entrepot uitslag naar het binnenland</t>
  </si>
  <si>
    <t xml:space="preserve">Super met loodvervanger                                                     </t>
  </si>
  <si>
    <t>Standaard</t>
  </si>
  <si>
    <t>verbrand-</t>
  </si>
  <si>
    <t xml:space="preserve">Butaan                                                                             </t>
  </si>
  <si>
    <t>Rubriek 1  Aardoliegrondstoffen en -producten in het douane-entrepot en het binnenlands verkeer</t>
  </si>
  <si>
    <t>Grondstoffen Douane-Entrepot</t>
  </si>
  <si>
    <t>Grondstoffen in het Binnenland</t>
  </si>
  <si>
    <t>E t/m G</t>
  </si>
  <si>
    <t xml:space="preserve">Euro loodvrij                                      </t>
  </si>
  <si>
    <t xml:space="preserve">Autogas                                                        </t>
  </si>
  <si>
    <t xml:space="preserve">Butaan                                                            </t>
  </si>
  <si>
    <t xml:space="preserve">Propaan                                                        </t>
  </si>
  <si>
    <t xml:space="preserve">Ethaan                                                 </t>
  </si>
  <si>
    <t xml:space="preserve">Speciale benzine                             </t>
  </si>
  <si>
    <t xml:space="preserve">Super met loodvervanger                     </t>
  </si>
  <si>
    <t>Product</t>
  </si>
  <si>
    <t>Statistieknr.</t>
  </si>
  <si>
    <t xml:space="preserve">2709 0090 </t>
  </si>
  <si>
    <t>2709 0010</t>
  </si>
  <si>
    <t xml:space="preserve">7  </t>
  </si>
  <si>
    <t>7a</t>
  </si>
  <si>
    <t xml:space="preserve">     Propaan                    </t>
  </si>
  <si>
    <t xml:space="preserve">                                                          </t>
  </si>
  <si>
    <t>7b</t>
  </si>
  <si>
    <t xml:space="preserve">    Butaan     </t>
  </si>
  <si>
    <t xml:space="preserve">                                                                                      </t>
  </si>
  <si>
    <t>2711 1391</t>
  </si>
  <si>
    <t>7c</t>
  </si>
  <si>
    <t xml:space="preserve">    Autogas                                   </t>
  </si>
  <si>
    <t>7d</t>
  </si>
  <si>
    <t xml:space="preserve">    Andere mengsels van                       </t>
  </si>
  <si>
    <t xml:space="preserve">     propaan en butaan                          </t>
  </si>
  <si>
    <t xml:space="preserve">                                                     </t>
  </si>
  <si>
    <t xml:space="preserve"> Aromaten </t>
  </si>
  <si>
    <t>Rubriek 2   Overige aankopen c.q. ontvangsten en overige verkopen c.q. afleveringen: wederpartijen met name te noemen (zie bijlage1a_1d)</t>
  </si>
  <si>
    <t xml:space="preserve">(Staatsblad 1979, 187), de Wet voorraadvorming aardolieproducten (Staatsblad 2001, 155) en </t>
  </si>
  <si>
    <t xml:space="preserve">International Energy Program. </t>
  </si>
  <si>
    <t xml:space="preserve">de Regeling gegevens aardolieprodukten 1985. Dit houdt in dat de aan het CBS geleverde </t>
  </si>
  <si>
    <t>gegevens aan daartoe aangewezen ambtenaren van het ministerie van Economische Zaken  kunnen worden doorgeleverd.</t>
  </si>
  <si>
    <t>Baker Petrolite BV</t>
  </si>
  <si>
    <t xml:space="preserve">10  </t>
  </si>
  <si>
    <t>10b</t>
  </si>
  <si>
    <t xml:space="preserve">     Euro loodvrij                               </t>
  </si>
  <si>
    <t>Rendement dient maximaal 100% te zijn</t>
  </si>
  <si>
    <t>Ontvangsten, afleveringen en eigendomsoverdrachten van en aan deze ondernemingen dienen in Rubriek 2</t>
  </si>
  <si>
    <t xml:space="preserve">              (octaangetal &gt;=95-&lt;98; loodgehalte &lt;=0,013 g/l.)</t>
  </si>
  <si>
    <t>10c</t>
  </si>
  <si>
    <t xml:space="preserve">     Super plus loodvrij                       </t>
  </si>
  <si>
    <t xml:space="preserve">              (octaangetal &gt;=98; loodgehalte &lt;=0,013 g/l.)</t>
  </si>
  <si>
    <t>10e</t>
  </si>
  <si>
    <t xml:space="preserve">     Andere motorbenzine                         </t>
  </si>
  <si>
    <t xml:space="preserve">12  </t>
  </si>
  <si>
    <t>12a</t>
  </si>
  <si>
    <t xml:space="preserve">     Minerale terpentijn                          </t>
  </si>
  <si>
    <t>12b</t>
  </si>
  <si>
    <t>Stookolie</t>
  </si>
  <si>
    <t>&lt;= 1%</t>
  </si>
  <si>
    <t>&gt; 1%</t>
  </si>
  <si>
    <t>2710 1921</t>
  </si>
  <si>
    <t xml:space="preserve"> Petroleum                                       </t>
  </si>
  <si>
    <t>Zwavelgehalte</t>
  </si>
  <si>
    <t>Postbus 24500, 2490 HA Den Haag</t>
  </si>
  <si>
    <t>2712 9099</t>
  </si>
  <si>
    <t xml:space="preserve">2715 0000 </t>
  </si>
  <si>
    <t xml:space="preserve">  (hoofdstuk 27) </t>
  </si>
  <si>
    <t>3811 1900</t>
  </si>
  <si>
    <t>Overige producten hfd 27</t>
  </si>
  <si>
    <t xml:space="preserve">2711 1900 </t>
  </si>
  <si>
    <t>Naam</t>
  </si>
  <si>
    <t>Energiedragers</t>
  </si>
  <si>
    <t>Ruwe aardolie</t>
  </si>
  <si>
    <t xml:space="preserve"> </t>
  </si>
  <si>
    <t>Aardgascondensaat</t>
  </si>
  <si>
    <t>Winning</t>
  </si>
  <si>
    <t>Fiwado B.V.</t>
  </si>
  <si>
    <t>Ethaan</t>
  </si>
  <si>
    <t>Aromaten</t>
  </si>
  <si>
    <t>Vliegtuigbenzine</t>
  </si>
  <si>
    <t>Jet fuel op petroleum basis</t>
  </si>
  <si>
    <t>Petroleum</t>
  </si>
  <si>
    <t>Gas- en lichte stookolie</t>
  </si>
  <si>
    <t>Minerale wassen</t>
  </si>
  <si>
    <t>Bitumen</t>
  </si>
  <si>
    <t>Petroleumcokes</t>
  </si>
  <si>
    <t>Zwavel</t>
  </si>
  <si>
    <t>Visserij</t>
  </si>
  <si>
    <t>enw</t>
  </si>
  <si>
    <t>Raffinaderijgas</t>
  </si>
  <si>
    <t>Chemischrestgas</t>
  </si>
  <si>
    <t xml:space="preserve">Elektriciteit (1000 kwh) </t>
  </si>
  <si>
    <t xml:space="preserve">Aardgas (1000 m3 Slochteren) </t>
  </si>
  <si>
    <t>Fossiele additieven</t>
  </si>
  <si>
    <t>Bio-ETBE</t>
  </si>
  <si>
    <t>Bio-MTBE</t>
  </si>
  <si>
    <t xml:space="preserve">Raffinaderijgas  </t>
  </si>
  <si>
    <t xml:space="preserve">Chemisch restgas </t>
  </si>
  <si>
    <t>Code</t>
  </si>
  <si>
    <t>Invoer</t>
  </si>
  <si>
    <t>uitvoer</t>
  </si>
  <si>
    <t>x 1000 kg</t>
  </si>
  <si>
    <t>Overige</t>
  </si>
  <si>
    <t>w.v. rechtstreeks geleverd aan:</t>
  </si>
  <si>
    <t>Rijnvaart e.a. int. binnenvaart</t>
  </si>
  <si>
    <t>Zeegaande schepen</t>
  </si>
  <si>
    <t xml:space="preserve">Grondstoffen  in het binnenland          </t>
  </si>
  <si>
    <r>
      <t>Producten in binnenland/</t>
    </r>
    <r>
      <rPr>
        <sz val="12"/>
        <rFont val="Arial"/>
        <family val="2"/>
      </rPr>
      <t xml:space="preserve"> </t>
    </r>
    <r>
      <rPr>
        <b/>
        <sz val="12"/>
        <rFont val="Arial"/>
        <family val="2"/>
      </rPr>
      <t>Douane-E .</t>
    </r>
  </si>
  <si>
    <t xml:space="preserve">Propaan                                                                    </t>
  </si>
  <si>
    <t xml:space="preserve">Andere mengsels propaan/butaan           </t>
  </si>
  <si>
    <t xml:space="preserve">Totaal Vloeibare gassen                       </t>
  </si>
  <si>
    <t xml:space="preserve">Totaal Vloeibaregassen                       </t>
  </si>
  <si>
    <t xml:space="preserve">Totaal Motorbenzine </t>
  </si>
  <si>
    <t xml:space="preserve">Overige (bv tweetakt-brandstof)                 </t>
  </si>
  <si>
    <t xml:space="preserve">Autogas                                                                                     </t>
  </si>
  <si>
    <t>Totaal min. terp./spec. Benz.</t>
  </si>
  <si>
    <t xml:space="preserve">Minerale terpentijn                                                     </t>
  </si>
  <si>
    <t xml:space="preserve">Speciale benzine                                                                       </t>
  </si>
  <si>
    <t>Handelaren</t>
  </si>
  <si>
    <t>Entrepot</t>
  </si>
  <si>
    <t>De enquête heeft tot doel inzicht te verschaffen in de voorziening van aardoliegrondstoffen en aardolieproducten in Nederland.</t>
  </si>
  <si>
    <t>Dongemond , Bunkercentrum</t>
  </si>
  <si>
    <t>Kolk van der ,. A.M, bunkerschip Dintel, Bunkerstation</t>
  </si>
  <si>
    <t>Leusink Marine Center</t>
  </si>
  <si>
    <t>Golden Arrow</t>
  </si>
  <si>
    <t>Pander</t>
  </si>
  <si>
    <t>Slump Oil</t>
  </si>
  <si>
    <t>Amsterdam Port Services, APS</t>
  </si>
  <si>
    <t>Maersk A/S</t>
  </si>
  <si>
    <t>Induserve V.O.F.</t>
  </si>
  <si>
    <t>Trefoil Trading BV</t>
  </si>
  <si>
    <t>Meppelerdiep</t>
  </si>
  <si>
    <t xml:space="preserve"> Nafta's / Overige lichte oliën                                         </t>
  </si>
  <si>
    <t xml:space="preserve">Nafta's / Overige lichte oliën                                         </t>
  </si>
  <si>
    <t xml:space="preserve">Met betrekking tot het productieproces wordt naar de verwerkte grondstoffen en de vervaardigde producten gevraagd. </t>
  </si>
  <si>
    <t>Daarnaast worden gegevens gevraagd over de aanvoer, de productie en het verbruik van overige energiedragers</t>
  </si>
  <si>
    <t>BERICHTGEVERS</t>
  </si>
  <si>
    <t xml:space="preserve">Van de handelaren zonder AGP-vergunning wordt alleen een opgave gevraagd van de goederen in eigen beheer, dus niet </t>
  </si>
  <si>
    <t xml:space="preserve">van die welke bij een opslagbedrijf liggen. Partijen die zij wel in eigendom hebben maar opgeslagen liggen bij een opslagbedrijf, </t>
  </si>
  <si>
    <t xml:space="preserve">blijven bij deze handelaren dus buiten de rapportage. Dit houdt in dat de handelaar zonder AGP-vergunning die een partij, </t>
  </si>
  <si>
    <t xml:space="preserve">welke reeds zijn eigendom is, ontvangt van een opslagbedrijf en vervolgens in eigen beheer opslaat, deze partij vermeldt </t>
  </si>
  <si>
    <t>als een ontvangen hoeveelheid.</t>
  </si>
  <si>
    <t>EENHEDEN</t>
  </si>
  <si>
    <t>Alle getallen moeten zonder decimalen worden opgegeven.</t>
  </si>
  <si>
    <t>101,3 kPa (100 kPa=1 bar).</t>
  </si>
  <si>
    <t>Anton van Megen, Oliehandel bv</t>
  </si>
  <si>
    <t>BASF Nederland</t>
  </si>
  <si>
    <t xml:space="preserve">Bio petrol trading </t>
  </si>
  <si>
    <t>Biodiesel kampen. Bv</t>
  </si>
  <si>
    <t>Bominflot</t>
  </si>
  <si>
    <t>Cabot</t>
  </si>
  <si>
    <t>BINNENLAND EN DOUANE-ENTREPOT</t>
  </si>
  <si>
    <t xml:space="preserve">Eigendomsoverdrachten dienen bij de grondstoffen zowel door de 'leverancier' als de 'afnemer' onder dezelfde douane-status </t>
  </si>
  <si>
    <t xml:space="preserve">te worden opgegeven. Dit houdt in dat rechtstreekse leveringen vanuit het douane-entrepot naar een afnemer in het binnenland </t>
  </si>
  <si>
    <t xml:space="preserve">en omgekeerd in deze vragenlijst niet kunnen plaatsvinden.  </t>
  </si>
  <si>
    <t xml:space="preserve">Bij de producten wordt een opgave gevraagd van binnenland en douane-entrepot tezamen.  </t>
  </si>
  <si>
    <t>DE INDELING VAN DE VRAGENLIJST</t>
  </si>
  <si>
    <t xml:space="preserve">TOELICHTING PER RUBRIEK EN PER KOLOM . </t>
  </si>
  <si>
    <t>Euro Tank Terminal Rotterdam (ETT)</t>
  </si>
  <si>
    <t>Biodiesel</t>
  </si>
  <si>
    <t>Zij zijn onderverdeeld in vijf groepen:</t>
  </si>
  <si>
    <t>3. Opslagbedrijven</t>
  </si>
  <si>
    <t>4. Handelaren</t>
  </si>
  <si>
    <t>5. Winningsbedrijven</t>
  </si>
  <si>
    <t>S</t>
  </si>
  <si>
    <t>V</t>
  </si>
  <si>
    <t>W</t>
  </si>
  <si>
    <t>X</t>
  </si>
  <si>
    <t>Y</t>
  </si>
  <si>
    <t>Z</t>
  </si>
  <si>
    <t>(Zie Rubriek 2)</t>
  </si>
  <si>
    <t>Rubriek 1 Aardoliegrondstoffen en -producten in het douane-entrepot en het binnenland</t>
  </si>
  <si>
    <t>Obot BV</t>
  </si>
  <si>
    <t xml:space="preserve">Binnen- en kustvaart </t>
  </si>
  <si>
    <t xml:space="preserve">specificeren in naar verbruikerscategorien.. </t>
  </si>
  <si>
    <t xml:space="preserve">Niet grensoverschrijdende bunkers ongeacht welke vlag. De vertrek- en aankomsthaven liggen beide in Nederland, </t>
  </si>
  <si>
    <t>bijv. beroepsbinnenvaart, passagiers- en veerboten, pleziervaartuigen, sleepboten, baggerschepen, e.d.</t>
  </si>
  <si>
    <t>en de energie die in de visserijsector wordt gebruikt.</t>
  </si>
  <si>
    <t xml:space="preserve">Bunkerbrandstoffen die worden geleverd voor binnen-, kust- en zeevisserij ongeacht welke vlag. (inclusief internationale visserij) </t>
  </si>
  <si>
    <t xml:space="preserve">De hoeveelheden die worden aangeleverd aan vaartuigen ongeacht welke vlag waarvan de vertrekhaven in Nederland en de aankomst  </t>
  </si>
  <si>
    <t xml:space="preserve">Grensoverschrijdende bunkers ongeacht welke vlag waarvan de vertrekhaven in Nederland en de aankomst  </t>
  </si>
  <si>
    <t>Binnen- en kustvaart</t>
  </si>
  <si>
    <t>Overig sectoren</t>
  </si>
  <si>
    <t>Kolom AA-AB-AC</t>
  </si>
  <si>
    <t xml:space="preserve"> -verbruik voor grensoverschrijdend verkeer.</t>
  </si>
  <si>
    <t xml:space="preserve"> -verbruik voor niet-grensoverschrijdend verkeer</t>
  </si>
  <si>
    <t xml:space="preserve">Hier dient te worden vermeld de hoeveelheid van aardoliegrondstoffen en -producten, welke aan het begin  </t>
  </si>
  <si>
    <t xml:space="preserve">van de verslagperiode ligt opgeslagen. Voor de op te geven hoeveelheden gelden de aan het begin van </t>
  </si>
  <si>
    <t>massa</t>
  </si>
  <si>
    <t>Energetisch</t>
  </si>
  <si>
    <t xml:space="preserve">Minerale terpentijn                              </t>
  </si>
  <si>
    <t>stand</t>
  </si>
  <si>
    <t>daard</t>
  </si>
  <si>
    <t>verbrw.</t>
  </si>
  <si>
    <t>23</t>
  </si>
  <si>
    <t xml:space="preserve">Teneinde dubbeltellingen te voorkomen wordt in Rubriek 2 een specificatie gevraagd per leverancier (raffinaderijen, </t>
  </si>
  <si>
    <t>Kolom N</t>
  </si>
  <si>
    <t>Kolom S</t>
  </si>
  <si>
    <t>Kolom P</t>
  </si>
  <si>
    <t>inzet</t>
  </si>
  <si>
    <t>productie</t>
  </si>
  <si>
    <t>Kolom U</t>
  </si>
  <si>
    <t xml:space="preserve">2710 1249 </t>
  </si>
  <si>
    <t>2710 1221</t>
  </si>
  <si>
    <t>2710 1231</t>
  </si>
  <si>
    <t>Schepers Gas bv</t>
  </si>
  <si>
    <t>77 lubricants BV</t>
  </si>
  <si>
    <t>Main Amsterdam</t>
  </si>
  <si>
    <t>Rotterdam Marine Fuels</t>
  </si>
  <si>
    <t>AOT trading</t>
  </si>
  <si>
    <t>APM</t>
  </si>
  <si>
    <t>Dagreda</t>
  </si>
  <si>
    <t>Eurotransit B.V.</t>
  </si>
  <si>
    <t>KG Gekol</t>
  </si>
  <si>
    <t>NIC holding</t>
  </si>
  <si>
    <t>Noordeuropees wijnopslagbedrijf</t>
  </si>
  <si>
    <t>Oilchart</t>
  </si>
  <si>
    <t>Petrobras</t>
  </si>
  <si>
    <t>Total Raffinage Marketing</t>
  </si>
  <si>
    <t>VLS group Logistics Netherlands BV</t>
  </si>
  <si>
    <t>YD trans</t>
  </si>
  <si>
    <t xml:space="preserve">Cirrus Energy </t>
  </si>
  <si>
    <t>Northern Petroleum Nederland BV</t>
  </si>
  <si>
    <t>Oranje Nassau energie</t>
  </si>
  <si>
    <t>Piet Redert B.V.</t>
  </si>
  <si>
    <t>Brandoil</t>
  </si>
  <si>
    <t>Kolom K  Productie van andere energiedragers en productie van verkochte, niet in WKK geproduceerde stoom of warm water</t>
  </si>
  <si>
    <t>Kolom Q  Finaal verbruik als warmte-, licht- of krachtbron</t>
  </si>
  <si>
    <t xml:space="preserve">de overige energiedragers (kolom K). </t>
  </si>
  <si>
    <t>Kolom R Verliezen, fakkels, meetverschillen</t>
  </si>
  <si>
    <t xml:space="preserve">Hier dient te worden vermeld de hoeveelheid van aardoliegrondstoffen en -producten, welke aan  </t>
  </si>
  <si>
    <t xml:space="preserve">het eind van de verslagperiode ligt opgeslagen. Voor de op te geven hoeveelheden gelden de aan het begin van </t>
  </si>
  <si>
    <t>T</t>
  </si>
  <si>
    <t>U</t>
  </si>
  <si>
    <t>Kolom V  entrepotuitvoer</t>
  </si>
  <si>
    <t>Kolom X   Afleveringen aan schepen of vliegtuigen (bunkers)</t>
  </si>
  <si>
    <t>Rubriek 2   Overige aankopen c.q. ontvangsten en overige verkopen c.q. afleveringen: wederpartijen met name te noemen</t>
  </si>
  <si>
    <t xml:space="preserve">van 45,1962 GJ/1000 kg of met vermelding van de bedrijfsspecifieke verbrandingswaarde. </t>
  </si>
  <si>
    <t>Organische basischemie</t>
  </si>
  <si>
    <t>2. Organische basischemie</t>
  </si>
  <si>
    <t>Winningsbedrijven</t>
  </si>
  <si>
    <t>Total E&amp;P Nederland BV</t>
  </si>
  <si>
    <t>Nedalco</t>
  </si>
  <si>
    <t xml:space="preserve">o.a. Grondstof voor carbon black, overige </t>
  </si>
  <si>
    <t>petroleumresiduen, afvaloliën</t>
  </si>
  <si>
    <t xml:space="preserve">  </t>
  </si>
  <si>
    <t xml:space="preserve">van de vragenlijst Z 029 te worden gespecificeerd naar deze ondernemingen. </t>
  </si>
  <si>
    <t>Bedrijf</t>
  </si>
  <si>
    <t>Nederlandse aardoliemaatschappij BV.</t>
  </si>
  <si>
    <t>Vermilion Oil &amp; Gas Netherlands BV</t>
  </si>
  <si>
    <t>Raffinaderijen</t>
  </si>
  <si>
    <t xml:space="preserve">Esso Nederland BV                                                                 </t>
  </si>
  <si>
    <t xml:space="preserve">Shell Nederland Raffinaderij BV                                            </t>
  </si>
  <si>
    <t xml:space="preserve">Shell Nederland Verkoopmaatschappij BV                            </t>
  </si>
  <si>
    <t>Dow Benelux BV</t>
  </si>
  <si>
    <t xml:space="preserve">ExxonMobil Chemical Holland BV </t>
  </si>
  <si>
    <t xml:space="preserve">Lyondell Chemie Nederland BV </t>
  </si>
  <si>
    <t xml:space="preserve">Shell Nederland Chemie BV (Pernis/Moerdijk)                       </t>
  </si>
  <si>
    <t>Overige producten niet hfd 27 2)</t>
  </si>
  <si>
    <t>Recapitulatie van :</t>
  </si>
  <si>
    <t>Blending, Processing en WKK controle</t>
  </si>
  <si>
    <t>Inzet</t>
  </si>
  <si>
    <t>Productie</t>
  </si>
  <si>
    <t>Verschil</t>
  </si>
  <si>
    <t>Blending</t>
  </si>
  <si>
    <t>Processing</t>
  </si>
  <si>
    <t>in %</t>
  </si>
  <si>
    <t>Rendement</t>
  </si>
  <si>
    <t>Begin</t>
  </si>
  <si>
    <t>voorraad</t>
  </si>
  <si>
    <t>Eenheid 1000 kg</t>
  </si>
  <si>
    <t>Aanvoeren</t>
  </si>
  <si>
    <t>tenzij anders vermeld</t>
  </si>
  <si>
    <t>elektriciteit,</t>
  </si>
  <si>
    <t>andere</t>
  </si>
  <si>
    <t>stoom en/of</t>
  </si>
  <si>
    <t>energiedragers</t>
  </si>
  <si>
    <t>warm water</t>
  </si>
  <si>
    <t>producten</t>
  </si>
  <si>
    <t>incl niet in</t>
  </si>
  <si>
    <t>via WKK</t>
  </si>
  <si>
    <t>WKK</t>
  </si>
  <si>
    <t>geproduceerde</t>
  </si>
  <si>
    <t>stoom of</t>
  </si>
  <si>
    <t xml:space="preserve">Eigen </t>
  </si>
  <si>
    <t>ingswaarde</t>
  </si>
  <si>
    <t>A</t>
  </si>
  <si>
    <t>als warmte-,</t>
  </si>
  <si>
    <t>licht of</t>
  </si>
  <si>
    <t>krachtbron</t>
  </si>
  <si>
    <t>Finaal verbruik</t>
  </si>
  <si>
    <t>Afleveringen</t>
  </si>
  <si>
    <t>Verliezen</t>
  </si>
  <si>
    <t>Eind-</t>
  </si>
  <si>
    <t>fakkels,</t>
  </si>
  <si>
    <t>meet</t>
  </si>
  <si>
    <t>verschillen</t>
  </si>
  <si>
    <t>Bestemmings-</t>
  </si>
  <si>
    <t>Uitslag</t>
  </si>
  <si>
    <t xml:space="preserve">Totaal </t>
  </si>
  <si>
    <t>Entrepotopslag</t>
  </si>
  <si>
    <t>herkomst</t>
  </si>
  <si>
    <t>aankopen</t>
  </si>
  <si>
    <t>buitenland</t>
  </si>
  <si>
    <t>c.q. ontvangsten</t>
  </si>
  <si>
    <t xml:space="preserve">Afleveringen </t>
  </si>
  <si>
    <t>Uitvoer</t>
  </si>
  <si>
    <t>Schepen of</t>
  </si>
  <si>
    <t>Verkopen c.q.</t>
  </si>
  <si>
    <t>Overige verkopen</t>
  </si>
  <si>
    <t>vliegtuigen</t>
  </si>
  <si>
    <t>afleveringen</t>
  </si>
  <si>
    <t>cq. afleveringen</t>
  </si>
  <si>
    <t>(Bunkers)</t>
  </si>
  <si>
    <t>binnenland</t>
  </si>
  <si>
    <r>
      <t xml:space="preserve">Entrepotuitslag </t>
    </r>
    <r>
      <rPr>
        <vertAlign val="superscript"/>
        <sz val="10"/>
        <rFont val="Arial"/>
        <family val="2"/>
      </rPr>
      <t>1)</t>
    </r>
  </si>
  <si>
    <t>G</t>
  </si>
  <si>
    <t>B</t>
  </si>
  <si>
    <t>C</t>
  </si>
  <si>
    <t>D</t>
  </si>
  <si>
    <t>E</t>
  </si>
  <si>
    <t>F</t>
  </si>
  <si>
    <t>H</t>
  </si>
  <si>
    <t>I</t>
  </si>
  <si>
    <t>J</t>
  </si>
  <si>
    <t>K</t>
  </si>
  <si>
    <t>L</t>
  </si>
  <si>
    <t>M</t>
  </si>
  <si>
    <t>N</t>
  </si>
  <si>
    <t>O</t>
  </si>
  <si>
    <t>P</t>
  </si>
  <si>
    <t>Q</t>
  </si>
  <si>
    <t>R</t>
  </si>
  <si>
    <t xml:space="preserve">Alléén in de vraagstelling voor de grondstoffen wordt onderscheid gemaakt in binnenland en douane-entrepot. </t>
  </si>
  <si>
    <t>Kolom B    Beginvoorraad</t>
  </si>
  <si>
    <t xml:space="preserve">deze toelichting onder 'Berichtgevers' aangegeven afspraken. </t>
  </si>
  <si>
    <t>Dit betreft de in Nederland en op het Nederlandse deel van het continentale plat als delfstof gewonnen ruwe aardolie</t>
  </si>
  <si>
    <t>Taakgroep Energie (SEN)</t>
  </si>
  <si>
    <t>Calpam SMD-H en D B.V.</t>
  </si>
  <si>
    <t>Jadaco BV</t>
  </si>
  <si>
    <t>Sea Bunkering Interantional (SBI)</t>
  </si>
  <si>
    <t>Americol</t>
  </si>
  <si>
    <t>Biochem</t>
  </si>
  <si>
    <t>60021</t>
  </si>
  <si>
    <t>49973</t>
  </si>
  <si>
    <t>Coastal Oil BV</t>
  </si>
  <si>
    <t>Elementis Specialties</t>
  </si>
  <si>
    <t>60022</t>
  </si>
  <si>
    <t>Kreuze Oliehandel</t>
  </si>
  <si>
    <t>60023</t>
  </si>
  <si>
    <t xml:space="preserve">Mabanaft, Mabanol                                </t>
  </si>
  <si>
    <t>Maritieme Bunkering&amp;Trading NV</t>
  </si>
  <si>
    <t xml:space="preserve">Neerlandia Scheepsservices </t>
  </si>
  <si>
    <t>SBH Bunkerpartners</t>
  </si>
  <si>
    <t>V Marine Fuels</t>
  </si>
  <si>
    <t>Neptunia</t>
  </si>
  <si>
    <t>Sunoil</t>
  </si>
  <si>
    <t>60025</t>
  </si>
  <si>
    <t>LNG  (Vloeibare aardgas)</t>
  </si>
  <si>
    <t>27112100</t>
  </si>
  <si>
    <t>LNG  (Vloeibare gemaakte aardgas)</t>
  </si>
  <si>
    <t>Aardgas gasvormig (1000 m3)</t>
  </si>
  <si>
    <t>t.b.v. Offshore activiteiten</t>
  </si>
  <si>
    <t xml:space="preserve">Overige nationale scheepvaart </t>
  </si>
  <si>
    <t>LNG</t>
  </si>
  <si>
    <t>Wegtransport</t>
  </si>
  <si>
    <t>Overige sector</t>
  </si>
  <si>
    <t xml:space="preserve">Bunkers zijn de accijnsvrije leveringen van producten welke worden toegepast voor voortstuwing van schepen en vliegtuigen. </t>
  </si>
  <si>
    <t xml:space="preserve">Bij scheepdiesel en LNG dient u de vermelde hoeveelheid in kolom AB te gespecificeerd naar    </t>
  </si>
  <si>
    <t xml:space="preserve">Bij scheepdiesel, zware stookolie en LNG dient u de vermelde hoeveelheid in kolom AB of AC te </t>
  </si>
  <si>
    <t xml:space="preserve">North Refinery </t>
  </si>
  <si>
    <t>Vesta Terminals</t>
  </si>
  <si>
    <t>Antargaz Nederland BV</t>
  </si>
  <si>
    <t>ENI Benelux BV</t>
  </si>
  <si>
    <t>Lukoil Netherlands BV</t>
  </si>
  <si>
    <t>60027</t>
  </si>
  <si>
    <t>AFT Chemoil B.V.</t>
  </si>
  <si>
    <t xml:space="preserve">Akzo Nobel Decorative Coatings B.V.     </t>
  </si>
  <si>
    <t>49976</t>
  </si>
  <si>
    <t>Alco Bio Fuel NV</t>
  </si>
  <si>
    <t>Centrica production Nederland B.V.</t>
  </si>
  <si>
    <t>DBM Blending B.V.</t>
  </si>
  <si>
    <t>Dekker Oliehandel B.V.</t>
  </si>
  <si>
    <t>Depot Zwolle</t>
  </si>
  <si>
    <t>Emerald Kalama Chemical B.V.</t>
  </si>
  <si>
    <t>Energie Beheer Nederland B.V.</t>
  </si>
  <si>
    <t>Finco Bunkering</t>
  </si>
  <si>
    <t>Groot, GP</t>
  </si>
  <si>
    <t>Hess Energy  trading company (Hetco)</t>
  </si>
  <si>
    <t>IBK groep</t>
  </si>
  <si>
    <t>ICI Holland B.V.</t>
  </si>
  <si>
    <t>IMCD</t>
  </si>
  <si>
    <t xml:space="preserve">Kemira Water Solutions B.V.             </t>
  </si>
  <si>
    <t>Leijen, Kees</t>
  </si>
  <si>
    <t>Matrix</t>
  </si>
  <si>
    <t>Mobacc</t>
  </si>
  <si>
    <t>Monument Chemical BVBA</t>
  </si>
  <si>
    <t>MPM</t>
  </si>
  <si>
    <t>NedMag</t>
  </si>
  <si>
    <t>60034</t>
  </si>
  <si>
    <t xml:space="preserve">Neste Oil Netherlands B.V.              </t>
  </si>
  <si>
    <t>O.W.B. (Belguim)</t>
  </si>
  <si>
    <t>OMAN (Olie Maatschappij Anglo Nederland)</t>
  </si>
  <si>
    <t>KeulenRijmar BV</t>
  </si>
  <si>
    <t>Verwater</t>
  </si>
  <si>
    <t>VPS International B.V.</t>
  </si>
  <si>
    <t>Westway Terminals</t>
  </si>
  <si>
    <t>Wiersma</t>
  </si>
  <si>
    <t>WRT B.V.</t>
  </si>
  <si>
    <t>"EX" betekent een "gedeelte van".</t>
  </si>
  <si>
    <t>Leveringen aan andere nationale scheepvaart</t>
  </si>
  <si>
    <t xml:space="preserve">Rode diesel, gas- en lichte stookolie  </t>
  </si>
  <si>
    <t xml:space="preserve">Rode diesel, gas- en lichte stookolie </t>
  </si>
  <si>
    <t xml:space="preserve">Rode diesel, gas- lichte stookolie </t>
  </si>
  <si>
    <t>Deen Shipping</t>
  </si>
  <si>
    <t>DCB Energy</t>
  </si>
  <si>
    <t>Smeermiddelen (mineraal en Synthetisch)</t>
  </si>
  <si>
    <t>Gate Terminals Rotterdam</t>
  </si>
  <si>
    <t>wkc</t>
  </si>
  <si>
    <t>prductie</t>
  </si>
  <si>
    <t>processing</t>
  </si>
  <si>
    <t xml:space="preserve">Soyuz Bunkering Group </t>
  </si>
  <si>
    <t>Rolande LNG B.V.</t>
  </si>
  <si>
    <t>LNG  (Vloeibare aardgas) 1000 Kg</t>
  </si>
  <si>
    <t>60046</t>
  </si>
  <si>
    <t>Avia Shared Service Center BV</t>
  </si>
  <si>
    <t>Frisol Bunkering B.V.</t>
  </si>
  <si>
    <t>Praxair BV</t>
  </si>
  <si>
    <t>Zeeland bunkering</t>
  </si>
  <si>
    <t>Caldic Nederland BV, Caldic Chemie BV</t>
  </si>
  <si>
    <t>Dreumex B.V.</t>
  </si>
  <si>
    <t>ELN</t>
  </si>
  <si>
    <t>Lege P. de Oliehandel</t>
  </si>
  <si>
    <t>Oceanographic Company of the Netherlands</t>
  </si>
  <si>
    <t>60050</t>
  </si>
  <si>
    <t>Osse Overslag Centrale</t>
  </si>
  <si>
    <t>Rymax</t>
  </si>
  <si>
    <t>60051</t>
  </si>
  <si>
    <t>Sargeant</t>
  </si>
  <si>
    <t>Tigro Industries NV</t>
  </si>
  <si>
    <t>Verex de Meijer</t>
  </si>
  <si>
    <t>Vroom</t>
  </si>
  <si>
    <t>Boha olie maatschappij bv</t>
  </si>
  <si>
    <t>60018</t>
  </si>
  <si>
    <t>Bondewel</t>
  </si>
  <si>
    <t>49606</t>
  </si>
  <si>
    <t>De Haan Minerale Olien</t>
  </si>
  <si>
    <t>49755</t>
  </si>
  <si>
    <t>Varo Energy, vestiging Dordrecht</t>
  </si>
  <si>
    <t>European liqued drummer</t>
  </si>
  <si>
    <t xml:space="preserve">Olie Centrale Nederland </t>
  </si>
  <si>
    <t>Delta Stolk</t>
  </si>
  <si>
    <t>Phoenix oil supply b.v.</t>
  </si>
  <si>
    <t>Engie E&amp;P Nederland BV</t>
  </si>
  <si>
    <t>Petrogas Transportation BV</t>
  </si>
  <si>
    <t>Catom bv, Catom Distribution bv</t>
  </si>
  <si>
    <t>Hartelplus</t>
  </si>
  <si>
    <t>Joontjes b.v.</t>
  </si>
  <si>
    <t>Licorne Petroleum Nederland BV</t>
  </si>
  <si>
    <t>Niddaplus</t>
  </si>
  <si>
    <t>Akzo Nobel Resins BV</t>
  </si>
  <si>
    <t>ANGLO, Olie Maatschappij Anglo Nederland BV</t>
  </si>
  <si>
    <t>Anno Chemicals</t>
  </si>
  <si>
    <t>EBN</t>
  </si>
  <si>
    <t>Hercutec</t>
  </si>
  <si>
    <t>Orim Energy</t>
  </si>
  <si>
    <t>Orion Energy</t>
  </si>
  <si>
    <t>OTN</t>
  </si>
  <si>
    <t>Packchoice</t>
  </si>
  <si>
    <t>PLI, Petronas Lubricants International</t>
  </si>
  <si>
    <t>Rapide</t>
  </si>
  <si>
    <t>Rijmar</t>
  </si>
  <si>
    <t>Tulip</t>
  </si>
  <si>
    <t>Redert, Piet  B.V.</t>
  </si>
  <si>
    <t>Solvay Solutions Nederland BV</t>
  </si>
  <si>
    <t>Stolk bunkering is Delta Stolk &amp;  Berends B.V. Bunkerstation</t>
  </si>
  <si>
    <t>Van Staveren BV</t>
  </si>
  <si>
    <t>Van Laar Maritime</t>
  </si>
  <si>
    <t>BRB</t>
  </si>
  <si>
    <t>Chemoil B.V</t>
  </si>
  <si>
    <t>Comma Oil Nederland</t>
  </si>
  <si>
    <t>Chemproha Chemiepartner B.V.</t>
  </si>
  <si>
    <t>Eurenco</t>
  </si>
  <si>
    <t>Brenntag Nederland</t>
  </si>
  <si>
    <t>Cargill Nederland</t>
  </si>
  <si>
    <t xml:space="preserve">Future Fuels Wholesale B.V.             </t>
  </si>
  <si>
    <t>Wikkerink B.V. Handelsmaatschappij</t>
  </si>
  <si>
    <t>Peninsula Trading LDA</t>
  </si>
  <si>
    <t>Sanders Meubelstad en Keukenstad</t>
  </si>
  <si>
    <t>Hoekman Oliehandel B.V.</t>
  </si>
  <si>
    <t>Halma Agro BV</t>
  </si>
  <si>
    <t>Guliker's Gas- en Oliehandel B.V.</t>
  </si>
  <si>
    <t>Gejo duikvereniging</t>
  </si>
  <si>
    <t>Bunkerstation Verweij  bv</t>
  </si>
  <si>
    <t>ATM (afvalterminal Moerdijk)</t>
  </si>
  <si>
    <t xml:space="preserve">Veen P.A. v.d. </t>
  </si>
  <si>
    <t>of</t>
  </si>
  <si>
    <t>In te vullen als de bij productie bij raffinaderijen plaatsvindt</t>
  </si>
  <si>
    <t>in te vullen als het verbruikt wordt als blendcomponent voor scheepsbrandstof</t>
  </si>
  <si>
    <t>Alkion Terminal Amsterdam</t>
  </si>
  <si>
    <t>Arlanxeo</t>
  </si>
  <si>
    <t xml:space="preserve">Bio Methanol Chemie Ned. B.V.           </t>
  </si>
  <si>
    <t>Chevron Oronite</t>
  </si>
  <si>
    <t>Denka International B.V.</t>
  </si>
  <si>
    <t>Eco Fuels Netherlands BV</t>
  </si>
  <si>
    <t xml:space="preserve">ELD B.V / ELD Peterson B.V.                       </t>
  </si>
  <si>
    <t>Errogas / Hoes</t>
  </si>
  <si>
    <t xml:space="preserve">SEL Chemie B.V.                         </t>
  </si>
  <si>
    <t xml:space="preserve">Sipchem Europe B.V.                     </t>
  </si>
  <si>
    <t>Sekisui Plastics Europe BV</t>
  </si>
  <si>
    <t>Swedisch Match Lighters B.V.</t>
  </si>
  <si>
    <t>Tremco Illbruck Productie B.V.</t>
  </si>
  <si>
    <t>Van der Kooy Pijnacker B.V.</t>
  </si>
  <si>
    <t>Vidol Fuel BV</t>
  </si>
  <si>
    <t>Vivochem</t>
  </si>
  <si>
    <t>ADM Europoort</t>
  </si>
  <si>
    <t>GPS Amsterdam / HydroCarbon Hotel B.V.</t>
  </si>
  <si>
    <t>Een uitzondering geldt voor de voorraden in uw AGP en/of entrepot waarvan COVA de eigenaar is. Deze voorraden dient u niet op te geven.</t>
  </si>
  <si>
    <t xml:space="preserve">Alco Energy Rotterdam B.V.      </t>
  </si>
  <si>
    <t>Axel Christiernsson BV</t>
  </si>
  <si>
    <t>Chemtrade Aglobis Netherlands B.V.</t>
  </si>
  <si>
    <t>Delta Bunkering B.V.</t>
  </si>
  <si>
    <t>Engie Global Gas Holding Nederland B.V.</t>
  </si>
  <si>
    <t>Hoes Errogas</t>
  </si>
  <si>
    <t>Leersum bunkerstation, Van</t>
  </si>
  <si>
    <t>Liquid Handling &amp; Storage B.V.</t>
  </si>
  <si>
    <t>Nederlands Loodswezen B.V.</t>
  </si>
  <si>
    <t>Oil-Water Treatment Services B.V.</t>
  </si>
  <si>
    <t>Oliko</t>
  </si>
  <si>
    <t>Varo Energy Supply Trading BV</t>
  </si>
  <si>
    <t>Biodiesel Amsterdam B.V., Biodiesel Argent B.V.</t>
  </si>
  <si>
    <t>Evos Amsterdam Terminal</t>
  </si>
  <si>
    <t>2710 19 67</t>
  </si>
  <si>
    <t>2711 1211 ; 2711 1219 ; 2711 1291EX</t>
  </si>
  <si>
    <t xml:space="preserve"> ;</t>
  </si>
  <si>
    <t>2711 1293 EX ; 2711 1294</t>
  </si>
  <si>
    <t xml:space="preserve">2711 1310 EX ; 2711 1330 EX </t>
  </si>
  <si>
    <t>2711 1297 EX ; 2711 1397 EX</t>
  </si>
  <si>
    <t xml:space="preserve">2711 1291 EX ; 2711 1293 EX </t>
  </si>
  <si>
    <t xml:space="preserve">2711 1297 EX ; 2711 1310 EX </t>
  </si>
  <si>
    <t>2711 1330 EX ; 2711 1397 EX</t>
  </si>
  <si>
    <t>2710 1211 ; 2710 1215 ; 2710 1290</t>
  </si>
  <si>
    <t>2707 1000  ;  2707 2000 ; 2707 3000 ; 2707 5000</t>
  </si>
  <si>
    <t>2707 9911 ; 2707 9919 ; 2707 9920 EX</t>
  </si>
  <si>
    <t>2710 1911 ; 2710 1915 ; 2710 1925 ; 2710 1929</t>
  </si>
  <si>
    <t>2710 1931 ; 2710 1935</t>
  </si>
  <si>
    <t xml:space="preserve">2710 2016 ; 2710 2019 </t>
  </si>
  <si>
    <t>2710 1971 ; 2710 1975 ; 2710 1981 ;2710 1983</t>
  </si>
  <si>
    <t>2710 1985 ; 1710 1987 ; 1710 1991 ; 2710 1993</t>
  </si>
  <si>
    <t xml:space="preserve">2710 1999 ; 27102090 EX ; 3403 1910               </t>
  </si>
  <si>
    <t>3403 1920 ; 34031980 ; 3403 9900 ; 3819000 ; 38249035</t>
  </si>
  <si>
    <t xml:space="preserve">2712 1010 ; 2712 1090 </t>
  </si>
  <si>
    <t>2712 2010 ; 2712 2090</t>
  </si>
  <si>
    <t>2712 9011 ; 2712 9019 ; 2712 9031</t>
  </si>
  <si>
    <t>2712 9033  ;2712 9039 ; 2712 9091</t>
  </si>
  <si>
    <t>2713 2000 ; 2714 1000 ; 2714 9000</t>
  </si>
  <si>
    <t>2713 1100 ; 2713 1200</t>
  </si>
  <si>
    <t>2707 4000  ; 2707 9100 ; 2707 9991 ; 2707 9920</t>
  </si>
  <si>
    <t>2707 9950 ; 2707 9970 ; 2707 9999 EX ;2710 2090EX</t>
  </si>
  <si>
    <t>3811 1110 ; 3811 1190</t>
  </si>
  <si>
    <t xml:space="preserve">2905 1100 ; 2905 1410 ; 2909 1910EX ; 2909 1990EX </t>
  </si>
  <si>
    <t>3811 2100 ; 3811 2900 ; 3811 9000</t>
  </si>
  <si>
    <t xml:space="preserve">2207 1000EX ; 2207 2000 EX ; 2905 1100EX  </t>
  </si>
  <si>
    <t xml:space="preserve"> 3826 0010 ; 15162095 EX ; 1516 2096EX ; 151620 98EX</t>
  </si>
  <si>
    <t>2503 0010 ; 2503 0090</t>
  </si>
  <si>
    <t>CIV Texel/Den Oever</t>
  </si>
  <si>
    <t>Coöp. Inkoopvereniging van Visserijbenodigdheden UA</t>
  </si>
  <si>
    <t>Exxon Mobile International</t>
  </si>
  <si>
    <t>Georg Oest</t>
  </si>
  <si>
    <t>OQ Value</t>
  </si>
  <si>
    <t xml:space="preserve">Pro Gas </t>
  </si>
  <si>
    <t xml:space="preserve">Reinplus van Woerden Bunker BV                                            </t>
  </si>
  <si>
    <t>Repsol</t>
  </si>
  <si>
    <t>Rijngas</t>
  </si>
  <si>
    <t>Robo Gascentrale</t>
  </si>
  <si>
    <t>Royal Sanders B.V.</t>
  </si>
  <si>
    <t>Shell Trading Rotterdam B.V.</t>
  </si>
  <si>
    <t>Shell Lubricants Supply Company BV</t>
  </si>
  <si>
    <t>Shell Western LNG BV</t>
  </si>
  <si>
    <t>Stargate Oil Terminal Rotterdam BV</t>
  </si>
  <si>
    <t>Tamoil Beheer BV</t>
  </si>
  <si>
    <t>Tankstorage Argent B.V.</t>
  </si>
  <si>
    <t>Titan LNG</t>
  </si>
  <si>
    <t>Tricon</t>
  </si>
  <si>
    <t>UTB</t>
  </si>
  <si>
    <t>Varo Energy Inland Bunkerservice BV</t>
  </si>
  <si>
    <t>Vopak Oil Rotterdam B.V. inclusief Vopak Terminal Laurenshaven en Vopak Terminal Eemshaven</t>
  </si>
  <si>
    <t>VPR Energy</t>
  </si>
  <si>
    <t>Gunvor Petroleum Rotterdam BV</t>
  </si>
  <si>
    <t xml:space="preserve">Lijst met namen van niet geënquêteerde handelaren met of zonder een vergunning voor een </t>
  </si>
  <si>
    <t>Stookolie  &lt;= 0,5% zwavel</t>
  </si>
  <si>
    <t>Stookolie   &gt; 0,5% zwavel</t>
  </si>
  <si>
    <t>Stookolie &lt;= 0,5% zwavel</t>
  </si>
  <si>
    <t>Stookolie &lt;=0,5% zwavel</t>
  </si>
  <si>
    <t>Stookolie &gt; 05% zwavel</t>
  </si>
  <si>
    <t xml:space="preserve">2707 9999 EX ; 2710 1962  ; 27101966 ;  2710 2032 </t>
  </si>
  <si>
    <t>2707 9999 EX ; 2 710 1951  ; 2710 1955 ;   27101967 ; 2710 2038</t>
  </si>
  <si>
    <t xml:space="preserve">Stoom dient in deze vragenlijst te worden opgegeven in eenheden van GJ Normaalstoom. </t>
  </si>
  <si>
    <t>Stoom  (GJ)</t>
  </si>
  <si>
    <t>Stoom (GJ)</t>
  </si>
  <si>
    <t>414</t>
  </si>
  <si>
    <t>5) FAME (Fatty Acid Methyl Ester), HVO (Hydro treated Vegetable Oils) en alle andere brandstoffen van biogene oorsprong die bestemd zijn om te worden gebruikt in motoren voor diesel of stookolie, vaak na menging met fossiele diesel of stookolie.</t>
  </si>
  <si>
    <t xml:space="preserve">Sabic Hydrocarbons BV /  Sabic Petrochemicals BV                                                     </t>
  </si>
  <si>
    <t>EG Fuel</t>
  </si>
  <si>
    <t>Araco B.V.</t>
  </si>
  <si>
    <t>De Pooter Olie</t>
  </si>
  <si>
    <t>Greenenergy</t>
  </si>
  <si>
    <t>Marfus B.V.</t>
  </si>
  <si>
    <t>Minerva Nwe Nv Dutch Branch</t>
  </si>
  <si>
    <t>Northstar Bunkering België</t>
  </si>
  <si>
    <t>Northstar Bunkering Nederland</t>
  </si>
  <si>
    <t xml:space="preserve">OCI Methanol Marketing B.V.             </t>
  </si>
  <si>
    <t>Peninsula Petroleum B.V.</t>
  </si>
  <si>
    <t>Evonik Peroxide Netherlands B.V.</t>
  </si>
  <si>
    <t>Ovet B.V</t>
  </si>
  <si>
    <t>Dalhuisen</t>
  </si>
  <si>
    <t>United Bunkers B.V.</t>
  </si>
  <si>
    <t>https://www.cbs.nl/codelijstenihg</t>
  </si>
  <si>
    <t>Biokerosine (SAF)</t>
  </si>
  <si>
    <t>Liquin/Vopak  Chemicals logistics Netherlands B.V. inclusief Vopak Botlek en Vopak Botlek Noord</t>
  </si>
  <si>
    <t>Synthomer/Eastman Chemical Middelburg B.V</t>
  </si>
  <si>
    <t>Norden</t>
  </si>
  <si>
    <t>HOEGH</t>
  </si>
  <si>
    <t>Hapag</t>
  </si>
  <si>
    <t>UECC</t>
  </si>
  <si>
    <t>2710 1942</t>
  </si>
  <si>
    <t>2710 1944EX (Rood)</t>
  </si>
  <si>
    <t>2710 1944EX;  2710 2011EX</t>
  </si>
  <si>
    <t>Zwavelarme diesel &lt;= 0,001 %  S</t>
  </si>
  <si>
    <t>2710 1946 ; 2710 1947 ; 2710 1948 ; 2710 2011EX (Rood)</t>
  </si>
  <si>
    <t xml:space="preserve"> 3826 0090; 2710 1942</t>
  </si>
  <si>
    <t>Zwavelarme diesel  &lt;= 0,001 %  S</t>
  </si>
  <si>
    <t>2710 9110 ; 2710 9190 ; 2710 9900 ; 271309010 ; 2713 9090</t>
  </si>
  <si>
    <t>Chane Terminal Botlek B.V. /Koole Tankstorage Botlek B.V.</t>
  </si>
  <si>
    <t>Chane Terminals B.V.   Nieuwe Maas</t>
  </si>
  <si>
    <t xml:space="preserve">Chane Terminals Nijmegen BV                              </t>
  </si>
  <si>
    <t xml:space="preserve">Chane terminals Pernis BV                              </t>
  </si>
  <si>
    <t>Exolum Amsterdam B.V. /Inter Terminals Amsterdam B.V.</t>
  </si>
  <si>
    <t xml:space="preserve">Sunoco Amstrdam /Zenith Energy Amsterdam Terminal BV </t>
  </si>
  <si>
    <t xml:space="preserve">Evos Amsterdam East / Oiltanking Amsterdam BV                                    </t>
  </si>
  <si>
    <t xml:space="preserve">Evos Terneuzen B.V.  / Oiltanking Terneuzen BV                                    </t>
  </si>
  <si>
    <t>Tepsa Netherlands B.V. /Rubis Terminal B.V</t>
  </si>
  <si>
    <t>EBS  Terminal Europoort en Laurenshaven</t>
  </si>
  <si>
    <t>Standic oil Storage Haan Oil Storage B.V.</t>
  </si>
  <si>
    <t xml:space="preserve">Finco Supply &amp; Trading </t>
  </si>
  <si>
    <t xml:space="preserve">Valvoline  BV </t>
  </si>
  <si>
    <t>Esso Mobil Oil B.V</t>
  </si>
  <si>
    <t xml:space="preserve">Musket Europe SARL </t>
  </si>
  <si>
    <t>HES Botlek Tank Terminal (BTT)</t>
  </si>
  <si>
    <t>EVOS ROTTERDAM B.V.</t>
  </si>
  <si>
    <t>49993</t>
  </si>
  <si>
    <t>Jaar 2026</t>
  </si>
  <si>
    <t>(Z029) VOOR HET JAAR 2026</t>
  </si>
  <si>
    <t>Centraal Bureau voor de Statistiek (CBS)</t>
  </si>
  <si>
    <r>
      <t>Invulformulier voor het onderzoek</t>
    </r>
    <r>
      <rPr>
        <b/>
        <sz val="12"/>
        <color rgb="FFFF0000"/>
        <rFont val="Calibri"/>
        <scheme val="minor"/>
      </rPr>
      <t xml:space="preserve"> Z029: Aardoliegrondstoffen en -producten, opgavejaar 2026</t>
    </r>
  </si>
  <si>
    <r>
      <rPr>
        <b/>
        <sz val="11"/>
        <color rgb="FF002060"/>
        <rFont val="Calibri"/>
        <family val="2"/>
        <scheme val="minor"/>
      </rPr>
      <t>Toelichting</t>
    </r>
    <r>
      <rPr>
        <sz val="11"/>
        <color rgb="FF002060"/>
        <rFont val="Calibri"/>
        <family val="2"/>
        <scheme val="minor"/>
      </rPr>
      <t xml:space="preserve">: Zie voor een uitgebreide toelichting voor het formulier het tabblad 'toelichting'.  </t>
    </r>
  </si>
  <si>
    <r>
      <rPr>
        <b/>
        <sz val="11"/>
        <color rgb="FF002060"/>
        <rFont val="Calibri"/>
        <family val="2"/>
        <scheme val="minor"/>
      </rPr>
      <t>Aanleverwijze</t>
    </r>
    <r>
      <rPr>
        <sz val="11"/>
        <color rgb="FF002060"/>
        <rFont val="Calibri"/>
        <family val="2"/>
        <scheme val="minor"/>
      </rPr>
      <t xml:space="preserve">: Lever het ingevulde sjabloon aan via https://antwoord.cbs.nl met uw inloggegevens uit de e-mail/brief. </t>
    </r>
  </si>
  <si>
    <r>
      <rPr>
        <b/>
        <sz val="11"/>
        <color rgb="FF002060"/>
        <rFont val="Calibri"/>
        <family val="2"/>
        <scheme val="minor"/>
      </rPr>
      <t>Informatie en contact</t>
    </r>
    <r>
      <rPr>
        <sz val="11"/>
        <color rgb="FF002060"/>
        <rFont val="Calibri"/>
        <family val="2"/>
        <scheme val="minor"/>
      </rPr>
      <t>: Ga naar www.cbs.nl/aardoliegrondstoffen voor meer informatie en contact.</t>
    </r>
  </si>
  <si>
    <t>Contactgegevens</t>
  </si>
  <si>
    <t xml:space="preserve">                     </t>
  </si>
  <si>
    <t xml:space="preserve">   </t>
  </si>
  <si>
    <t>CBS-correspondentienummer uit de e-mail/brief:</t>
  </si>
  <si>
    <t>Bedrijfsnaam:</t>
  </si>
  <si>
    <t>Bedrijfsnummer:</t>
  </si>
  <si>
    <t>Verslagperiode</t>
  </si>
  <si>
    <t>Contactpersoon die het sjabloon invulde:</t>
  </si>
  <si>
    <t>&lt;voor en achternaam&gt;</t>
  </si>
  <si>
    <t xml:space="preserve">      </t>
  </si>
  <si>
    <t>E-mailadres contactpersoon:</t>
  </si>
  <si>
    <t>Telefoonnummer contactpersoon:</t>
  </si>
  <si>
    <t>Opmerkingen</t>
  </si>
  <si>
    <t>&lt;noteer eventuele opmerkingen&gt;</t>
  </si>
  <si>
    <t>Belangrijke opmerkingen vooraf</t>
  </si>
  <si>
    <t xml:space="preserve">Deze vragenlijst geldt voor alle maanden; bij wijziging(en) ontvangt u een nieuw exemplaar.
Wilt u eerst de toelichting bij deze enquête lezen. Deze vindt u in het tabblad "Toelichting"
Handleiding voor het invullen van de Vragenlijst Z029.
In dit tabblad "voorblad" dient de verslagperiode, naam van de invuller e.d. ingevuld te worden.  
De gekleurde cellen van de tabbladen "Rubriek1 " en "Rubriek 2" zijn beveiligde cellen hierin kunnen geen getallen worden ingevoerd. De blauw gekleurde cellen zijn totalen, deze worden automatisch berekend.
In "Rubriek 1" worden de blauwe cellen van Kolommen G en Y met de totalen uit "Rubriek 2" gevuld. Deze getallen zijn respectievelijk de totalen van de ontvangsten en leveringen uit "Rubriek 2". In "Rubriek1 " worden de oranje cellen van de kolommen X en Z automatisch gevuld. Dit zijn de totalen van de getallen die u in de kolommen AB en AC moet specificeren. In tabblad "Rubriek2" kunt u de ontvangsten van en leveringen aan bedrijven, van aardoliegrondstoffen, aardolieproducten en andere energiedragers, opgeven. De totalen hiervan zullen in tabblad "Rubriek1" overgenomen worden.
</t>
  </si>
  <si>
    <r>
      <t>Aardgas dient te worden vermeld in 1000 m3  met een onderste verbrandingswaarde van 31,65 GJ per 1000 m3 bij 0</t>
    </r>
    <r>
      <rPr>
        <vertAlign val="superscript"/>
        <sz val="10"/>
        <color theme="3" tint="0.249977111117893"/>
        <rFont val="Calibri"/>
        <scheme val="minor"/>
      </rPr>
      <t>o</t>
    </r>
    <r>
      <rPr>
        <sz val="10"/>
        <color theme="3" tint="0.249977111117893"/>
        <rFont val="Calibri"/>
        <scheme val="minor"/>
      </rPr>
      <t xml:space="preserve">C 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</si>
</sst>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_)"/>
  </numFmts>
  <fonts count="63" x14ac:knownFonts="1">
    <font>
      <sz val="10"/>
      <name val="Arial"/>
    </font>
    <font>
      <sz val="11"/>
      <color theme="1"/>
      <name val="Calibri"/>
      <family val="2"/>
      <scheme val="minor"/>
    </font>
    <font>
      <sz val="10"/>
      <name val="Arial"/>
      <family val="2"/>
    </font>
    <font>
      <b/>
      <sz val="10"/>
      <name val="Arial"/>
      <family val="2"/>
    </font>
    <font>
      <b/>
      <sz val="12"/>
      <name val="Arial"/>
      <family val="2"/>
    </font>
    <font>
      <sz val="10"/>
      <name val="Arial"/>
      <family val="2"/>
    </font>
    <font>
      <sz val="12"/>
      <name val="Arial"/>
      <family val="2"/>
    </font>
    <font>
      <b/>
      <sz val="10"/>
      <color indexed="10"/>
      <name val="Arial"/>
      <family val="2"/>
    </font>
    <font>
      <vertAlign val="superscript"/>
      <sz val="10"/>
      <name val="Arial"/>
      <family val="2"/>
    </font>
    <font>
      <sz val="10"/>
      <color indexed="8"/>
      <name val="Arial"/>
      <family val="2"/>
    </font>
    <font>
      <sz val="8"/>
      <name val="Arial"/>
      <family val="2"/>
    </font>
    <font>
      <b/>
      <i/>
      <sz val="12"/>
      <name val="Arial"/>
      <family val="2"/>
    </font>
    <font>
      <b/>
      <sz val="10"/>
      <name val="Times New Roman"/>
      <family val="1"/>
    </font>
    <font>
      <sz val="10"/>
      <name val="Times New Roman"/>
      <family val="1"/>
    </font>
    <font>
      <b/>
      <i/>
      <sz val="10"/>
      <name val="Times New Roman"/>
      <family val="1"/>
    </font>
    <font>
      <b/>
      <u/>
      <sz val="10"/>
      <name val="Times New Roman"/>
      <family val="1"/>
    </font>
    <font>
      <u/>
      <sz val="10"/>
      <color indexed="12"/>
      <name val="Arial"/>
      <family val="2"/>
    </font>
    <font>
      <b/>
      <sz val="18"/>
      <name val="Arial"/>
      <family val="2"/>
    </font>
    <font>
      <sz val="10"/>
      <color indexed="60"/>
      <name val="Arial"/>
      <family val="2"/>
    </font>
    <font>
      <i/>
      <sz val="10"/>
      <name val="Arial"/>
      <family val="2"/>
    </font>
    <font>
      <b/>
      <sz val="14"/>
      <name val="Arial"/>
      <family val="2"/>
    </font>
    <font>
      <sz val="12"/>
      <name val="Helv"/>
    </font>
    <font>
      <sz val="8"/>
      <color indexed="81"/>
      <name val="Tahoma"/>
      <family val="2"/>
    </font>
    <font>
      <sz val="10"/>
      <color indexed="9"/>
      <name val="Arial"/>
      <family val="2"/>
    </font>
    <font>
      <b/>
      <sz val="12"/>
      <name val="Times New Roman"/>
      <family val="1"/>
    </font>
    <font>
      <b/>
      <sz val="12"/>
      <name val="Arial"/>
      <family val="2"/>
    </font>
    <font>
      <sz val="11"/>
      <name val="Arial"/>
      <family val="2"/>
    </font>
    <font>
      <sz val="11"/>
      <name val="Arial Narrow"/>
      <family val="2"/>
    </font>
    <font>
      <sz val="10"/>
      <color indexed="10"/>
      <name val="Arial"/>
      <family val="2"/>
    </font>
    <font>
      <sz val="9"/>
      <name val="Times New Roman"/>
      <family val="1"/>
    </font>
    <font>
      <sz val="11"/>
      <name val="Calibri"/>
      <family val="2"/>
    </font>
    <font>
      <sz val="10"/>
      <name val="Arial"/>
      <family val="2"/>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4"/>
      <color rgb="FF002060"/>
      <name val="Calibri"/>
      <family val="2"/>
      <scheme val="minor"/>
    </font>
    <font>
      <b/>
      <sz val="10"/>
      <color rgb="FF002060"/>
      <name val="Calibri"/>
      <family val="2"/>
      <scheme val="minor"/>
    </font>
    <font>
      <b/>
      <sz val="12"/>
      <color rgb="FF002060"/>
      <name val="Calibri"/>
      <family val="2"/>
      <scheme val="minor"/>
    </font>
    <font>
      <b/>
      <sz val="12"/>
      <color rgb="FFFF0000"/>
      <name val="Calibri"/>
      <scheme val="minor"/>
    </font>
    <font>
      <sz val="11"/>
      <color rgb="FF002060"/>
      <name val="Calibri"/>
      <family val="2"/>
      <scheme val="minor"/>
    </font>
    <font>
      <b/>
      <sz val="11"/>
      <color rgb="FF002060"/>
      <name val="Calibri"/>
      <family val="2"/>
      <scheme val="minor"/>
    </font>
    <font>
      <b/>
      <sz val="8"/>
      <color theme="4" tint="0.39997558519241921"/>
      <name val="Calibri"/>
      <family val="2"/>
    </font>
    <font>
      <sz val="11"/>
      <color theme="0" tint="-0.34998626667073579"/>
      <name val="Calibri"/>
      <family val="2"/>
      <scheme val="minor"/>
    </font>
    <font>
      <sz val="11"/>
      <name val="Calibri"/>
      <family val="2"/>
      <scheme val="minor"/>
    </font>
    <font>
      <sz val="11"/>
      <color rgb="FF002060"/>
      <name val="Calibri"/>
      <scheme val="minor"/>
    </font>
    <font>
      <sz val="10"/>
      <color theme="3" tint="0.249977111117893"/>
      <name val="Calibri"/>
      <scheme val="minor"/>
    </font>
    <font>
      <sz val="10"/>
      <color theme="3" tint="0.249977111117893"/>
      <name val="Times New Roman"/>
      <family val="1"/>
    </font>
    <font>
      <b/>
      <sz val="10"/>
      <color theme="3" tint="0.249977111117893"/>
      <name val="Calibri"/>
      <scheme val="minor"/>
    </font>
    <font>
      <b/>
      <sz val="10"/>
      <color theme="3" tint="0.249977111117893"/>
      <name val="Times New Roman"/>
      <family val="1"/>
    </font>
    <font>
      <i/>
      <sz val="10"/>
      <color theme="3" tint="0.249977111117893"/>
      <name val="Calibri"/>
      <scheme val="minor"/>
    </font>
    <font>
      <vertAlign val="superscript"/>
      <sz val="10"/>
      <color theme="3" tint="0.249977111117893"/>
      <name val="Calibri"/>
      <scheme val="minor"/>
    </font>
  </fonts>
  <fills count="17">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22"/>
        <bgColor indexed="64"/>
      </patternFill>
    </fill>
    <fill>
      <patternFill patternType="solid">
        <fgColor indexed="44"/>
        <bgColor indexed="52"/>
      </patternFill>
    </fill>
    <fill>
      <patternFill patternType="solid">
        <fgColor indexed="22"/>
        <bgColor indexed="52"/>
      </patternFill>
    </fill>
    <fill>
      <patternFill patternType="solid">
        <fgColor indexed="52"/>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thick">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1">
    <xf numFmtId="0" fontId="0" fillId="0" borderId="0"/>
    <xf numFmtId="0" fontId="32" fillId="10" borderId="0" applyNumberFormat="0" applyBorder="0" applyAlignment="0" applyProtection="0"/>
    <xf numFmtId="0" fontId="33" fillId="11" borderId="39" applyNumberFormat="0" applyAlignment="0" applyProtection="0"/>
    <xf numFmtId="0" fontId="34" fillId="12" borderId="40" applyNumberFormat="0" applyAlignment="0" applyProtection="0"/>
    <xf numFmtId="0" fontId="35" fillId="0" borderId="0" applyNumberFormat="0" applyFill="0" applyBorder="0" applyAlignment="0" applyProtection="0"/>
    <xf numFmtId="0" fontId="37" fillId="13" borderId="0" applyNumberFormat="0" applyBorder="0" applyAlignment="0" applyProtection="0"/>
    <xf numFmtId="0" fontId="38" fillId="0" borderId="42" applyNumberFormat="0" applyFill="0" applyAlignment="0" applyProtection="0"/>
    <xf numFmtId="0" fontId="39" fillId="0" borderId="43" applyNumberFormat="0" applyFill="0" applyAlignment="0" applyProtection="0"/>
    <xf numFmtId="0" fontId="40" fillId="0" borderId="44" applyNumberFormat="0" applyFill="0" applyAlignment="0" applyProtection="0"/>
    <xf numFmtId="0" fontId="40" fillId="0" borderId="0" applyNumberFormat="0" applyFill="0" applyBorder="0" applyAlignment="0" applyProtection="0"/>
    <xf numFmtId="0" fontId="16" fillId="0" borderId="0" applyNumberFormat="0" applyFill="0" applyBorder="0" applyAlignment="0" applyProtection="0">
      <alignment vertical="top"/>
      <protection locked="0"/>
    </xf>
    <xf numFmtId="0" fontId="41" fillId="14" borderId="39" applyNumberFormat="0" applyAlignment="0" applyProtection="0"/>
    <xf numFmtId="0" fontId="36" fillId="0" borderId="41" applyNumberFormat="0" applyFill="0" applyAlignment="0" applyProtection="0"/>
    <xf numFmtId="0" fontId="42" fillId="15" borderId="0" applyNumberFormat="0" applyBorder="0" applyAlignment="0" applyProtection="0"/>
    <xf numFmtId="166" fontId="21" fillId="0" borderId="0"/>
    <xf numFmtId="0" fontId="5" fillId="16" borderId="45" applyNumberFormat="0" applyFont="0" applyAlignment="0" applyProtection="0"/>
    <xf numFmtId="0" fontId="43" fillId="11" borderId="46" applyNumberFormat="0" applyAlignment="0" applyProtection="0"/>
    <xf numFmtId="0" fontId="44" fillId="0" borderId="0" applyNumberFormat="0" applyFill="0" applyBorder="0" applyAlignment="0" applyProtection="0"/>
    <xf numFmtId="0" fontId="45" fillId="0" borderId="47" applyNumberFormat="0" applyFill="0" applyAlignment="0" applyProtection="0"/>
    <xf numFmtId="0" fontId="46" fillId="0" borderId="0" applyNumberFormat="0" applyFill="0" applyBorder="0" applyAlignment="0" applyProtection="0"/>
    <xf numFmtId="0" fontId="1" fillId="0" borderId="0"/>
  </cellStyleXfs>
  <cellXfs count="297">
    <xf numFmtId="0" fontId="0" fillId="0" borderId="0" xfId="0"/>
    <xf numFmtId="0" fontId="3" fillId="0" borderId="0" xfId="0" applyFont="1"/>
    <xf numFmtId="0" fontId="0" fillId="0" borderId="0" xfId="0" applyAlignment="1">
      <alignment horizontal="left"/>
    </xf>
    <xf numFmtId="0" fontId="0" fillId="0" borderId="0" xfId="0" quotePrefix="1" applyNumberFormat="1"/>
    <xf numFmtId="0" fontId="0" fillId="0" borderId="0" xfId="0" applyBorder="1" applyProtection="1">
      <protection hidden="1"/>
    </xf>
    <xf numFmtId="49" fontId="3" fillId="2" borderId="1" xfId="0" applyNumberFormat="1" applyFont="1" applyFill="1" applyBorder="1" applyAlignment="1" applyProtection="1">
      <alignment horizontal="right"/>
      <protection hidden="1"/>
    </xf>
    <xf numFmtId="0" fontId="8" fillId="0" borderId="0" xfId="0" applyFont="1" applyBorder="1" applyProtection="1">
      <protection hidden="1"/>
    </xf>
    <xf numFmtId="0" fontId="0" fillId="0" borderId="0" xfId="0" applyFill="1" applyBorder="1" applyProtection="1">
      <protection hidden="1"/>
    </xf>
    <xf numFmtId="0" fontId="0" fillId="0" borderId="0" xfId="0" applyProtection="1">
      <protection hidden="1"/>
    </xf>
    <xf numFmtId="0" fontId="8" fillId="0" borderId="0" xfId="0" applyFont="1" applyBorder="1" applyAlignment="1" applyProtection="1">
      <alignment horizontal="center"/>
      <protection hidden="1"/>
    </xf>
    <xf numFmtId="49" fontId="0" fillId="0" borderId="0" xfId="0" applyNumberFormat="1" applyProtection="1">
      <protection hidden="1"/>
    </xf>
    <xf numFmtId="0" fontId="5" fillId="0" borderId="0" xfId="0" applyFont="1" applyProtection="1">
      <protection hidden="1"/>
    </xf>
    <xf numFmtId="0" fontId="9" fillId="0" borderId="0" xfId="0" applyFont="1" applyFill="1" applyAlignment="1" applyProtection="1">
      <alignment horizontal="left"/>
      <protection hidden="1"/>
    </xf>
    <xf numFmtId="0" fontId="0" fillId="0" borderId="0" xfId="0" applyFill="1" applyBorder="1" applyAlignment="1" applyProtection="1">
      <alignment horizontal="left"/>
      <protection hidden="1"/>
    </xf>
    <xf numFmtId="0" fontId="3" fillId="2" borderId="2" xfId="0" applyFont="1" applyFill="1" applyBorder="1" applyProtection="1">
      <protection hidden="1"/>
    </xf>
    <xf numFmtId="0" fontId="3" fillId="2" borderId="3" xfId="0" applyFont="1" applyFill="1" applyBorder="1" applyProtection="1">
      <protection hidden="1"/>
    </xf>
    <xf numFmtId="3" fontId="0" fillId="0" borderId="0" xfId="0" applyNumberFormat="1" applyBorder="1" applyProtection="1">
      <protection hidden="1"/>
    </xf>
    <xf numFmtId="0" fontId="12" fillId="0" borderId="0" xfId="0" applyFont="1"/>
    <xf numFmtId="0" fontId="13" fillId="0" borderId="0" xfId="0" applyFont="1"/>
    <xf numFmtId="0" fontId="14" fillId="0" borderId="0" xfId="0" applyFont="1"/>
    <xf numFmtId="0" fontId="13" fillId="0" borderId="0" xfId="0" applyFont="1" applyAlignment="1">
      <alignment horizontal="right"/>
    </xf>
    <xf numFmtId="0" fontId="15" fillId="0" borderId="0" xfId="0" applyFont="1"/>
    <xf numFmtId="0" fontId="13" fillId="0" borderId="0" xfId="0" applyFont="1" applyAlignment="1">
      <alignment horizontal="center"/>
    </xf>
    <xf numFmtId="0" fontId="16" fillId="0" borderId="0" xfId="10" applyAlignment="1" applyProtection="1"/>
    <xf numFmtId="0" fontId="12" fillId="0" borderId="0" xfId="0" applyFont="1" applyAlignment="1">
      <alignment horizontal="left"/>
    </xf>
    <xf numFmtId="0" fontId="12" fillId="0" borderId="4" xfId="0" applyFont="1" applyBorder="1"/>
    <xf numFmtId="0" fontId="12" fillId="0" borderId="0" xfId="0" applyFont="1" applyBorder="1"/>
    <xf numFmtId="0" fontId="13" fillId="0" borderId="0" xfId="0" applyFont="1" applyBorder="1"/>
    <xf numFmtId="0" fontId="12" fillId="0" borderId="0" xfId="0" quotePrefix="1" applyFont="1"/>
    <xf numFmtId="0" fontId="0" fillId="0" borderId="1" xfId="0" applyFill="1" applyBorder="1" applyAlignment="1" applyProtection="1">
      <alignment horizontal="left"/>
      <protection hidden="1"/>
    </xf>
    <xf numFmtId="1" fontId="0" fillId="0" borderId="1" xfId="0" applyNumberFormat="1" applyFill="1" applyBorder="1" applyProtection="1">
      <protection locked="0"/>
    </xf>
    <xf numFmtId="1" fontId="0" fillId="0" borderId="1" xfId="0" applyNumberFormat="1" applyBorder="1" applyProtection="1">
      <protection locked="0"/>
    </xf>
    <xf numFmtId="1" fontId="0" fillId="0" borderId="1" xfId="0" applyNumberFormat="1" applyBorder="1" applyProtection="1">
      <protection locked="0" hidden="1"/>
    </xf>
    <xf numFmtId="0" fontId="3" fillId="2" borderId="1" xfId="0" applyFont="1" applyFill="1" applyBorder="1" applyProtection="1">
      <protection hidden="1"/>
    </xf>
    <xf numFmtId="0" fontId="0" fillId="2" borderId="1" xfId="0" applyFill="1" applyBorder="1" applyAlignment="1" applyProtection="1">
      <alignment horizontal="center"/>
      <protection hidden="1"/>
    </xf>
    <xf numFmtId="0" fontId="0" fillId="2" borderId="1" xfId="0" applyFill="1" applyBorder="1" applyAlignment="1" applyProtection="1">
      <alignment horizontal="right"/>
      <protection hidden="1"/>
    </xf>
    <xf numFmtId="0" fontId="0" fillId="0" borderId="1" xfId="0" applyBorder="1" applyProtection="1">
      <protection hidden="1"/>
    </xf>
    <xf numFmtId="0" fontId="0" fillId="0" borderId="1" xfId="0" applyBorder="1" applyProtection="1">
      <protection locked="0"/>
    </xf>
    <xf numFmtId="0" fontId="0" fillId="2" borderId="1" xfId="0" applyFill="1" applyBorder="1" applyProtection="1">
      <protection hidden="1"/>
    </xf>
    <xf numFmtId="49" fontId="3" fillId="2" borderId="1" xfId="0" applyNumberFormat="1" applyFont="1" applyFill="1" applyBorder="1" applyProtection="1">
      <protection hidden="1"/>
    </xf>
    <xf numFmtId="3" fontId="0" fillId="0" borderId="1" xfId="0" applyNumberFormat="1" applyFill="1" applyBorder="1" applyProtection="1">
      <protection locked="0"/>
    </xf>
    <xf numFmtId="3" fontId="0" fillId="3" borderId="1" xfId="0" applyNumberFormat="1" applyFill="1" applyBorder="1" applyProtection="1">
      <protection hidden="1"/>
    </xf>
    <xf numFmtId="3" fontId="0" fillId="4" borderId="1" xfId="0" applyNumberFormat="1" applyFill="1" applyBorder="1" applyProtection="1">
      <protection hidden="1"/>
    </xf>
    <xf numFmtId="0" fontId="13" fillId="0" borderId="0" xfId="0" applyFont="1" applyBorder="1" applyAlignment="1">
      <alignment horizontal="left"/>
    </xf>
    <xf numFmtId="0" fontId="0" fillId="2" borderId="10" xfId="0" applyFill="1" applyBorder="1" applyProtection="1">
      <protection hidden="1"/>
    </xf>
    <xf numFmtId="0" fontId="3" fillId="2" borderId="8" xfId="0" applyFont="1" applyFill="1" applyBorder="1" applyProtection="1">
      <protection hidden="1"/>
    </xf>
    <xf numFmtId="0" fontId="0" fillId="2" borderId="11" xfId="0" applyFill="1" applyBorder="1" applyProtection="1">
      <protection hidden="1"/>
    </xf>
    <xf numFmtId="0" fontId="3" fillId="2" borderId="5" xfId="0" applyFont="1" applyFill="1" applyBorder="1" applyProtection="1">
      <protection hidden="1"/>
    </xf>
    <xf numFmtId="0" fontId="0" fillId="2" borderId="6" xfId="0" applyFill="1" applyBorder="1" applyProtection="1">
      <protection hidden="1"/>
    </xf>
    <xf numFmtId="0" fontId="3" fillId="2" borderId="12" xfId="0" applyFont="1" applyFill="1" applyBorder="1" applyProtection="1">
      <protection hidden="1"/>
    </xf>
    <xf numFmtId="0" fontId="0" fillId="2" borderId="0" xfId="0" applyFill="1" applyBorder="1" applyProtection="1">
      <protection hidden="1"/>
    </xf>
    <xf numFmtId="0" fontId="3" fillId="2" borderId="10" xfId="0" applyFont="1" applyFill="1" applyBorder="1" applyProtection="1">
      <protection hidden="1"/>
    </xf>
    <xf numFmtId="49" fontId="0" fillId="2" borderId="12" xfId="0" applyNumberFormat="1" applyFill="1" applyBorder="1" applyProtection="1">
      <protection hidden="1"/>
    </xf>
    <xf numFmtId="0" fontId="7" fillId="2" borderId="0" xfId="0" applyFont="1" applyFill="1" applyBorder="1" applyProtection="1">
      <protection hidden="1"/>
    </xf>
    <xf numFmtId="0" fontId="0" fillId="2" borderId="13" xfId="0" applyFill="1" applyBorder="1" applyProtection="1">
      <protection hidden="1"/>
    </xf>
    <xf numFmtId="0" fontId="18" fillId="2" borderId="12" xfId="0" applyFont="1" applyFill="1" applyBorder="1" applyProtection="1">
      <protection hidden="1"/>
    </xf>
    <xf numFmtId="0" fontId="0" fillId="2" borderId="0" xfId="0" applyFill="1" applyProtection="1">
      <protection hidden="1"/>
    </xf>
    <xf numFmtId="49" fontId="0" fillId="2" borderId="14" xfId="0" applyNumberFormat="1" applyFill="1" applyBorder="1" applyProtection="1">
      <protection hidden="1"/>
    </xf>
    <xf numFmtId="0" fontId="3" fillId="2" borderId="0" xfId="0" applyFont="1" applyFill="1" applyBorder="1" applyProtection="1">
      <protection hidden="1"/>
    </xf>
    <xf numFmtId="0" fontId="3" fillId="2" borderId="6" xfId="0" applyFont="1" applyFill="1" applyBorder="1" applyProtection="1">
      <protection hidden="1"/>
    </xf>
    <xf numFmtId="0" fontId="0" fillId="2" borderId="7" xfId="0" applyFill="1" applyBorder="1" applyProtection="1">
      <protection hidden="1"/>
    </xf>
    <xf numFmtId="0" fontId="0" fillId="2" borderId="9" xfId="0" applyFill="1" applyBorder="1" applyProtection="1">
      <protection hidden="1"/>
    </xf>
    <xf numFmtId="0" fontId="0" fillId="2" borderId="12" xfId="0" applyFill="1" applyBorder="1" applyProtection="1">
      <protection hidden="1"/>
    </xf>
    <xf numFmtId="0" fontId="0" fillId="2" borderId="7" xfId="0" applyFill="1" applyBorder="1" applyAlignment="1" applyProtection="1">
      <alignment horizontal="right"/>
      <protection hidden="1"/>
    </xf>
    <xf numFmtId="0" fontId="3" fillId="2" borderId="11" xfId="0" applyFont="1" applyFill="1" applyBorder="1" applyProtection="1">
      <protection hidden="1"/>
    </xf>
    <xf numFmtId="0" fontId="3" fillId="2" borderId="15" xfId="0" applyFont="1" applyFill="1" applyBorder="1" applyProtection="1">
      <protection hidden="1"/>
    </xf>
    <xf numFmtId="0" fontId="0" fillId="2" borderId="15" xfId="0" applyFill="1" applyBorder="1" applyProtection="1">
      <protection hidden="1"/>
    </xf>
    <xf numFmtId="0" fontId="0" fillId="2" borderId="16" xfId="0" applyFill="1" applyBorder="1" applyProtection="1">
      <protection hidden="1"/>
    </xf>
    <xf numFmtId="0" fontId="5" fillId="2" borderId="13" xfId="0" applyFont="1" applyFill="1" applyBorder="1" applyProtection="1">
      <protection hidden="1"/>
    </xf>
    <xf numFmtId="0" fontId="5" fillId="2" borderId="10" xfId="0" applyFont="1" applyFill="1" applyBorder="1" applyProtection="1">
      <protection hidden="1"/>
    </xf>
    <xf numFmtId="0" fontId="5" fillId="2" borderId="12" xfId="0" applyFont="1" applyFill="1" applyBorder="1" applyProtection="1">
      <protection hidden="1"/>
    </xf>
    <xf numFmtId="0" fontId="19" fillId="2" borderId="13" xfId="0" applyFont="1" applyFill="1" applyBorder="1" applyProtection="1">
      <protection hidden="1"/>
    </xf>
    <xf numFmtId="0" fontId="19" fillId="2" borderId="10" xfId="0" applyFont="1" applyFill="1" applyBorder="1" applyProtection="1">
      <protection hidden="1"/>
    </xf>
    <xf numFmtId="0" fontId="0" fillId="2" borderId="10" xfId="0" applyFill="1" applyBorder="1" applyAlignment="1" applyProtection="1">
      <alignment horizontal="center"/>
      <protection hidden="1"/>
    </xf>
    <xf numFmtId="0" fontId="13" fillId="0" borderId="0" xfId="0" applyFont="1" applyFill="1"/>
    <xf numFmtId="0" fontId="0" fillId="0" borderId="0" xfId="0" applyFill="1" applyBorder="1" applyProtection="1">
      <protection locked="0"/>
    </xf>
    <xf numFmtId="0" fontId="20" fillId="0" borderId="0" xfId="0" applyFont="1"/>
    <xf numFmtId="0" fontId="5" fillId="2" borderId="13" xfId="0" applyFont="1" applyFill="1" applyBorder="1" applyAlignment="1" applyProtection="1">
      <alignment horizontal="center"/>
      <protection hidden="1"/>
    </xf>
    <xf numFmtId="0" fontId="0" fillId="2" borderId="17" xfId="0" applyFill="1" applyBorder="1" applyProtection="1">
      <protection hidden="1"/>
    </xf>
    <xf numFmtId="0" fontId="0" fillId="2" borderId="14" xfId="0" applyFill="1" applyBorder="1" applyProtection="1">
      <protection hidden="1"/>
    </xf>
    <xf numFmtId="0" fontId="4" fillId="0" borderId="0" xfId="0" applyFont="1"/>
    <xf numFmtId="0" fontId="3" fillId="2" borderId="18" xfId="0" applyFont="1" applyFill="1" applyBorder="1" applyProtection="1">
      <protection hidden="1"/>
    </xf>
    <xf numFmtId="0" fontId="0" fillId="2" borderId="4" xfId="0" applyFill="1" applyBorder="1" applyProtection="1">
      <protection hidden="1"/>
    </xf>
    <xf numFmtId="0" fontId="0" fillId="2" borderId="19" xfId="0" applyFill="1" applyBorder="1" applyProtection="1">
      <protection hidden="1"/>
    </xf>
    <xf numFmtId="0" fontId="3" fillId="2" borderId="20" xfId="0" applyFont="1" applyFill="1" applyBorder="1" applyProtection="1">
      <protection hidden="1"/>
    </xf>
    <xf numFmtId="0" fontId="5" fillId="2" borderId="20" xfId="0" applyFont="1" applyFill="1" applyBorder="1" applyProtection="1">
      <protection hidden="1"/>
    </xf>
    <xf numFmtId="3" fontId="3" fillId="5" borderId="20" xfId="0" applyNumberFormat="1" applyFont="1" applyFill="1" applyBorder="1" applyProtection="1">
      <protection hidden="1"/>
    </xf>
    <xf numFmtId="0" fontId="5" fillId="2" borderId="21" xfId="0" applyFont="1" applyFill="1" applyBorder="1" applyProtection="1">
      <protection hidden="1"/>
    </xf>
    <xf numFmtId="0" fontId="3" fillId="2" borderId="21" xfId="0" applyFont="1" applyFill="1" applyBorder="1" applyProtection="1">
      <protection hidden="1"/>
    </xf>
    <xf numFmtId="0" fontId="5" fillId="2" borderId="22" xfId="0" applyFont="1" applyFill="1" applyBorder="1" applyProtection="1">
      <protection hidden="1"/>
    </xf>
    <xf numFmtId="0" fontId="3" fillId="2" borderId="22" xfId="0" applyFont="1" applyFill="1" applyBorder="1" applyProtection="1">
      <protection hidden="1"/>
    </xf>
    <xf numFmtId="0" fontId="3" fillId="2" borderId="23" xfId="0" applyFont="1" applyFill="1" applyBorder="1" applyAlignment="1" applyProtection="1">
      <alignment horizontal="right"/>
      <protection hidden="1"/>
    </xf>
    <xf numFmtId="2" fontId="3" fillId="2" borderId="24" xfId="0" applyNumberFormat="1" applyFont="1" applyFill="1" applyBorder="1" applyProtection="1">
      <protection hidden="1"/>
    </xf>
    <xf numFmtId="0" fontId="3" fillId="5" borderId="21" xfId="0" applyFont="1" applyFill="1" applyBorder="1" applyProtection="1">
      <protection hidden="1"/>
    </xf>
    <xf numFmtId="164" fontId="3" fillId="5" borderId="21" xfId="0" applyNumberFormat="1" applyFont="1" applyFill="1" applyBorder="1" applyProtection="1">
      <protection hidden="1"/>
    </xf>
    <xf numFmtId="3" fontId="2" fillId="3" borderId="1" xfId="0" applyNumberFormat="1" applyFont="1" applyFill="1" applyBorder="1" applyProtection="1">
      <protection hidden="1"/>
    </xf>
    <xf numFmtId="0" fontId="0" fillId="0" borderId="7" xfId="0" applyFill="1" applyBorder="1" applyAlignment="1" applyProtection="1">
      <alignment horizontal="left"/>
      <protection hidden="1"/>
    </xf>
    <xf numFmtId="3" fontId="0" fillId="6" borderId="1" xfId="0" applyNumberFormat="1" applyFill="1" applyBorder="1" applyProtection="1">
      <protection hidden="1"/>
    </xf>
    <xf numFmtId="0" fontId="0" fillId="0" borderId="12" xfId="0" applyFill="1" applyBorder="1" applyProtection="1">
      <protection hidden="1"/>
    </xf>
    <xf numFmtId="0" fontId="0" fillId="0" borderId="13" xfId="0" applyFill="1" applyBorder="1" applyProtection="1">
      <protection hidden="1"/>
    </xf>
    <xf numFmtId="0" fontId="0" fillId="0" borderId="0" xfId="0" applyBorder="1"/>
    <xf numFmtId="0" fontId="0" fillId="0" borderId="0" xfId="0" applyBorder="1" applyProtection="1">
      <protection locked="0"/>
    </xf>
    <xf numFmtId="0" fontId="0" fillId="0" borderId="5" xfId="0" applyFill="1" applyBorder="1" applyProtection="1">
      <protection hidden="1"/>
    </xf>
    <xf numFmtId="0" fontId="0" fillId="0" borderId="7" xfId="0" applyFill="1" applyBorder="1" applyProtection="1">
      <protection hidden="1"/>
    </xf>
    <xf numFmtId="0" fontId="3" fillId="0" borderId="5" xfId="0" applyFont="1" applyFill="1" applyBorder="1" applyProtection="1">
      <protection hidden="1"/>
    </xf>
    <xf numFmtId="0" fontId="0" fillId="0" borderId="7" xfId="0" applyBorder="1" applyProtection="1">
      <protection hidden="1"/>
    </xf>
    <xf numFmtId="0" fontId="0" fillId="0" borderId="5" xfId="0" applyBorder="1" applyProtection="1">
      <protection hidden="1"/>
    </xf>
    <xf numFmtId="0" fontId="0" fillId="0" borderId="7" xfId="0" applyFill="1" applyBorder="1" applyAlignment="1" applyProtection="1">
      <alignment horizontal="center"/>
      <protection hidden="1"/>
    </xf>
    <xf numFmtId="0" fontId="24" fillId="0" borderId="0" xfId="0" applyFont="1"/>
    <xf numFmtId="0" fontId="0" fillId="3" borderId="0" xfId="0" applyFill="1"/>
    <xf numFmtId="3" fontId="0" fillId="7" borderId="1" xfId="0" applyNumberFormat="1" applyFill="1" applyBorder="1" applyAlignment="1" applyProtection="1">
      <alignment horizontal="right"/>
      <protection hidden="1"/>
    </xf>
    <xf numFmtId="0" fontId="0" fillId="0" borderId="5" xfId="0" applyFill="1" applyBorder="1" applyAlignment="1" applyProtection="1">
      <protection hidden="1"/>
    </xf>
    <xf numFmtId="0" fontId="0" fillId="0" borderId="7" xfId="0" applyFill="1" applyBorder="1" applyAlignment="1" applyProtection="1">
      <protection hidden="1"/>
    </xf>
    <xf numFmtId="0" fontId="0" fillId="6" borderId="1" xfId="0" applyNumberFormat="1" applyFill="1" applyBorder="1" applyProtection="1">
      <protection hidden="1"/>
    </xf>
    <xf numFmtId="0" fontId="25" fillId="0" borderId="0" xfId="0" applyFont="1"/>
    <xf numFmtId="0" fontId="0" fillId="6" borderId="1" xfId="0" applyFill="1" applyBorder="1"/>
    <xf numFmtId="0" fontId="0" fillId="6" borderId="1" xfId="0" applyFill="1" applyBorder="1" applyAlignment="1" applyProtection="1">
      <alignment horizontal="left"/>
      <protection hidden="1"/>
    </xf>
    <xf numFmtId="1" fontId="0" fillId="6" borderId="1" xfId="0" applyNumberFormat="1" applyFill="1" applyBorder="1" applyProtection="1">
      <protection hidden="1"/>
    </xf>
    <xf numFmtId="0" fontId="0" fillId="6" borderId="0" xfId="0" applyFill="1"/>
    <xf numFmtId="0" fontId="4" fillId="0" borderId="25" xfId="0" applyFont="1" applyFill="1" applyBorder="1" applyAlignment="1" applyProtection="1">
      <protection hidden="1"/>
    </xf>
    <xf numFmtId="0" fontId="4" fillId="0" borderId="0" xfId="0" applyFont="1" applyFill="1" applyBorder="1" applyAlignment="1" applyProtection="1">
      <alignment horizontal="center"/>
      <protection hidden="1"/>
    </xf>
    <xf numFmtId="3" fontId="0" fillId="8" borderId="1" xfId="0" applyNumberFormat="1" applyFill="1" applyBorder="1" applyAlignment="1" applyProtection="1">
      <alignment horizontal="right"/>
      <protection hidden="1"/>
    </xf>
    <xf numFmtId="165" fontId="0" fillId="0" borderId="1" xfId="0" applyNumberFormat="1" applyFill="1" applyBorder="1" applyAlignment="1" applyProtection="1">
      <alignment horizontal="left"/>
      <protection hidden="1"/>
    </xf>
    <xf numFmtId="0" fontId="0" fillId="0" borderId="1" xfId="0" applyNumberFormat="1" applyFill="1" applyBorder="1" applyProtection="1">
      <protection locked="0"/>
    </xf>
    <xf numFmtId="0" fontId="0" fillId="0" borderId="1" xfId="0" applyFill="1" applyBorder="1" applyAlignment="1" applyProtection="1">
      <alignment horizontal="left"/>
      <protection locked="0"/>
    </xf>
    <xf numFmtId="49" fontId="3" fillId="2" borderId="10" xfId="0" applyNumberFormat="1" applyFont="1" applyFill="1" applyBorder="1" applyProtection="1">
      <protection hidden="1"/>
    </xf>
    <xf numFmtId="0" fontId="0" fillId="2" borderId="0" xfId="0" applyFill="1"/>
    <xf numFmtId="1" fontId="0" fillId="3" borderId="26" xfId="0" applyNumberFormat="1" applyFill="1" applyBorder="1" applyProtection="1">
      <protection hidden="1"/>
    </xf>
    <xf numFmtId="49" fontId="4" fillId="2" borderId="12" xfId="0" applyNumberFormat="1" applyFont="1" applyFill="1" applyBorder="1" applyProtection="1">
      <protection hidden="1"/>
    </xf>
    <xf numFmtId="0" fontId="5" fillId="2" borderId="0" xfId="0" applyFont="1" applyFill="1"/>
    <xf numFmtId="0" fontId="0" fillId="2" borderId="26" xfId="0" applyFill="1" applyBorder="1"/>
    <xf numFmtId="0" fontId="0" fillId="2" borderId="0" xfId="0" applyFill="1" applyBorder="1"/>
    <xf numFmtId="3" fontId="4" fillId="2" borderId="5" xfId="0" applyNumberFormat="1" applyFont="1" applyFill="1" applyBorder="1" applyAlignment="1" applyProtection="1">
      <alignment horizontal="left"/>
      <protection locked="0"/>
    </xf>
    <xf numFmtId="3" fontId="6" fillId="2" borderId="7" xfId="0" applyNumberFormat="1" applyFont="1" applyFill="1" applyBorder="1" applyAlignment="1" applyProtection="1">
      <alignment horizontal="left"/>
      <protection locked="0"/>
    </xf>
    <xf numFmtId="1" fontId="0" fillId="2" borderId="26" xfId="0" applyNumberFormat="1" applyFill="1" applyBorder="1" applyProtection="1">
      <protection hidden="1"/>
    </xf>
    <xf numFmtId="0" fontId="3" fillId="2" borderId="27" xfId="0" applyFont="1" applyFill="1" applyBorder="1" applyProtection="1">
      <protection hidden="1"/>
    </xf>
    <xf numFmtId="1" fontId="0" fillId="0" borderId="28" xfId="0" applyNumberFormat="1" applyBorder="1" applyAlignment="1" applyProtection="1">
      <alignment horizontal="right"/>
      <protection hidden="1"/>
    </xf>
    <xf numFmtId="1" fontId="0" fillId="0" borderId="0" xfId="0" applyNumberFormat="1" applyBorder="1" applyAlignment="1" applyProtection="1">
      <alignment horizontal="right"/>
      <protection hidden="1"/>
    </xf>
    <xf numFmtId="1" fontId="0" fillId="0" borderId="10" xfId="0" applyNumberFormat="1" applyBorder="1" applyAlignment="1" applyProtection="1">
      <alignment horizontal="right"/>
      <protection hidden="1"/>
    </xf>
    <xf numFmtId="0" fontId="0" fillId="0" borderId="28" xfId="0" applyBorder="1" applyAlignment="1" applyProtection="1">
      <alignment horizontal="right"/>
      <protection hidden="1"/>
    </xf>
    <xf numFmtId="0" fontId="0" fillId="0" borderId="29" xfId="0" applyBorder="1" applyAlignment="1" applyProtection="1">
      <alignment horizontal="right"/>
      <protection hidden="1"/>
    </xf>
    <xf numFmtId="0" fontId="0" fillId="0" borderId="0" xfId="0" applyBorder="1" applyAlignment="1" applyProtection="1">
      <alignment horizontal="right"/>
      <protection hidden="1"/>
    </xf>
    <xf numFmtId="49" fontId="3" fillId="2" borderId="30" xfId="0" applyNumberFormat="1" applyFont="1" applyFill="1" applyBorder="1" applyProtection="1">
      <protection hidden="1"/>
    </xf>
    <xf numFmtId="49" fontId="11" fillId="2" borderId="0" xfId="0" applyNumberFormat="1" applyFont="1" applyFill="1" applyBorder="1" applyProtection="1">
      <protection hidden="1"/>
    </xf>
    <xf numFmtId="49" fontId="11" fillId="2" borderId="9" xfId="0" applyNumberFormat="1" applyFont="1" applyFill="1" applyBorder="1" applyProtection="1">
      <protection hidden="1"/>
    </xf>
    <xf numFmtId="0" fontId="4" fillId="2" borderId="1" xfId="0" applyFont="1" applyFill="1" applyBorder="1" applyAlignment="1" applyProtection="1">
      <alignment horizontal="left"/>
      <protection hidden="1"/>
    </xf>
    <xf numFmtId="0" fontId="6" fillId="2" borderId="1" xfId="0" applyFont="1" applyFill="1" applyBorder="1" applyAlignment="1" applyProtection="1">
      <alignment horizontal="left"/>
      <protection hidden="1"/>
    </xf>
    <xf numFmtId="0" fontId="0" fillId="2" borderId="1" xfId="0" applyFill="1" applyBorder="1" applyAlignment="1" applyProtection="1">
      <alignment horizontal="left"/>
      <protection hidden="1"/>
    </xf>
    <xf numFmtId="0" fontId="0" fillId="2" borderId="5" xfId="0" applyFill="1" applyBorder="1" applyAlignment="1" applyProtection="1">
      <alignment horizontal="left"/>
      <protection hidden="1"/>
    </xf>
    <xf numFmtId="0" fontId="0" fillId="2" borderId="7" xfId="0" applyFill="1" applyBorder="1" applyAlignment="1" applyProtection="1">
      <alignment horizontal="left"/>
      <protection hidden="1"/>
    </xf>
    <xf numFmtId="0" fontId="0" fillId="2" borderId="6" xfId="0" applyFill="1" applyBorder="1" applyAlignment="1" applyProtection="1">
      <alignment horizontal="left"/>
      <protection hidden="1"/>
    </xf>
    <xf numFmtId="3" fontId="0" fillId="0" borderId="0" xfId="0" applyNumberFormat="1" applyProtection="1">
      <protection hidden="1"/>
    </xf>
    <xf numFmtId="2" fontId="0" fillId="0" borderId="0" xfId="0" applyNumberFormat="1"/>
    <xf numFmtId="3" fontId="0" fillId="0" borderId="0" xfId="0" applyNumberFormat="1" applyFill="1" applyProtection="1">
      <protection hidden="1"/>
    </xf>
    <xf numFmtId="3" fontId="23" fillId="6" borderId="1" xfId="0" applyNumberFormat="1" applyFont="1" applyFill="1" applyBorder="1" applyProtection="1">
      <protection hidden="1"/>
    </xf>
    <xf numFmtId="1" fontId="0" fillId="0" borderId="31" xfId="0" applyNumberFormat="1" applyBorder="1" applyAlignment="1" applyProtection="1">
      <alignment horizontal="right"/>
      <protection hidden="1"/>
    </xf>
    <xf numFmtId="0" fontId="0" fillId="0" borderId="10" xfId="0" applyBorder="1" applyAlignment="1" applyProtection="1">
      <alignment horizontal="right"/>
      <protection hidden="1"/>
    </xf>
    <xf numFmtId="3" fontId="2" fillId="6" borderId="1" xfId="0" applyNumberFormat="1" applyFont="1" applyFill="1" applyBorder="1" applyProtection="1">
      <protection hidden="1"/>
    </xf>
    <xf numFmtId="0" fontId="3" fillId="0" borderId="2" xfId="0" applyFont="1" applyFill="1" applyBorder="1" applyProtection="1">
      <protection locked="0"/>
    </xf>
    <xf numFmtId="0" fontId="3" fillId="0" borderId="9" xfId="0" applyFont="1" applyFill="1" applyBorder="1" applyProtection="1">
      <protection locked="0"/>
    </xf>
    <xf numFmtId="0" fontId="3" fillId="0" borderId="3" xfId="0" applyFont="1" applyFill="1" applyBorder="1" applyProtection="1">
      <protection locked="0"/>
    </xf>
    <xf numFmtId="0" fontId="0" fillId="0" borderId="0" xfId="0" applyProtection="1">
      <protection locked="0"/>
    </xf>
    <xf numFmtId="0" fontId="0" fillId="0" borderId="0" xfId="0" applyFill="1" applyProtection="1">
      <protection locked="0"/>
    </xf>
    <xf numFmtId="0" fontId="5" fillId="0" borderId="0" xfId="0" applyFont="1"/>
    <xf numFmtId="0" fontId="0" fillId="2" borderId="13" xfId="0" applyFill="1" applyBorder="1" applyAlignment="1" applyProtection="1">
      <alignment horizontal="center"/>
      <protection hidden="1"/>
    </xf>
    <xf numFmtId="0" fontId="0" fillId="2" borderId="3" xfId="0" applyFill="1" applyBorder="1" applyProtection="1">
      <protection hidden="1"/>
    </xf>
    <xf numFmtId="0" fontId="0" fillId="2" borderId="17" xfId="0" applyFill="1" applyBorder="1" applyAlignment="1" applyProtection="1">
      <alignment horizontal="center"/>
      <protection hidden="1"/>
    </xf>
    <xf numFmtId="0" fontId="3" fillId="2" borderId="14" xfId="0" applyFont="1" applyFill="1" applyBorder="1" applyProtection="1">
      <protection hidden="1"/>
    </xf>
    <xf numFmtId="0" fontId="13" fillId="0" borderId="0" xfId="0" applyFont="1" applyAlignment="1">
      <alignment horizontal="left"/>
    </xf>
    <xf numFmtId="0" fontId="12" fillId="0" borderId="4" xfId="0" applyFont="1" applyBorder="1" applyAlignment="1">
      <alignment horizontal="left"/>
    </xf>
    <xf numFmtId="49" fontId="12" fillId="0" borderId="0" xfId="0" applyNumberFormat="1" applyFont="1" applyAlignment="1">
      <alignment horizontal="left"/>
    </xf>
    <xf numFmtId="0" fontId="3" fillId="2" borderId="1" xfId="0" applyFont="1" applyFill="1" applyBorder="1" applyAlignment="1" applyProtection="1">
      <alignment horizontal="left"/>
      <protection hidden="1"/>
    </xf>
    <xf numFmtId="0" fontId="12" fillId="0" borderId="0" xfId="0" applyFont="1" applyAlignment="1">
      <alignment horizontal="center"/>
    </xf>
    <xf numFmtId="1" fontId="0" fillId="9" borderId="1" xfId="0" applyNumberFormat="1" applyFill="1" applyBorder="1" applyAlignment="1" applyProtection="1">
      <alignment horizontal="right"/>
      <protection hidden="1"/>
    </xf>
    <xf numFmtId="0" fontId="5" fillId="2" borderId="3" xfId="0" applyFont="1" applyFill="1" applyBorder="1" applyProtection="1">
      <protection hidden="1"/>
    </xf>
    <xf numFmtId="0" fontId="13" fillId="0" borderId="0" xfId="0" applyNumberFormat="1" applyFont="1" applyAlignment="1">
      <alignment horizontal="right"/>
    </xf>
    <xf numFmtId="0" fontId="28" fillId="0" borderId="0" xfId="0" applyFont="1" applyBorder="1" applyProtection="1">
      <protection hidden="1"/>
    </xf>
    <xf numFmtId="0" fontId="28" fillId="0" borderId="0" xfId="0" applyFont="1" applyProtection="1">
      <protection hidden="1"/>
    </xf>
    <xf numFmtId="0" fontId="28" fillId="0" borderId="0" xfId="0" applyFont="1" applyFill="1" applyBorder="1" applyProtection="1">
      <protection hidden="1"/>
    </xf>
    <xf numFmtId="0" fontId="28" fillId="0" borderId="0" xfId="0" applyFont="1"/>
    <xf numFmtId="0" fontId="2" fillId="0" borderId="0" xfId="0" applyFont="1" applyBorder="1" applyProtection="1">
      <protection hidden="1"/>
    </xf>
    <xf numFmtId="0" fontId="2" fillId="0" borderId="0" xfId="0" applyFont="1" applyProtection="1">
      <protection hidden="1"/>
    </xf>
    <xf numFmtId="49" fontId="13" fillId="0" borderId="0" xfId="0" applyNumberFormat="1" applyFont="1"/>
    <xf numFmtId="0" fontId="16" fillId="0" borderId="0" xfId="10" applyBorder="1" applyAlignment="1" applyProtection="1"/>
    <xf numFmtId="0" fontId="16" fillId="0" borderId="0" xfId="10" applyFont="1" applyAlignment="1" applyProtection="1"/>
    <xf numFmtId="49" fontId="13" fillId="0" borderId="0" xfId="0" applyNumberFormat="1" applyFont="1" applyAlignment="1">
      <alignment horizontal="right"/>
    </xf>
    <xf numFmtId="49" fontId="13" fillId="0" borderId="0" xfId="0" applyNumberFormat="1" applyFont="1" applyBorder="1" applyAlignment="1">
      <alignment horizontal="right"/>
    </xf>
    <xf numFmtId="49" fontId="13" fillId="0" borderId="0" xfId="0" applyNumberFormat="1" applyFont="1" applyBorder="1"/>
    <xf numFmtId="49" fontId="13" fillId="0" borderId="0" xfId="0" applyNumberFormat="1" applyFont="1" applyAlignment="1">
      <alignment horizontal="left"/>
    </xf>
    <xf numFmtId="0" fontId="30" fillId="0" borderId="0" xfId="0" applyFont="1"/>
    <xf numFmtId="49" fontId="13" fillId="0" borderId="0" xfId="0" applyNumberFormat="1" applyFont="1" applyBorder="1" applyAlignment="1">
      <alignment horizontal="left"/>
    </xf>
    <xf numFmtId="0" fontId="12" fillId="0" borderId="0" xfId="0" applyFont="1" applyBorder="1" applyAlignment="1">
      <alignment horizontal="left"/>
    </xf>
    <xf numFmtId="0" fontId="0" fillId="0" borderId="0" xfId="0" applyFill="1" applyBorder="1" applyAlignment="1" applyProtection="1">
      <alignment horizontal="left"/>
      <protection locked="0"/>
    </xf>
    <xf numFmtId="165" fontId="0" fillId="0" borderId="0" xfId="0" applyNumberFormat="1" applyFill="1" applyBorder="1" applyAlignment="1" applyProtection="1">
      <alignment horizontal="left"/>
      <protection hidden="1"/>
    </xf>
    <xf numFmtId="3" fontId="0" fillId="0" borderId="0" xfId="0" applyNumberFormat="1" applyFill="1" applyBorder="1" applyProtection="1">
      <protection locked="0"/>
    </xf>
    <xf numFmtId="1" fontId="0" fillId="0" borderId="0" xfId="0" applyNumberFormat="1" applyFill="1" applyBorder="1" applyProtection="1">
      <protection locked="0"/>
    </xf>
    <xf numFmtId="3" fontId="0" fillId="0" borderId="0" xfId="0" applyNumberFormat="1" applyFill="1" applyBorder="1" applyProtection="1">
      <protection hidden="1"/>
    </xf>
    <xf numFmtId="0" fontId="0" fillId="0" borderId="0" xfId="0" applyBorder="1" applyAlignment="1" applyProtection="1">
      <alignment horizontal="right"/>
      <protection locked="0"/>
    </xf>
    <xf numFmtId="0" fontId="0" fillId="0" borderId="16" xfId="0" applyBorder="1" applyAlignment="1" applyProtection="1">
      <alignment horizontal="right"/>
      <protection locked="0"/>
    </xf>
    <xf numFmtId="0" fontId="0" fillId="0" borderId="16" xfId="0" applyBorder="1" applyAlignment="1" applyProtection="1">
      <alignment horizontal="right"/>
      <protection hidden="1"/>
    </xf>
    <xf numFmtId="0" fontId="5" fillId="0" borderId="0" xfId="0" applyFont="1" applyBorder="1" applyProtection="1">
      <protection locked="0"/>
    </xf>
    <xf numFmtId="1" fontId="0" fillId="0" borderId="0" xfId="0" applyNumberFormat="1" applyFill="1" applyBorder="1" applyProtection="1">
      <protection hidden="1"/>
    </xf>
    <xf numFmtId="1" fontId="0" fillId="0" borderId="0" xfId="0" applyNumberFormat="1" applyFill="1" applyBorder="1" applyAlignment="1" applyProtection="1">
      <alignment horizontal="right"/>
      <protection hidden="1"/>
    </xf>
    <xf numFmtId="0" fontId="5" fillId="0" borderId="1" xfId="0" applyFont="1" applyBorder="1" applyProtection="1">
      <protection hidden="1"/>
    </xf>
    <xf numFmtId="165" fontId="0" fillId="0" borderId="1" xfId="0" applyNumberFormat="1" applyFill="1" applyBorder="1" applyAlignment="1" applyProtection="1">
      <alignment horizontal="left"/>
      <protection locked="0"/>
    </xf>
    <xf numFmtId="0" fontId="5" fillId="0" borderId="1" xfId="0" applyFont="1" applyFill="1" applyBorder="1" applyAlignment="1" applyProtection="1">
      <alignment horizontal="left"/>
      <protection locked="0"/>
    </xf>
    <xf numFmtId="3" fontId="5" fillId="0" borderId="1" xfId="0" applyNumberFormat="1" applyFont="1" applyFill="1" applyBorder="1" applyProtection="1">
      <protection locked="0"/>
    </xf>
    <xf numFmtId="0" fontId="29" fillId="0" borderId="0" xfId="0" applyFont="1" applyBorder="1" applyAlignment="1"/>
    <xf numFmtId="0" fontId="29" fillId="0" borderId="0" xfId="0" applyFont="1" applyBorder="1"/>
    <xf numFmtId="0" fontId="29" fillId="0" borderId="0" xfId="0" applyFont="1"/>
    <xf numFmtId="0" fontId="13" fillId="0" borderId="0" xfId="0" applyFont="1" applyAlignment="1"/>
    <xf numFmtId="0" fontId="13" fillId="0" borderId="0" xfId="0" applyFont="1" applyBorder="1" applyAlignment="1"/>
    <xf numFmtId="0" fontId="13" fillId="0" borderId="0" xfId="0" applyFont="1" applyFill="1" applyBorder="1" applyAlignment="1"/>
    <xf numFmtId="0" fontId="13" fillId="0" borderId="0" xfId="0" applyFont="1" applyFill="1" applyAlignment="1" applyProtection="1">
      <protection locked="0"/>
    </xf>
    <xf numFmtId="1" fontId="13" fillId="0" borderId="0" xfId="0" applyNumberFormat="1" applyFont="1" applyAlignment="1" applyProtection="1">
      <protection locked="0"/>
    </xf>
    <xf numFmtId="1" fontId="13" fillId="0" borderId="0" xfId="0" applyNumberFormat="1" applyFont="1" applyAlignment="1" applyProtection="1">
      <alignment horizontal="right"/>
      <protection locked="0"/>
    </xf>
    <xf numFmtId="1" fontId="13" fillId="0" borderId="0" xfId="0" applyNumberFormat="1" applyFont="1" applyBorder="1" applyAlignment="1" applyProtection="1">
      <protection locked="0"/>
    </xf>
    <xf numFmtId="0" fontId="13" fillId="0" borderId="0" xfId="0" applyFont="1" applyFill="1" applyProtection="1">
      <protection locked="0"/>
    </xf>
    <xf numFmtId="0" fontId="13" fillId="0" borderId="0" xfId="0" applyFont="1" applyBorder="1" applyProtection="1">
      <protection locked="0"/>
    </xf>
    <xf numFmtId="0" fontId="13" fillId="0" borderId="0" xfId="0" applyFont="1" applyFill="1" applyBorder="1" applyProtection="1">
      <protection locked="0"/>
    </xf>
    <xf numFmtId="1" fontId="0" fillId="0" borderId="1" xfId="0" applyNumberFormat="1" applyFill="1" applyBorder="1" applyAlignment="1" applyProtection="1">
      <alignment horizontal="left"/>
      <protection locked="0"/>
    </xf>
    <xf numFmtId="1" fontId="5" fillId="0" borderId="0" xfId="0" applyNumberFormat="1" applyFont="1"/>
    <xf numFmtId="0" fontId="5" fillId="0" borderId="0" xfId="0" applyFont="1" applyFill="1" applyBorder="1" applyProtection="1">
      <protection hidden="1"/>
    </xf>
    <xf numFmtId="0" fontId="13" fillId="0" borderId="0" xfId="0" applyNumberFormat="1" applyFont="1" applyBorder="1" applyAlignment="1">
      <alignment horizontal="right"/>
    </xf>
    <xf numFmtId="3" fontId="0" fillId="0" borderId="1" xfId="0" applyNumberFormat="1" applyFill="1" applyBorder="1" applyProtection="1">
      <protection hidden="1"/>
    </xf>
    <xf numFmtId="3" fontId="31" fillId="3" borderId="1" xfId="0" applyNumberFormat="1" applyFont="1" applyFill="1" applyBorder="1" applyProtection="1">
      <protection hidden="1"/>
    </xf>
    <xf numFmtId="1" fontId="0" fillId="0" borderId="1" xfId="0" applyNumberFormat="1" applyFill="1" applyBorder="1" applyAlignment="1" applyProtection="1">
      <alignment horizontal="right"/>
      <protection hidden="1"/>
    </xf>
    <xf numFmtId="1" fontId="0" fillId="3" borderId="32" xfId="0" applyNumberFormat="1" applyFill="1" applyBorder="1" applyProtection="1">
      <protection hidden="1"/>
    </xf>
    <xf numFmtId="1" fontId="0" fillId="3" borderId="33" xfId="0" applyNumberFormat="1" applyFill="1" applyBorder="1" applyProtection="1">
      <protection hidden="1"/>
    </xf>
    <xf numFmtId="1" fontId="0" fillId="3" borderId="1" xfId="0" applyNumberFormat="1" applyFill="1" applyBorder="1" applyProtection="1">
      <protection hidden="1"/>
    </xf>
    <xf numFmtId="0" fontId="0" fillId="0" borderId="1" xfId="0" applyFill="1" applyBorder="1" applyAlignment="1" applyProtection="1">
      <alignment horizontal="left"/>
      <protection hidden="1"/>
    </xf>
    <xf numFmtId="0" fontId="4" fillId="2" borderId="34" xfId="0" applyFont="1" applyFill="1" applyBorder="1" applyAlignment="1" applyProtection="1">
      <alignment horizontal="left"/>
      <protection hidden="1"/>
    </xf>
    <xf numFmtId="0" fontId="4" fillId="2" borderId="25" xfId="0" applyFont="1" applyFill="1" applyBorder="1" applyAlignment="1" applyProtection="1">
      <alignment horizontal="left"/>
      <protection hidden="1"/>
    </xf>
    <xf numFmtId="0" fontId="0" fillId="0" borderId="5" xfId="0" applyFill="1" applyBorder="1" applyAlignment="1" applyProtection="1">
      <alignment horizontal="left"/>
      <protection hidden="1"/>
    </xf>
    <xf numFmtId="0" fontId="0" fillId="0" borderId="7" xfId="0" applyFill="1" applyBorder="1" applyAlignment="1" applyProtection="1">
      <alignment horizontal="left"/>
      <protection hidden="1"/>
    </xf>
    <xf numFmtId="3" fontId="0" fillId="0" borderId="5" xfId="0" applyNumberFormat="1" applyFill="1" applyBorder="1" applyAlignment="1" applyProtection="1">
      <alignment horizontal="left"/>
      <protection hidden="1"/>
    </xf>
    <xf numFmtId="3" fontId="0" fillId="0" borderId="7" xfId="0" applyNumberFormat="1" applyFill="1" applyBorder="1" applyAlignment="1" applyProtection="1">
      <alignment horizontal="left"/>
      <protection hidden="1"/>
    </xf>
    <xf numFmtId="0" fontId="5" fillId="0" borderId="1" xfId="0" applyFont="1" applyFill="1" applyBorder="1" applyAlignment="1" applyProtection="1">
      <alignment horizontal="left"/>
      <protection hidden="1"/>
    </xf>
    <xf numFmtId="0" fontId="3" fillId="2" borderId="8" xfId="0" applyFont="1" applyFill="1" applyBorder="1" applyAlignment="1" applyProtection="1">
      <alignment horizontal="left"/>
      <protection hidden="1"/>
    </xf>
    <xf numFmtId="0" fontId="3" fillId="2" borderId="11" xfId="0" applyFont="1" applyFill="1" applyBorder="1" applyAlignment="1" applyProtection="1">
      <alignment horizontal="left"/>
      <protection hidden="1"/>
    </xf>
    <xf numFmtId="0" fontId="3" fillId="2" borderId="9" xfId="0" applyFont="1" applyFill="1" applyBorder="1" applyAlignment="1" applyProtection="1">
      <alignment horizontal="left"/>
      <protection hidden="1"/>
    </xf>
    <xf numFmtId="0" fontId="3" fillId="2" borderId="14" xfId="0" applyFont="1" applyFill="1" applyBorder="1" applyAlignment="1" applyProtection="1">
      <alignment horizontal="left"/>
      <protection hidden="1"/>
    </xf>
    <xf numFmtId="0" fontId="3" fillId="2" borderId="15" xfId="0" applyFont="1" applyFill="1" applyBorder="1" applyAlignment="1" applyProtection="1">
      <alignment horizontal="left"/>
      <protection hidden="1"/>
    </xf>
    <xf numFmtId="0" fontId="3" fillId="2" borderId="16" xfId="0" applyFont="1" applyFill="1" applyBorder="1" applyAlignment="1" applyProtection="1">
      <alignment horizontal="left"/>
      <protection hidden="1"/>
    </xf>
    <xf numFmtId="0" fontId="0" fillId="0" borderId="1" xfId="0" applyFill="1" applyBorder="1" applyAlignment="1" applyProtection="1">
      <alignment horizontal="center"/>
      <protection hidden="1"/>
    </xf>
    <xf numFmtId="0" fontId="3" fillId="0" borderId="5" xfId="0" applyFont="1" applyFill="1" applyBorder="1" applyAlignment="1" applyProtection="1">
      <alignment horizontal="left"/>
      <protection hidden="1"/>
    </xf>
    <xf numFmtId="0" fontId="3" fillId="0" borderId="7" xfId="0" applyFont="1" applyFill="1" applyBorder="1" applyAlignment="1" applyProtection="1">
      <alignment horizontal="left"/>
      <protection hidden="1"/>
    </xf>
    <xf numFmtId="0" fontId="4" fillId="2" borderId="35" xfId="0" applyFont="1" applyFill="1" applyBorder="1" applyAlignment="1" applyProtection="1">
      <alignment horizontal="left"/>
      <protection hidden="1"/>
    </xf>
    <xf numFmtId="0" fontId="0" fillId="0" borderId="34" xfId="0" applyFill="1" applyBorder="1" applyAlignment="1" applyProtection="1">
      <alignment horizontal="left"/>
      <protection hidden="1"/>
    </xf>
    <xf numFmtId="0" fontId="0" fillId="0" borderId="25" xfId="0" applyFill="1" applyBorder="1" applyAlignment="1" applyProtection="1">
      <alignment horizontal="left"/>
      <protection hidden="1"/>
    </xf>
    <xf numFmtId="0" fontId="3" fillId="0" borderId="1" xfId="0" applyFont="1" applyFill="1" applyBorder="1" applyAlignment="1" applyProtection="1">
      <alignment horizontal="left"/>
      <protection hidden="1"/>
    </xf>
    <xf numFmtId="49" fontId="3" fillId="2" borderId="37" xfId="0" applyNumberFormat="1" applyFont="1" applyFill="1" applyBorder="1" applyAlignment="1" applyProtection="1">
      <alignment horizontal="left"/>
      <protection hidden="1"/>
    </xf>
    <xf numFmtId="49" fontId="3" fillId="2" borderId="38" xfId="0" applyNumberFormat="1" applyFont="1" applyFill="1" applyBorder="1" applyAlignment="1" applyProtection="1">
      <alignment horizontal="left"/>
      <protection hidden="1"/>
    </xf>
    <xf numFmtId="0" fontId="0" fillId="0" borderId="36" xfId="0" applyFill="1" applyBorder="1" applyAlignment="1" applyProtection="1">
      <alignment horizontal="left"/>
      <protection hidden="1"/>
    </xf>
    <xf numFmtId="0" fontId="13" fillId="0" borderId="0" xfId="0" applyFont="1" applyAlignment="1">
      <alignment horizontal="left"/>
    </xf>
    <xf numFmtId="0" fontId="47" fillId="0" borderId="0" xfId="20" applyFont="1"/>
    <xf numFmtId="0" fontId="1" fillId="0" borderId="0" xfId="20"/>
    <xf numFmtId="0" fontId="1" fillId="0" borderId="0" xfId="20" applyProtection="1">
      <protection hidden="1"/>
    </xf>
    <xf numFmtId="0" fontId="48" fillId="0" borderId="0" xfId="20" applyFont="1"/>
    <xf numFmtId="0" fontId="49" fillId="0" borderId="0" xfId="20" applyFont="1"/>
    <xf numFmtId="0" fontId="51" fillId="0" borderId="0" xfId="20" applyFont="1"/>
    <xf numFmtId="0" fontId="52" fillId="0" borderId="0" xfId="20" applyFont="1"/>
    <xf numFmtId="0" fontId="53" fillId="0" borderId="0" xfId="20" applyFont="1"/>
    <xf numFmtId="49" fontId="53" fillId="0" borderId="0" xfId="20" applyNumberFormat="1" applyFont="1" applyProtection="1">
      <protection hidden="1"/>
    </xf>
    <xf numFmtId="0" fontId="1" fillId="0" borderId="0" xfId="20" applyProtection="1">
      <protection locked="0"/>
    </xf>
    <xf numFmtId="0" fontId="54" fillId="0" borderId="0" xfId="20" applyFont="1" applyProtection="1">
      <protection locked="0"/>
    </xf>
    <xf numFmtId="0" fontId="55" fillId="0" borderId="0" xfId="20" applyFont="1" applyProtection="1">
      <protection locked="0"/>
    </xf>
    <xf numFmtId="0" fontId="55" fillId="0" borderId="0" xfId="20" applyFont="1"/>
    <xf numFmtId="49" fontId="55" fillId="0" borderId="0" xfId="20" applyNumberFormat="1" applyFont="1"/>
    <xf numFmtId="0" fontId="56" fillId="0" borderId="0" xfId="20" applyFont="1"/>
    <xf numFmtId="49" fontId="1" fillId="0" borderId="0" xfId="20" applyNumberFormat="1"/>
    <xf numFmtId="0" fontId="26" fillId="0" borderId="0" xfId="20" applyFont="1"/>
    <xf numFmtId="0" fontId="26" fillId="0" borderId="0" xfId="20" applyFont="1" applyProtection="1">
      <protection hidden="1"/>
    </xf>
    <xf numFmtId="0" fontId="17" fillId="0" borderId="0" xfId="20" applyFont="1" applyProtection="1">
      <protection hidden="1"/>
    </xf>
    <xf numFmtId="0" fontId="52" fillId="0" borderId="48" xfId="20" applyFont="1" applyBorder="1"/>
    <xf numFmtId="0" fontId="26" fillId="0" borderId="49" xfId="20" applyFont="1" applyBorder="1"/>
    <xf numFmtId="0" fontId="26" fillId="0" borderId="50" xfId="20" applyFont="1" applyBorder="1" applyProtection="1">
      <protection hidden="1"/>
    </xf>
    <xf numFmtId="49" fontId="26" fillId="0" borderId="51" xfId="20" applyNumberFormat="1" applyFont="1" applyBorder="1" applyAlignment="1" applyProtection="1">
      <alignment vertical="top" wrapText="1"/>
      <protection hidden="1"/>
    </xf>
    <xf numFmtId="0" fontId="1" fillId="0" borderId="52" xfId="20" applyBorder="1"/>
    <xf numFmtId="0" fontId="1" fillId="0" borderId="53" xfId="20" applyBorder="1"/>
    <xf numFmtId="0" fontId="3" fillId="0" borderId="0" xfId="20" applyFont="1" applyProtection="1">
      <protection hidden="1"/>
    </xf>
    <xf numFmtId="0" fontId="26" fillId="0" borderId="0" xfId="20" applyFont="1" applyAlignment="1" applyProtection="1">
      <alignment horizontal="left"/>
      <protection hidden="1"/>
    </xf>
    <xf numFmtId="0" fontId="30" fillId="0" borderId="0" xfId="20" applyFont="1"/>
    <xf numFmtId="0" fontId="26" fillId="0" borderId="0" xfId="20" applyFont="1" applyAlignment="1">
      <alignment horizontal="left"/>
    </xf>
    <xf numFmtId="0" fontId="27" fillId="0" borderId="0" xfId="20" applyFont="1"/>
    <xf numFmtId="0" fontId="6" fillId="0" borderId="0" xfId="20" applyFont="1"/>
    <xf numFmtId="0" fontId="57" fillId="0" borderId="0" xfId="20" applyFont="1" applyAlignment="1">
      <alignment shrinkToFit="1"/>
    </xf>
    <xf numFmtId="0" fontId="58" fillId="0" borderId="0" xfId="20" applyFont="1"/>
    <xf numFmtId="0" fontId="59" fillId="0" borderId="0" xfId="20" applyFont="1" applyAlignment="1">
      <alignment shrinkToFit="1"/>
    </xf>
    <xf numFmtId="0" fontId="59" fillId="0" borderId="20" xfId="20" applyFont="1" applyBorder="1" applyAlignment="1">
      <alignment shrinkToFit="1"/>
    </xf>
    <xf numFmtId="0" fontId="59" fillId="0" borderId="22" xfId="20" applyFont="1" applyBorder="1" applyAlignment="1">
      <alignment shrinkToFit="1"/>
    </xf>
    <xf numFmtId="0" fontId="57" fillId="0" borderId="22" xfId="20" applyFont="1" applyBorder="1" applyAlignment="1">
      <alignment shrinkToFit="1"/>
    </xf>
    <xf numFmtId="0" fontId="57" fillId="0" borderId="22" xfId="20" applyFont="1" applyBorder="1"/>
    <xf numFmtId="0" fontId="57" fillId="0" borderId="21" xfId="20" applyFont="1" applyBorder="1" applyAlignment="1">
      <alignment shrinkToFit="1"/>
    </xf>
    <xf numFmtId="0" fontId="60" fillId="0" borderId="0" xfId="20" applyFont="1"/>
    <xf numFmtId="0" fontId="61" fillId="0" borderId="22" xfId="20" applyFont="1" applyBorder="1" applyAlignment="1">
      <alignment shrinkToFit="1"/>
    </xf>
    <xf numFmtId="0" fontId="58" fillId="0" borderId="0" xfId="20" applyFont="1" applyAlignment="1">
      <alignment shrinkToFit="1"/>
    </xf>
  </cellXfs>
  <cellStyles count="21">
    <cellStyle name="Bad" xfId="1" xr:uid="{00000000-0005-0000-0000-000000000000}"/>
    <cellStyle name="Calculation" xfId="2" xr:uid="{00000000-0005-0000-0000-000001000000}"/>
    <cellStyle name="Check Cell" xfId="3" xr:uid="{00000000-0005-0000-0000-000002000000}"/>
    <cellStyle name="Explanatory Text" xfId="4" xr:uid="{00000000-0005-0000-0000-000003000000}"/>
    <cellStyle name="Good" xfId="5" xr:uid="{00000000-0005-0000-0000-000004000000}"/>
    <cellStyle name="Heading 1" xfId="6" xr:uid="{00000000-0005-0000-0000-000005000000}"/>
    <cellStyle name="Heading 2" xfId="7" xr:uid="{00000000-0005-0000-0000-000006000000}"/>
    <cellStyle name="Heading 3" xfId="8" xr:uid="{00000000-0005-0000-0000-000007000000}"/>
    <cellStyle name="Heading 4" xfId="9" xr:uid="{00000000-0005-0000-0000-000008000000}"/>
    <cellStyle name="Hyperlink" xfId="10" builtinId="8"/>
    <cellStyle name="Input" xfId="11" xr:uid="{00000000-0005-0000-0000-00000A000000}"/>
    <cellStyle name="Linked Cell" xfId="12" xr:uid="{00000000-0005-0000-0000-00000B000000}"/>
    <cellStyle name="Neutral" xfId="13" xr:uid="{00000000-0005-0000-0000-00000C000000}"/>
    <cellStyle name="Normal_WKK en Z029 voorbeeld januari 2006" xfId="14" xr:uid="{00000000-0005-0000-0000-00000D000000}"/>
    <cellStyle name="Note" xfId="15" xr:uid="{00000000-0005-0000-0000-00000E000000}"/>
    <cellStyle name="Output" xfId="16" xr:uid="{00000000-0005-0000-0000-00000F000000}"/>
    <cellStyle name="Standaard" xfId="0" builtinId="0"/>
    <cellStyle name="Standaard 2" xfId="20" xr:uid="{11F6816C-341D-4EA8-A07B-F33875EF9D30}"/>
    <cellStyle name="Title" xfId="17" xr:uid="{00000000-0005-0000-0000-000011000000}"/>
    <cellStyle name="Total" xfId="18" xr:uid="{00000000-0005-0000-0000-000012000000}"/>
    <cellStyle name="Warning Text" xfId="19" xr:uid="{00000000-0005-0000-0000-000013000000}"/>
  </cellStyles>
  <dxfs count="2">
    <dxf>
      <protection locked="0" hidden="0"/>
    </dxf>
    <dxf>
      <font>
        <b val="0"/>
        <i val="0"/>
        <strike val="0"/>
        <condense val="0"/>
        <extend val="0"/>
        <outline val="0"/>
        <shadow val="0"/>
        <u val="none"/>
        <vertAlign val="baseline"/>
        <sz val="11"/>
        <color rgb="FF002060"/>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47625</xdr:colOff>
      <xdr:row>34</xdr:row>
      <xdr:rowOff>133350</xdr:rowOff>
    </xdr:from>
    <xdr:to>
      <xdr:col>31</xdr:col>
      <xdr:colOff>561975</xdr:colOff>
      <xdr:row>43</xdr:row>
      <xdr:rowOff>85725</xdr:rowOff>
    </xdr:to>
    <xdr:sp macro="" textlink="">
      <xdr:nvSpPr>
        <xdr:cNvPr id="20732" name="Line 1">
          <a:extLst>
            <a:ext uri="{FF2B5EF4-FFF2-40B4-BE49-F238E27FC236}">
              <a16:creationId xmlns:a16="http://schemas.microsoft.com/office/drawing/2014/main" id="{00000000-0008-0000-0100-0000FC500000}"/>
            </a:ext>
          </a:extLst>
        </xdr:cNvPr>
        <xdr:cNvSpPr>
          <a:spLocks noChangeShapeType="1"/>
        </xdr:cNvSpPr>
      </xdr:nvSpPr>
      <xdr:spPr bwMode="auto">
        <a:xfrm flipH="1">
          <a:off x="25393650" y="6124575"/>
          <a:ext cx="514350" cy="14287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76200</xdr:colOff>
      <xdr:row>44</xdr:row>
      <xdr:rowOff>28575</xdr:rowOff>
    </xdr:from>
    <xdr:to>
      <xdr:col>31</xdr:col>
      <xdr:colOff>552450</xdr:colOff>
      <xdr:row>52</xdr:row>
      <xdr:rowOff>0</xdr:rowOff>
    </xdr:to>
    <xdr:sp macro="" textlink="">
      <xdr:nvSpPr>
        <xdr:cNvPr id="20733" name="Line 3">
          <a:extLst>
            <a:ext uri="{FF2B5EF4-FFF2-40B4-BE49-F238E27FC236}">
              <a16:creationId xmlns:a16="http://schemas.microsoft.com/office/drawing/2014/main" id="{00000000-0008-0000-0100-0000FD500000}"/>
            </a:ext>
          </a:extLst>
        </xdr:cNvPr>
        <xdr:cNvSpPr>
          <a:spLocks noChangeShapeType="1"/>
        </xdr:cNvSpPr>
      </xdr:nvSpPr>
      <xdr:spPr bwMode="auto">
        <a:xfrm rot="10500000">
          <a:off x="25422225" y="7658100"/>
          <a:ext cx="476250" cy="1266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962025</xdr:colOff>
      <xdr:row>45</xdr:row>
      <xdr:rowOff>114300</xdr:rowOff>
    </xdr:from>
    <xdr:to>
      <xdr:col>32</xdr:col>
      <xdr:colOff>28575</xdr:colOff>
      <xdr:row>51</xdr:row>
      <xdr:rowOff>133350</xdr:rowOff>
    </xdr:to>
    <xdr:sp macro="" textlink="">
      <xdr:nvSpPr>
        <xdr:cNvPr id="20734" name="Line 5">
          <a:extLst>
            <a:ext uri="{FF2B5EF4-FFF2-40B4-BE49-F238E27FC236}">
              <a16:creationId xmlns:a16="http://schemas.microsoft.com/office/drawing/2014/main" id="{00000000-0008-0000-0100-0000FE500000}"/>
            </a:ext>
          </a:extLst>
        </xdr:cNvPr>
        <xdr:cNvSpPr>
          <a:spLocks noChangeShapeType="1"/>
        </xdr:cNvSpPr>
      </xdr:nvSpPr>
      <xdr:spPr bwMode="auto">
        <a:xfrm rot="-10560000">
          <a:off x="25336500" y="7905750"/>
          <a:ext cx="647700" cy="990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9525</xdr:colOff>
      <xdr:row>43</xdr:row>
      <xdr:rowOff>123825</xdr:rowOff>
    </xdr:from>
    <xdr:to>
      <xdr:col>31</xdr:col>
      <xdr:colOff>542925</xdr:colOff>
      <xdr:row>43</xdr:row>
      <xdr:rowOff>123825</xdr:rowOff>
    </xdr:to>
    <xdr:sp macro="" textlink="">
      <xdr:nvSpPr>
        <xdr:cNvPr id="20735" name="Line 6">
          <a:extLst>
            <a:ext uri="{FF2B5EF4-FFF2-40B4-BE49-F238E27FC236}">
              <a16:creationId xmlns:a16="http://schemas.microsoft.com/office/drawing/2014/main" id="{00000000-0008-0000-0100-0000FF500000}"/>
            </a:ext>
          </a:extLst>
        </xdr:cNvPr>
        <xdr:cNvSpPr>
          <a:spLocks noChangeShapeType="1"/>
        </xdr:cNvSpPr>
      </xdr:nvSpPr>
      <xdr:spPr bwMode="auto">
        <a:xfrm flipH="1" flipV="1">
          <a:off x="23507700" y="7591425"/>
          <a:ext cx="23812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704850</xdr:colOff>
      <xdr:row>62</xdr:row>
      <xdr:rowOff>161925</xdr:rowOff>
    </xdr:from>
    <xdr:to>
      <xdr:col>32</xdr:col>
      <xdr:colOff>9525</xdr:colOff>
      <xdr:row>65</xdr:row>
      <xdr:rowOff>142875</xdr:rowOff>
    </xdr:to>
    <xdr:sp macro="" textlink="">
      <xdr:nvSpPr>
        <xdr:cNvPr id="20736" name="Line 6">
          <a:extLst>
            <a:ext uri="{FF2B5EF4-FFF2-40B4-BE49-F238E27FC236}">
              <a16:creationId xmlns:a16="http://schemas.microsoft.com/office/drawing/2014/main" id="{00000000-0008-0000-0100-000000510000}"/>
            </a:ext>
          </a:extLst>
        </xdr:cNvPr>
        <xdr:cNvSpPr>
          <a:spLocks noChangeShapeType="1"/>
        </xdr:cNvSpPr>
      </xdr:nvSpPr>
      <xdr:spPr bwMode="auto">
        <a:xfrm flipH="1" flipV="1">
          <a:off x="23479125" y="10763250"/>
          <a:ext cx="2486025"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971550</xdr:colOff>
      <xdr:row>57</xdr:row>
      <xdr:rowOff>123825</xdr:rowOff>
    </xdr:from>
    <xdr:to>
      <xdr:col>31</xdr:col>
      <xdr:colOff>600075</xdr:colOff>
      <xdr:row>62</xdr:row>
      <xdr:rowOff>95250</xdr:rowOff>
    </xdr:to>
    <xdr:sp macro="" textlink="">
      <xdr:nvSpPr>
        <xdr:cNvPr id="20737" name="Line 6">
          <a:extLst>
            <a:ext uri="{FF2B5EF4-FFF2-40B4-BE49-F238E27FC236}">
              <a16:creationId xmlns:a16="http://schemas.microsoft.com/office/drawing/2014/main" id="{00000000-0008-0000-0100-000001510000}"/>
            </a:ext>
          </a:extLst>
        </xdr:cNvPr>
        <xdr:cNvSpPr>
          <a:spLocks noChangeShapeType="1"/>
        </xdr:cNvSpPr>
      </xdr:nvSpPr>
      <xdr:spPr bwMode="auto">
        <a:xfrm flipH="1">
          <a:off x="25346025" y="9896475"/>
          <a:ext cx="600075" cy="800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428625</xdr:colOff>
      <xdr:row>4</xdr:row>
      <xdr:rowOff>123825</xdr:rowOff>
    </xdr:from>
    <xdr:to>
      <xdr:col>3</xdr:col>
      <xdr:colOff>571500</xdr:colOff>
      <xdr:row>4</xdr:row>
      <xdr:rowOff>123825</xdr:rowOff>
    </xdr:to>
    <xdr:sp macro="" textlink="">
      <xdr:nvSpPr>
        <xdr:cNvPr id="21756" name="Line 2">
          <a:extLst>
            <a:ext uri="{FF2B5EF4-FFF2-40B4-BE49-F238E27FC236}">
              <a16:creationId xmlns:a16="http://schemas.microsoft.com/office/drawing/2014/main" id="{00000000-0008-0000-0200-0000FC540000}"/>
            </a:ext>
          </a:extLst>
        </xdr:cNvPr>
        <xdr:cNvSpPr>
          <a:spLocks noChangeShapeType="1"/>
        </xdr:cNvSpPr>
      </xdr:nvSpPr>
      <xdr:spPr bwMode="auto">
        <a:xfrm>
          <a:off x="3581400" y="8763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447675</xdr:colOff>
      <xdr:row>3</xdr:row>
      <xdr:rowOff>95250</xdr:rowOff>
    </xdr:from>
    <xdr:to>
      <xdr:col>3</xdr:col>
      <xdr:colOff>590550</xdr:colOff>
      <xdr:row>3</xdr:row>
      <xdr:rowOff>95250</xdr:rowOff>
    </xdr:to>
    <xdr:sp macro="" textlink="">
      <xdr:nvSpPr>
        <xdr:cNvPr id="21757" name="Line 3">
          <a:extLst>
            <a:ext uri="{FF2B5EF4-FFF2-40B4-BE49-F238E27FC236}">
              <a16:creationId xmlns:a16="http://schemas.microsoft.com/office/drawing/2014/main" id="{00000000-0008-0000-0200-0000FD540000}"/>
            </a:ext>
          </a:extLst>
        </xdr:cNvPr>
        <xdr:cNvSpPr>
          <a:spLocks noChangeShapeType="1"/>
        </xdr:cNvSpPr>
      </xdr:nvSpPr>
      <xdr:spPr bwMode="auto">
        <a:xfrm flipV="1">
          <a:off x="3600450" y="6858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514350</xdr:colOff>
      <xdr:row>5</xdr:row>
      <xdr:rowOff>85725</xdr:rowOff>
    </xdr:from>
    <xdr:to>
      <xdr:col>3</xdr:col>
      <xdr:colOff>514350</xdr:colOff>
      <xdr:row>5</xdr:row>
      <xdr:rowOff>190500</xdr:rowOff>
    </xdr:to>
    <xdr:sp macro="" textlink="">
      <xdr:nvSpPr>
        <xdr:cNvPr id="21758" name="Line 4">
          <a:extLst>
            <a:ext uri="{FF2B5EF4-FFF2-40B4-BE49-F238E27FC236}">
              <a16:creationId xmlns:a16="http://schemas.microsoft.com/office/drawing/2014/main" id="{00000000-0008-0000-0200-0000FE540000}"/>
            </a:ext>
          </a:extLst>
        </xdr:cNvPr>
        <xdr:cNvSpPr>
          <a:spLocks noChangeShapeType="1"/>
        </xdr:cNvSpPr>
      </xdr:nvSpPr>
      <xdr:spPr bwMode="auto">
        <a:xfrm>
          <a:off x="3667125" y="1047750"/>
          <a:ext cx="0" cy="10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428625</xdr:colOff>
      <xdr:row>59</xdr:row>
      <xdr:rowOff>123825</xdr:rowOff>
    </xdr:from>
    <xdr:to>
      <xdr:col>3</xdr:col>
      <xdr:colOff>571500</xdr:colOff>
      <xdr:row>59</xdr:row>
      <xdr:rowOff>123825</xdr:rowOff>
    </xdr:to>
    <xdr:sp macro="" textlink="">
      <xdr:nvSpPr>
        <xdr:cNvPr id="21759" name="Line 5">
          <a:extLst>
            <a:ext uri="{FF2B5EF4-FFF2-40B4-BE49-F238E27FC236}">
              <a16:creationId xmlns:a16="http://schemas.microsoft.com/office/drawing/2014/main" id="{00000000-0008-0000-0200-0000FF540000}"/>
            </a:ext>
          </a:extLst>
        </xdr:cNvPr>
        <xdr:cNvSpPr>
          <a:spLocks noChangeShapeType="1"/>
        </xdr:cNvSpPr>
      </xdr:nvSpPr>
      <xdr:spPr bwMode="auto">
        <a:xfrm>
          <a:off x="3581400" y="10067925"/>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447675</xdr:colOff>
      <xdr:row>58</xdr:row>
      <xdr:rowOff>95250</xdr:rowOff>
    </xdr:from>
    <xdr:to>
      <xdr:col>3</xdr:col>
      <xdr:colOff>590550</xdr:colOff>
      <xdr:row>58</xdr:row>
      <xdr:rowOff>95250</xdr:rowOff>
    </xdr:to>
    <xdr:sp macro="" textlink="">
      <xdr:nvSpPr>
        <xdr:cNvPr id="21760" name="Line 6">
          <a:extLst>
            <a:ext uri="{FF2B5EF4-FFF2-40B4-BE49-F238E27FC236}">
              <a16:creationId xmlns:a16="http://schemas.microsoft.com/office/drawing/2014/main" id="{00000000-0008-0000-0200-000000550000}"/>
            </a:ext>
          </a:extLst>
        </xdr:cNvPr>
        <xdr:cNvSpPr>
          <a:spLocks noChangeShapeType="1"/>
        </xdr:cNvSpPr>
      </xdr:nvSpPr>
      <xdr:spPr bwMode="auto">
        <a:xfrm flipV="1">
          <a:off x="3600450" y="9877425"/>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514350</xdr:colOff>
      <xdr:row>60</xdr:row>
      <xdr:rowOff>85725</xdr:rowOff>
    </xdr:from>
    <xdr:to>
      <xdr:col>3</xdr:col>
      <xdr:colOff>514350</xdr:colOff>
      <xdr:row>60</xdr:row>
      <xdr:rowOff>190500</xdr:rowOff>
    </xdr:to>
    <xdr:sp macro="" textlink="">
      <xdr:nvSpPr>
        <xdr:cNvPr id="21761" name="Line 7">
          <a:extLst>
            <a:ext uri="{FF2B5EF4-FFF2-40B4-BE49-F238E27FC236}">
              <a16:creationId xmlns:a16="http://schemas.microsoft.com/office/drawing/2014/main" id="{00000000-0008-0000-0200-000001550000}"/>
            </a:ext>
          </a:extLst>
        </xdr:cNvPr>
        <xdr:cNvSpPr>
          <a:spLocks noChangeShapeType="1"/>
        </xdr:cNvSpPr>
      </xdr:nvSpPr>
      <xdr:spPr bwMode="auto">
        <a:xfrm>
          <a:off x="3667125" y="10239375"/>
          <a:ext cx="0" cy="104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D44683-CBC3-4E78-98C4-525C86C93962}" name="Tabel13" displayName="Tabel13" ref="B11:E19" totalsRowShown="0">
  <tableColumns count="4">
    <tableColumn id="1" xr3:uid="{BD2FAE14-7F65-4C5C-B83E-7189B812C935}" name="Contactgegevens" dataDxfId="1"/>
    <tableColumn id="2" xr3:uid="{F4C92ADA-936F-44C0-A116-B16145106F19}" name=" " dataDxfId="0"/>
    <tableColumn id="3" xr3:uid="{DFE3E110-C1C1-4FBC-900D-152B495ECF95}" name="                     "/>
    <tableColumn id="4" xr3:uid="{B9E0C28A-66BD-4C71-B1DF-36B398453F87}" name="  "/>
  </tableColumns>
  <tableStyleInfo name="TableStyleLight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bs.nl/codelijstenihg" TargetMode="External"/><Relationship Id="rId1" Type="http://schemas.openxmlformats.org/officeDocument/2006/relationships/hyperlink" Target="http://www.cbs.nl/nl-NL/menu/methoden/classificaties/overzicht/gn/2012/default.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346D9-05FE-4B30-B079-34E523E131B4}">
  <dimension ref="B1:U39"/>
  <sheetViews>
    <sheetView showGridLines="0" topLeftCell="A13" zoomScale="115" zoomScaleNormal="115" workbookViewId="0">
      <selection activeCell="C18" sqref="C18"/>
    </sheetView>
  </sheetViews>
  <sheetFormatPr defaultRowHeight="15" x14ac:dyDescent="0.25"/>
  <cols>
    <col min="1" max="1" width="1.28515625" style="256" customWidth="1"/>
    <col min="2" max="2" width="47.7109375" style="256" customWidth="1"/>
    <col min="3" max="8" width="9.140625" style="256"/>
    <col min="9" max="9" width="14" style="256" customWidth="1"/>
    <col min="10" max="10" width="20.5703125" style="256" customWidth="1"/>
    <col min="11" max="16384" width="9.140625" style="256"/>
  </cols>
  <sheetData>
    <row r="1" spans="2:14" ht="18.75" x14ac:dyDescent="0.3">
      <c r="B1" s="255" t="s">
        <v>1150</v>
      </c>
      <c r="K1" s="257"/>
    </row>
    <row r="2" spans="2:14" x14ac:dyDescent="0.25">
      <c r="B2" s="258" t="s">
        <v>834</v>
      </c>
      <c r="K2" s="257"/>
    </row>
    <row r="3" spans="2:14" x14ac:dyDescent="0.25">
      <c r="B3" s="258" t="s">
        <v>560</v>
      </c>
      <c r="K3" s="257"/>
    </row>
    <row r="4" spans="2:14" ht="10.5" customHeight="1" x14ac:dyDescent="0.3">
      <c r="B4" s="255"/>
      <c r="K4" s="257"/>
    </row>
    <row r="5" spans="2:14" ht="6.75" customHeight="1" x14ac:dyDescent="0.3">
      <c r="B5" s="255"/>
      <c r="K5" s="257"/>
    </row>
    <row r="6" spans="2:14" ht="15.75" x14ac:dyDescent="0.25">
      <c r="B6" s="259" t="s">
        <v>1151</v>
      </c>
      <c r="G6" s="257"/>
      <c r="H6" s="257"/>
      <c r="I6" s="257"/>
      <c r="J6" s="257"/>
      <c r="K6" s="257"/>
    </row>
    <row r="7" spans="2:14" x14ac:dyDescent="0.25">
      <c r="B7" s="260" t="s">
        <v>1152</v>
      </c>
      <c r="G7" s="257"/>
      <c r="H7" s="257"/>
      <c r="I7" s="257"/>
      <c r="J7" s="257"/>
      <c r="K7" s="257"/>
    </row>
    <row r="8" spans="2:14" x14ac:dyDescent="0.25">
      <c r="B8" s="260" t="s">
        <v>1153</v>
      </c>
      <c r="G8" s="257"/>
      <c r="H8" s="257"/>
      <c r="I8" s="257"/>
      <c r="J8" s="257"/>
      <c r="K8" s="257"/>
    </row>
    <row r="9" spans="2:14" x14ac:dyDescent="0.25">
      <c r="B9" s="260" t="s">
        <v>1154</v>
      </c>
      <c r="G9" s="257"/>
      <c r="H9" s="257"/>
      <c r="I9" s="257"/>
    </row>
    <row r="10" spans="2:14" x14ac:dyDescent="0.25">
      <c r="B10" s="261"/>
      <c r="G10" s="257"/>
      <c r="H10" s="257"/>
      <c r="I10" s="257"/>
      <c r="N10" s="262"/>
    </row>
    <row r="11" spans="2:14" x14ac:dyDescent="0.25">
      <c r="B11" s="261" t="s">
        <v>1155</v>
      </c>
      <c r="C11" s="256" t="s">
        <v>570</v>
      </c>
      <c r="D11" s="256" t="s">
        <v>1156</v>
      </c>
      <c r="E11" s="256" t="s">
        <v>742</v>
      </c>
      <c r="F11" s="256" t="s">
        <v>1157</v>
      </c>
      <c r="G11" s="257"/>
      <c r="H11" s="257"/>
      <c r="I11" s="257"/>
      <c r="J11" s="257"/>
      <c r="K11" s="257"/>
      <c r="N11" s="263"/>
    </row>
    <row r="12" spans="2:14" x14ac:dyDescent="0.25">
      <c r="B12" s="260" t="s">
        <v>1158</v>
      </c>
      <c r="C12" s="264"/>
      <c r="G12" s="257"/>
      <c r="H12" s="257"/>
      <c r="I12" s="257"/>
      <c r="J12" s="257"/>
      <c r="K12" s="257"/>
      <c r="N12" s="263"/>
    </row>
    <row r="13" spans="2:14" x14ac:dyDescent="0.25">
      <c r="B13" s="260" t="s">
        <v>1159</v>
      </c>
      <c r="C13" s="264"/>
      <c r="G13" s="257"/>
      <c r="H13" s="257"/>
      <c r="I13" s="257"/>
      <c r="J13" s="257"/>
      <c r="K13" s="257"/>
    </row>
    <row r="14" spans="2:14" x14ac:dyDescent="0.25">
      <c r="B14" s="260" t="s">
        <v>1160</v>
      </c>
      <c r="C14" s="264"/>
      <c r="G14" s="257"/>
      <c r="H14" s="257"/>
      <c r="I14" s="257"/>
      <c r="J14" s="257"/>
      <c r="K14" s="257"/>
    </row>
    <row r="15" spans="2:14" x14ac:dyDescent="0.25">
      <c r="B15" s="260" t="s">
        <v>1161</v>
      </c>
      <c r="C15" s="264"/>
      <c r="G15" s="257"/>
      <c r="H15" s="257"/>
      <c r="I15" s="257"/>
      <c r="J15" s="257"/>
      <c r="K15" s="257"/>
    </row>
    <row r="16" spans="2:14" x14ac:dyDescent="0.25">
      <c r="B16" s="260" t="s">
        <v>1162</v>
      </c>
      <c r="C16" s="265" t="s">
        <v>1163</v>
      </c>
      <c r="G16" s="256" t="s">
        <v>1164</v>
      </c>
    </row>
    <row r="17" spans="2:20" x14ac:dyDescent="0.25">
      <c r="B17" s="260" t="s">
        <v>1165</v>
      </c>
      <c r="C17" s="266"/>
      <c r="D17" s="267"/>
      <c r="E17" s="267"/>
      <c r="F17" s="268"/>
    </row>
    <row r="18" spans="2:20" x14ac:dyDescent="0.25">
      <c r="B18" s="260" t="s">
        <v>1166</v>
      </c>
      <c r="C18" s="266"/>
      <c r="D18" s="267"/>
      <c r="E18" s="267"/>
      <c r="F18" s="268"/>
    </row>
    <row r="19" spans="2:20" x14ac:dyDescent="0.25">
      <c r="B19" s="269" t="s">
        <v>1167</v>
      </c>
      <c r="C19" s="265" t="s">
        <v>1168</v>
      </c>
      <c r="F19" s="270"/>
    </row>
    <row r="20" spans="2:20" ht="24" thickBot="1" x14ac:dyDescent="0.4">
      <c r="B20" s="271"/>
      <c r="C20" s="271"/>
      <c r="D20" s="271"/>
      <c r="E20" s="271"/>
      <c r="F20" s="271"/>
      <c r="G20" s="271"/>
      <c r="H20" s="271"/>
      <c r="I20" s="271"/>
      <c r="J20" s="271"/>
      <c r="K20" s="272"/>
      <c r="L20" s="272"/>
      <c r="M20" s="271"/>
      <c r="N20" s="271"/>
      <c r="O20" s="273"/>
      <c r="P20" s="257"/>
      <c r="Q20" s="273"/>
      <c r="R20" s="257"/>
    </row>
    <row r="21" spans="2:20" ht="23.25" x14ac:dyDescent="0.35">
      <c r="B21" s="274" t="s">
        <v>1169</v>
      </c>
      <c r="C21" s="275"/>
      <c r="D21" s="275"/>
      <c r="E21" s="275"/>
      <c r="F21" s="275"/>
      <c r="G21" s="275"/>
      <c r="H21" s="275"/>
      <c r="I21" s="275"/>
      <c r="J21" s="275"/>
      <c r="K21" s="276"/>
      <c r="L21" s="272"/>
      <c r="M21" s="271"/>
      <c r="N21" s="271"/>
      <c r="O21" s="273"/>
      <c r="P21" s="257"/>
      <c r="Q21" s="273"/>
      <c r="R21" s="257"/>
    </row>
    <row r="22" spans="2:20" ht="206.25" customHeight="1" thickBot="1" x14ac:dyDescent="0.3">
      <c r="B22" s="277" t="s">
        <v>1170</v>
      </c>
      <c r="C22" s="278"/>
      <c r="D22" s="278"/>
      <c r="E22" s="278"/>
      <c r="F22" s="278"/>
      <c r="G22" s="278"/>
      <c r="H22" s="278"/>
      <c r="I22" s="278"/>
      <c r="J22" s="278"/>
      <c r="K22" s="279"/>
      <c r="L22" s="271"/>
      <c r="M22" s="271"/>
      <c r="N22" s="280"/>
      <c r="O22" s="257"/>
      <c r="P22" s="257"/>
      <c r="Q22" s="257"/>
    </row>
    <row r="23" spans="2:20" x14ac:dyDescent="0.25">
      <c r="B23" s="281"/>
      <c r="C23" s="281"/>
      <c r="D23" s="281"/>
      <c r="E23" s="281"/>
      <c r="F23" s="281"/>
      <c r="G23" s="281"/>
      <c r="H23" s="281"/>
      <c r="I23" s="281"/>
      <c r="J23" s="282" t="s">
        <v>570</v>
      </c>
      <c r="K23" s="281"/>
      <c r="L23" s="281"/>
      <c r="M23" s="283"/>
      <c r="N23" s="271"/>
      <c r="O23" s="271"/>
      <c r="P23" s="271"/>
      <c r="Q23" s="271"/>
    </row>
    <row r="24" spans="2:20" x14ac:dyDescent="0.25">
      <c r="B24" s="272" t="s">
        <v>570</v>
      </c>
      <c r="C24" s="272"/>
      <c r="D24" s="272"/>
      <c r="E24" s="272"/>
      <c r="F24" s="272"/>
      <c r="G24" s="272"/>
      <c r="H24" s="272"/>
      <c r="I24" s="272"/>
      <c r="J24" s="272"/>
      <c r="K24" s="271"/>
      <c r="L24" s="271"/>
      <c r="M24" s="271"/>
      <c r="N24" s="271"/>
      <c r="O24" s="271"/>
      <c r="P24" s="271"/>
      <c r="Q24" s="271"/>
    </row>
    <row r="25" spans="2:20" ht="16.5" x14ac:dyDescent="0.3">
      <c r="B25" s="271"/>
      <c r="C25" s="271"/>
      <c r="D25" s="271"/>
      <c r="E25" s="271"/>
      <c r="F25" s="271"/>
      <c r="G25" s="271"/>
      <c r="H25" s="271"/>
      <c r="I25" s="271"/>
      <c r="J25" s="271"/>
      <c r="K25" s="271"/>
      <c r="L25" s="271"/>
      <c r="M25" s="271"/>
      <c r="N25" s="271"/>
      <c r="O25" s="271"/>
      <c r="P25" s="284"/>
      <c r="Q25" s="284"/>
      <c r="R25" s="285"/>
      <c r="S25" s="285"/>
      <c r="T25" s="285"/>
    </row>
    <row r="26" spans="2:20" ht="16.5" x14ac:dyDescent="0.3">
      <c r="B26" s="271"/>
      <c r="C26" s="271"/>
      <c r="D26" s="271"/>
      <c r="E26" s="271"/>
      <c r="F26" s="271"/>
      <c r="G26" s="271"/>
      <c r="H26" s="271"/>
      <c r="I26" s="271"/>
      <c r="J26" s="271"/>
      <c r="K26" s="271"/>
      <c r="L26" s="271"/>
      <c r="M26" s="271"/>
      <c r="N26" s="271"/>
      <c r="O26" s="271"/>
      <c r="P26" s="284"/>
      <c r="Q26" s="284"/>
      <c r="R26" s="285"/>
      <c r="S26" s="285"/>
      <c r="T26" s="285"/>
    </row>
    <row r="27" spans="2:20" ht="16.5" x14ac:dyDescent="0.3">
      <c r="B27" s="271"/>
      <c r="C27" s="271"/>
      <c r="D27" s="271"/>
      <c r="E27" s="271"/>
      <c r="F27" s="271"/>
      <c r="G27" s="271"/>
      <c r="H27" s="271"/>
      <c r="I27" s="271"/>
      <c r="J27" s="271"/>
      <c r="K27" s="271"/>
      <c r="L27" s="271"/>
      <c r="M27" s="271"/>
      <c r="N27" s="271"/>
      <c r="O27" s="271"/>
      <c r="P27" s="284"/>
      <c r="Q27" s="284"/>
      <c r="R27" s="285"/>
      <c r="S27" s="285"/>
      <c r="T27" s="285"/>
    </row>
    <row r="28" spans="2:20" x14ac:dyDescent="0.25">
      <c r="B28" s="271"/>
      <c r="C28" s="271"/>
      <c r="D28" s="271"/>
      <c r="E28" s="271"/>
      <c r="F28" s="271"/>
      <c r="G28" s="271"/>
      <c r="H28" s="271"/>
      <c r="I28" s="271"/>
      <c r="J28" s="271"/>
      <c r="K28" s="271"/>
      <c r="L28" s="271"/>
      <c r="M28" s="271"/>
      <c r="N28" s="271"/>
      <c r="O28" s="271"/>
      <c r="P28" s="271"/>
      <c r="Q28" s="271"/>
    </row>
    <row r="29" spans="2:20" x14ac:dyDescent="0.25">
      <c r="B29" s="271"/>
      <c r="C29" s="271"/>
      <c r="D29" s="271"/>
      <c r="E29" s="271"/>
      <c r="F29" s="271"/>
      <c r="G29" s="271"/>
      <c r="H29" s="271"/>
      <c r="I29" s="271"/>
      <c r="J29" s="271"/>
      <c r="K29" s="271"/>
      <c r="L29" s="271"/>
      <c r="M29" s="271"/>
      <c r="N29" s="271"/>
      <c r="O29" s="271"/>
      <c r="P29" s="271"/>
      <c r="Q29" s="271"/>
    </row>
    <row r="30" spans="2:20" x14ac:dyDescent="0.25">
      <c r="B30" s="271"/>
      <c r="C30" s="271"/>
      <c r="D30" s="271"/>
      <c r="E30" s="271"/>
      <c r="F30" s="271"/>
      <c r="G30" s="271"/>
      <c r="H30" s="271"/>
      <c r="I30" s="271"/>
      <c r="J30" s="271"/>
      <c r="K30" s="271"/>
      <c r="L30" s="271"/>
      <c r="M30" s="271"/>
      <c r="N30" s="271"/>
      <c r="O30" s="271"/>
      <c r="P30" s="271"/>
      <c r="Q30" s="271"/>
    </row>
    <row r="31" spans="2:20" ht="16.5" x14ac:dyDescent="0.3">
      <c r="B31" s="271"/>
      <c r="C31" s="271"/>
      <c r="D31" s="271"/>
      <c r="E31" s="271"/>
      <c r="F31" s="271"/>
      <c r="G31" s="271"/>
      <c r="H31" s="271"/>
      <c r="I31" s="271"/>
      <c r="J31" s="284"/>
      <c r="K31" s="284"/>
      <c r="L31" s="271"/>
      <c r="M31" s="271"/>
      <c r="N31" s="271"/>
      <c r="O31" s="271"/>
      <c r="P31" s="284"/>
      <c r="Q31" s="284"/>
      <c r="R31" s="285"/>
      <c r="S31" s="285"/>
      <c r="T31" s="285"/>
    </row>
    <row r="32" spans="2:20" ht="16.5" x14ac:dyDescent="0.3">
      <c r="B32" s="271"/>
      <c r="C32" s="271"/>
      <c r="D32" s="271"/>
      <c r="E32" s="271"/>
      <c r="F32" s="271"/>
      <c r="G32" s="271"/>
      <c r="H32" s="271"/>
      <c r="I32" s="271"/>
      <c r="J32" s="284"/>
      <c r="K32" s="284"/>
      <c r="L32" s="271"/>
      <c r="M32" s="271"/>
      <c r="N32" s="271"/>
      <c r="O32" s="271"/>
      <c r="P32" s="284"/>
      <c r="Q32" s="284"/>
      <c r="R32" s="285"/>
      <c r="S32" s="285"/>
      <c r="T32" s="285"/>
    </row>
    <row r="33" spans="2:21" ht="16.5" x14ac:dyDescent="0.3">
      <c r="B33" s="271"/>
      <c r="C33" s="271"/>
      <c r="D33" s="271"/>
      <c r="E33" s="271"/>
      <c r="F33" s="271"/>
      <c r="G33" s="271"/>
      <c r="H33" s="271"/>
      <c r="I33" s="271"/>
      <c r="J33" s="284"/>
      <c r="K33" s="284"/>
      <c r="L33" s="271"/>
      <c r="M33" s="271"/>
      <c r="N33" s="271"/>
      <c r="O33" s="271"/>
      <c r="P33" s="284"/>
      <c r="Q33" s="284"/>
      <c r="R33" s="285"/>
      <c r="S33" s="285"/>
      <c r="T33" s="285"/>
    </row>
    <row r="34" spans="2:21" ht="16.5" x14ac:dyDescent="0.3">
      <c r="B34" s="271"/>
      <c r="C34" s="271"/>
      <c r="D34" s="271"/>
      <c r="E34" s="271"/>
      <c r="F34" s="271"/>
      <c r="G34" s="271"/>
      <c r="H34" s="271"/>
      <c r="I34" s="271"/>
      <c r="J34" s="284"/>
      <c r="K34" s="284"/>
      <c r="L34" s="271"/>
      <c r="M34" s="271"/>
      <c r="N34" s="271"/>
      <c r="O34" s="271"/>
      <c r="P34" s="284"/>
      <c r="Q34" s="284"/>
      <c r="R34" s="285"/>
      <c r="S34" s="285"/>
      <c r="T34" s="285"/>
    </row>
    <row r="35" spans="2:21" ht="16.5" x14ac:dyDescent="0.3">
      <c r="B35" s="271"/>
      <c r="C35" s="271"/>
      <c r="D35" s="271"/>
      <c r="E35" s="271"/>
      <c r="F35" s="271"/>
      <c r="G35" s="271"/>
      <c r="H35" s="271"/>
      <c r="I35" s="271"/>
      <c r="J35" s="284"/>
      <c r="K35" s="284"/>
      <c r="L35" s="271"/>
      <c r="M35" s="271"/>
      <c r="N35" s="271"/>
      <c r="O35" s="271"/>
      <c r="P35" s="284"/>
      <c r="Q35" s="284"/>
      <c r="R35" s="285"/>
      <c r="S35" s="285"/>
      <c r="T35" s="285"/>
    </row>
    <row r="36" spans="2:21" ht="16.5" x14ac:dyDescent="0.3">
      <c r="B36" s="271"/>
      <c r="C36" s="271"/>
      <c r="D36" s="271"/>
      <c r="E36" s="271"/>
      <c r="F36" s="271"/>
      <c r="G36" s="271"/>
      <c r="H36" s="271"/>
      <c r="I36" s="271"/>
      <c r="J36" s="271"/>
      <c r="K36" s="271"/>
      <c r="L36" s="271"/>
      <c r="M36" s="271"/>
      <c r="N36" s="271"/>
      <c r="O36" s="271"/>
      <c r="P36" s="284"/>
      <c r="Q36" s="284"/>
      <c r="R36" s="285"/>
      <c r="S36" s="285"/>
      <c r="T36" s="285"/>
    </row>
    <row r="37" spans="2:21" ht="16.5" x14ac:dyDescent="0.3">
      <c r="B37" s="271"/>
      <c r="C37" s="271"/>
      <c r="D37" s="271"/>
      <c r="E37" s="271"/>
      <c r="F37" s="271"/>
      <c r="G37" s="271"/>
      <c r="H37" s="271"/>
      <c r="I37" s="271"/>
      <c r="J37" s="271"/>
      <c r="K37" s="271"/>
      <c r="L37" s="271"/>
      <c r="M37" s="271"/>
      <c r="N37" s="271"/>
      <c r="O37" s="271"/>
      <c r="P37" s="284"/>
      <c r="Q37" s="284"/>
      <c r="R37" s="285"/>
      <c r="S37" s="285"/>
      <c r="T37" s="285"/>
    </row>
    <row r="38" spans="2:21" ht="16.5" x14ac:dyDescent="0.3">
      <c r="C38" s="271"/>
      <c r="D38" s="271"/>
      <c r="E38" s="271"/>
      <c r="F38" s="271"/>
      <c r="G38" s="271"/>
      <c r="H38" s="271"/>
      <c r="I38" s="271"/>
      <c r="J38" s="271"/>
      <c r="K38" s="271"/>
      <c r="L38" s="271"/>
      <c r="M38" s="271"/>
      <c r="N38" s="271"/>
      <c r="O38" s="271"/>
      <c r="P38" s="271"/>
      <c r="Q38" s="284"/>
      <c r="R38" s="284"/>
      <c r="S38" s="285"/>
      <c r="T38" s="285"/>
      <c r="U38" s="285"/>
    </row>
    <row r="39" spans="2:21" ht="16.5" x14ac:dyDescent="0.3">
      <c r="C39" s="271" t="s">
        <v>570</v>
      </c>
      <c r="D39" s="271"/>
      <c r="E39" s="271"/>
      <c r="F39" s="271"/>
      <c r="G39" s="271"/>
      <c r="H39" s="271"/>
      <c r="I39" s="271"/>
      <c r="J39" s="271"/>
      <c r="K39" s="271"/>
      <c r="L39" s="271"/>
      <c r="M39" s="271"/>
      <c r="N39" s="271"/>
      <c r="O39" s="271"/>
      <c r="P39" s="271"/>
      <c r="Q39" s="284"/>
      <c r="R39" s="284"/>
      <c r="S39" s="285"/>
      <c r="T39" s="285"/>
      <c r="U39" s="285"/>
    </row>
  </sheetData>
  <sheetProtection algorithmName="SHA-512" hashValue="Cr1GaYqs8eVzEkwsIzj8Se+JywIscWzqRIF6LgaKCo1vU7U4GiemcL7hi25p3psVigLdo+gD2Gs7g5rMXgthcg==" saltValue="iZ1aZCMgFxuj9jQ9skgKow==" spinCount="100000" sheet="1" objects="1" scenarios="1" selectLockedCells="1"/>
  <mergeCells count="1">
    <mergeCell ref="B22:K22"/>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P144"/>
  <sheetViews>
    <sheetView topLeftCell="A21" zoomScale="55" zoomScaleNormal="55" workbookViewId="0">
      <selection activeCell="P75" sqref="P75"/>
    </sheetView>
  </sheetViews>
  <sheetFormatPr defaultRowHeight="12.75" x14ac:dyDescent="0.2"/>
  <cols>
    <col min="1" max="1" width="3.5703125" customWidth="1"/>
    <col min="2" max="2" width="27.42578125" customWidth="1"/>
    <col min="3" max="3" width="15.85546875" customWidth="1"/>
    <col min="4" max="4" width="11" customWidth="1"/>
    <col min="5" max="5" width="12.140625" customWidth="1"/>
    <col min="6" max="6" width="9.28515625" hidden="1" customWidth="1"/>
    <col min="7" max="7" width="10.85546875" customWidth="1"/>
    <col min="8" max="8" width="10.28515625" customWidth="1"/>
    <col min="9" max="10" width="11.28515625" customWidth="1"/>
    <col min="11" max="11" width="12.7109375" customWidth="1"/>
    <col min="12" max="12" width="13.5703125" customWidth="1"/>
    <col min="13" max="13" width="13" customWidth="1"/>
    <col min="14" max="14" width="11" customWidth="1"/>
    <col min="15" max="15" width="12.7109375" customWidth="1"/>
    <col min="16" max="16" width="12.28515625" customWidth="1"/>
    <col min="17" max="17" width="13.140625" customWidth="1"/>
    <col min="18" max="18" width="12.7109375" customWidth="1"/>
    <col min="19" max="19" width="13.7109375" customWidth="1"/>
    <col min="20" max="20" width="12.28515625" customWidth="1"/>
    <col min="21" max="22" width="14.5703125" customWidth="1"/>
    <col min="23" max="23" width="11.7109375" customWidth="1"/>
    <col min="24" max="24" width="10.42578125" customWidth="1"/>
    <col min="25" max="25" width="10.85546875" customWidth="1"/>
    <col min="26" max="26" width="10.42578125" customWidth="1"/>
    <col min="27" max="27" width="13.28515625" customWidth="1"/>
    <col min="28" max="28" width="14.85546875" customWidth="1"/>
    <col min="29" max="29" width="10.85546875" customWidth="1"/>
    <col min="30" max="30" width="13.140625" bestFit="1" customWidth="1"/>
    <col min="31" max="31" width="14.5703125" customWidth="1"/>
    <col min="33" max="33" width="29.28515625" customWidth="1"/>
    <col min="34" max="34" width="10.7109375" customWidth="1"/>
    <col min="35" max="35" width="10.5703125" customWidth="1"/>
    <col min="37" max="37" width="11.28515625" customWidth="1"/>
    <col min="38" max="38" width="11.28515625" hidden="1" customWidth="1"/>
    <col min="39" max="39" width="9.140625" hidden="1" customWidth="1"/>
    <col min="40" max="40" width="12.85546875" hidden="1" customWidth="1"/>
    <col min="41" max="41" width="15.7109375" hidden="1" customWidth="1"/>
    <col min="42" max="42" width="9.140625" hidden="1" customWidth="1"/>
  </cols>
  <sheetData>
    <row r="1" spans="1:35" ht="15.75" x14ac:dyDescent="0.25">
      <c r="A1" s="1" t="s">
        <v>585</v>
      </c>
      <c r="B1" s="108" t="s">
        <v>503</v>
      </c>
      <c r="C1" s="80"/>
      <c r="D1" s="80"/>
      <c r="E1" s="114"/>
      <c r="F1" s="114"/>
      <c r="G1" s="80"/>
      <c r="H1" s="114"/>
      <c r="I1" s="114"/>
      <c r="J1" s="114"/>
      <c r="K1" s="114"/>
      <c r="L1" s="114"/>
    </row>
    <row r="2" spans="1:35" x14ac:dyDescent="0.2">
      <c r="A2" s="2"/>
      <c r="B2" s="2"/>
      <c r="G2" s="3"/>
    </row>
    <row r="3" spans="1:35" ht="15" x14ac:dyDescent="0.2">
      <c r="A3" s="144"/>
      <c r="B3" s="45" t="s">
        <v>767</v>
      </c>
      <c r="C3" s="46"/>
      <c r="D3" s="15" t="s">
        <v>500</v>
      </c>
      <c r="E3" s="15" t="s">
        <v>781</v>
      </c>
      <c r="F3" s="15" t="s">
        <v>688</v>
      </c>
      <c r="G3" s="15" t="s">
        <v>765</v>
      </c>
      <c r="H3" s="15" t="s">
        <v>572</v>
      </c>
      <c r="I3" s="64" t="s">
        <v>768</v>
      </c>
      <c r="J3" s="64"/>
      <c r="K3" s="46"/>
      <c r="L3" s="61"/>
      <c r="M3" s="47" t="s">
        <v>795</v>
      </c>
      <c r="N3" s="47" t="s">
        <v>368</v>
      </c>
      <c r="O3" s="48"/>
      <c r="P3" s="60"/>
      <c r="Q3" s="59" t="s">
        <v>229</v>
      </c>
      <c r="R3" s="33" t="s">
        <v>760</v>
      </c>
      <c r="S3" s="64" t="s">
        <v>363</v>
      </c>
      <c r="T3" s="48"/>
      <c r="U3" s="60"/>
      <c r="V3" s="15" t="s">
        <v>787</v>
      </c>
      <c r="W3" s="15" t="s">
        <v>789</v>
      </c>
      <c r="X3" s="15" t="s">
        <v>790</v>
      </c>
      <c r="Y3" s="64" t="s">
        <v>802</v>
      </c>
      <c r="Z3" s="64"/>
      <c r="AA3" s="46"/>
      <c r="AB3" s="46"/>
      <c r="AC3" s="46"/>
      <c r="AD3" s="46"/>
      <c r="AE3" s="61"/>
      <c r="AG3" s="238" t="s">
        <v>312</v>
      </c>
      <c r="AH3" s="239"/>
      <c r="AI3" s="240"/>
    </row>
    <row r="4" spans="1:35" ht="15" x14ac:dyDescent="0.2">
      <c r="A4" s="143"/>
      <c r="B4" s="49" t="s">
        <v>769</v>
      </c>
      <c r="C4" s="50"/>
      <c r="D4" s="51" t="s">
        <v>501</v>
      </c>
      <c r="E4" s="51" t="s">
        <v>501</v>
      </c>
      <c r="F4" s="51" t="s">
        <v>689</v>
      </c>
      <c r="G4" s="51" t="s">
        <v>766</v>
      </c>
      <c r="H4" s="44"/>
      <c r="I4" s="65"/>
      <c r="J4" s="65"/>
      <c r="K4" s="66"/>
      <c r="L4" s="67"/>
      <c r="M4" s="62" t="s">
        <v>794</v>
      </c>
      <c r="N4" s="44" t="s">
        <v>770</v>
      </c>
      <c r="O4" s="44" t="s">
        <v>773</v>
      </c>
      <c r="P4" s="62" t="s">
        <v>771</v>
      </c>
      <c r="Q4" s="165"/>
      <c r="R4" s="165"/>
      <c r="S4" s="61" t="s">
        <v>364</v>
      </c>
      <c r="T4" s="54" t="s">
        <v>370</v>
      </c>
      <c r="U4" s="44" t="s">
        <v>372</v>
      </c>
      <c r="V4" s="44" t="s">
        <v>784</v>
      </c>
      <c r="W4" s="51" t="s">
        <v>791</v>
      </c>
      <c r="X4" s="51" t="s">
        <v>766</v>
      </c>
      <c r="Y4" s="167"/>
      <c r="Z4" s="65"/>
      <c r="AA4" s="66"/>
      <c r="AB4" s="66"/>
      <c r="AC4" s="66"/>
      <c r="AD4" s="66"/>
      <c r="AE4" s="67"/>
      <c r="AG4" s="241" t="s">
        <v>309</v>
      </c>
      <c r="AH4" s="242"/>
      <c r="AI4" s="243"/>
    </row>
    <row r="5" spans="1:35" ht="15" x14ac:dyDescent="0.2">
      <c r="A5" s="143"/>
      <c r="B5" s="52"/>
      <c r="C5" s="53"/>
      <c r="D5" s="51" t="s">
        <v>782</v>
      </c>
      <c r="E5" s="51" t="s">
        <v>782</v>
      </c>
      <c r="F5" s="44" t="s">
        <v>690</v>
      </c>
      <c r="G5" s="44"/>
      <c r="H5" s="44"/>
      <c r="I5" s="68" t="s">
        <v>796</v>
      </c>
      <c r="J5" s="68" t="s">
        <v>596</v>
      </c>
      <c r="K5" s="69" t="s">
        <v>797</v>
      </c>
      <c r="L5" s="70" t="s">
        <v>599</v>
      </c>
      <c r="M5" s="44" t="s">
        <v>438</v>
      </c>
      <c r="N5" s="44" t="s">
        <v>772</v>
      </c>
      <c r="O5" s="44" t="s">
        <v>405</v>
      </c>
      <c r="P5" s="62" t="s">
        <v>773</v>
      </c>
      <c r="Q5" s="44"/>
      <c r="R5" s="44"/>
      <c r="S5" s="54" t="s">
        <v>365</v>
      </c>
      <c r="T5" s="44" t="s">
        <v>367</v>
      </c>
      <c r="U5" s="44" t="s">
        <v>371</v>
      </c>
      <c r="V5" s="44" t="s">
        <v>785</v>
      </c>
      <c r="W5" s="51" t="s">
        <v>792</v>
      </c>
      <c r="X5" s="44"/>
      <c r="Y5" s="69" t="s">
        <v>796</v>
      </c>
      <c r="Z5" s="68" t="s">
        <v>803</v>
      </c>
      <c r="AA5" s="69" t="s">
        <v>616</v>
      </c>
      <c r="AB5" s="44" t="s">
        <v>794</v>
      </c>
      <c r="AC5" s="69" t="s">
        <v>804</v>
      </c>
      <c r="AD5" s="69" t="s">
        <v>805</v>
      </c>
      <c r="AE5" s="44" t="s">
        <v>806</v>
      </c>
      <c r="AG5" s="174" t="s">
        <v>310</v>
      </c>
      <c r="AH5" s="165" t="s">
        <v>311</v>
      </c>
      <c r="AI5" s="165" t="s">
        <v>311</v>
      </c>
    </row>
    <row r="6" spans="1:35" ht="15" x14ac:dyDescent="0.2">
      <c r="A6" s="143"/>
      <c r="B6" s="52"/>
      <c r="C6" s="50"/>
      <c r="D6" s="44"/>
      <c r="E6" s="44"/>
      <c r="F6" s="44"/>
      <c r="G6" s="44"/>
      <c r="H6" s="44"/>
      <c r="I6" s="68"/>
      <c r="J6" s="68"/>
      <c r="K6" s="69" t="s">
        <v>798</v>
      </c>
      <c r="L6" s="70" t="s">
        <v>799</v>
      </c>
      <c r="M6" s="44" t="s">
        <v>58</v>
      </c>
      <c r="N6" s="44" t="s">
        <v>774</v>
      </c>
      <c r="O6" s="44" t="s">
        <v>369</v>
      </c>
      <c r="P6" s="62" t="s">
        <v>776</v>
      </c>
      <c r="Q6" s="44"/>
      <c r="R6" s="44"/>
      <c r="S6" s="54" t="s">
        <v>366</v>
      </c>
      <c r="T6" s="44" t="s">
        <v>775</v>
      </c>
      <c r="U6" s="126"/>
      <c r="V6" s="44" t="s">
        <v>786</v>
      </c>
      <c r="W6" s="51" t="s">
        <v>793</v>
      </c>
      <c r="X6" s="44"/>
      <c r="Y6" s="69"/>
      <c r="Z6" s="68"/>
      <c r="AA6" s="69" t="s">
        <v>597</v>
      </c>
      <c r="AB6" s="44" t="s">
        <v>59</v>
      </c>
      <c r="AC6" s="69" t="s">
        <v>807</v>
      </c>
      <c r="AD6" s="69" t="s">
        <v>808</v>
      </c>
      <c r="AE6" s="44" t="s">
        <v>809</v>
      </c>
      <c r="AG6" s="44" t="s">
        <v>570</v>
      </c>
      <c r="AH6" s="44" t="s">
        <v>570</v>
      </c>
      <c r="AI6" s="54" t="s">
        <v>570</v>
      </c>
    </row>
    <row r="7" spans="1:35" ht="15" x14ac:dyDescent="0.2">
      <c r="A7" s="143"/>
      <c r="B7" s="55"/>
      <c r="C7" s="50"/>
      <c r="D7" s="44"/>
      <c r="E7" s="44"/>
      <c r="F7" s="44"/>
      <c r="G7" s="44"/>
      <c r="H7" s="44"/>
      <c r="I7" s="68"/>
      <c r="J7" s="68"/>
      <c r="K7" s="69" t="s">
        <v>800</v>
      </c>
      <c r="L7" s="70" t="s">
        <v>801</v>
      </c>
      <c r="M7" s="44" t="s">
        <v>60</v>
      </c>
      <c r="N7" s="44" t="s">
        <v>777</v>
      </c>
      <c r="O7" s="44"/>
      <c r="P7" s="62" t="s">
        <v>778</v>
      </c>
      <c r="Q7" s="44"/>
      <c r="R7" s="44"/>
      <c r="S7" s="54" t="s">
        <v>774</v>
      </c>
      <c r="T7" s="44"/>
      <c r="U7" s="44" t="s">
        <v>373</v>
      </c>
      <c r="V7" s="44"/>
      <c r="W7" s="44"/>
      <c r="X7" s="44"/>
      <c r="Y7" s="69"/>
      <c r="Z7" s="71"/>
      <c r="AA7" s="72"/>
      <c r="AB7" s="44" t="s">
        <v>812</v>
      </c>
      <c r="AC7" s="69" t="s">
        <v>810</v>
      </c>
      <c r="AD7" s="62" t="s">
        <v>667</v>
      </c>
      <c r="AE7" s="44" t="s">
        <v>811</v>
      </c>
      <c r="AG7" s="44" t="s">
        <v>570</v>
      </c>
      <c r="AH7" s="44" t="s">
        <v>570</v>
      </c>
      <c r="AI7" s="54" t="s">
        <v>570</v>
      </c>
    </row>
    <row r="8" spans="1:35" ht="15" x14ac:dyDescent="0.2">
      <c r="A8" s="143"/>
      <c r="B8" s="55"/>
      <c r="C8" s="56"/>
      <c r="D8" s="44"/>
      <c r="E8" s="44"/>
      <c r="F8" s="44"/>
      <c r="G8" s="44"/>
      <c r="H8" s="44"/>
      <c r="I8" s="68"/>
      <c r="J8" s="54"/>
      <c r="K8" s="44"/>
      <c r="L8" s="62" t="s">
        <v>667</v>
      </c>
      <c r="M8" s="44" t="s">
        <v>811</v>
      </c>
      <c r="N8" s="44"/>
      <c r="O8" s="44"/>
      <c r="P8" s="62" t="s">
        <v>779</v>
      </c>
      <c r="Q8" s="44"/>
      <c r="R8" s="44"/>
      <c r="S8" s="54" t="s">
        <v>777</v>
      </c>
      <c r="T8" s="44"/>
      <c r="U8" s="44" t="s">
        <v>779</v>
      </c>
      <c r="V8" s="44"/>
      <c r="W8" s="44"/>
      <c r="X8" s="44"/>
      <c r="Y8" s="69"/>
      <c r="Z8" s="54"/>
      <c r="AA8" s="44"/>
      <c r="AB8" s="44" t="s">
        <v>60</v>
      </c>
      <c r="AC8" s="44"/>
      <c r="AD8" s="62"/>
      <c r="AE8" s="69"/>
      <c r="AG8" s="69"/>
      <c r="AH8" s="69"/>
      <c r="AI8" s="68"/>
    </row>
    <row r="9" spans="1:35" ht="15" x14ac:dyDescent="0.2">
      <c r="A9" s="143"/>
      <c r="B9" s="55"/>
      <c r="C9" s="56"/>
      <c r="D9" s="44"/>
      <c r="E9" s="44"/>
      <c r="F9" s="44"/>
      <c r="G9" s="44"/>
      <c r="H9" s="44"/>
      <c r="I9" s="68"/>
      <c r="J9" s="54"/>
      <c r="K9" s="44"/>
      <c r="L9" s="62"/>
      <c r="M9" s="44"/>
      <c r="N9" s="44"/>
      <c r="O9" s="44"/>
      <c r="P9" s="62" t="s">
        <v>780</v>
      </c>
      <c r="Q9" s="44" t="s">
        <v>236</v>
      </c>
      <c r="R9" s="44"/>
      <c r="S9" s="54"/>
      <c r="T9" s="44"/>
      <c r="U9" s="44" t="s">
        <v>780</v>
      </c>
      <c r="V9" s="44"/>
      <c r="W9" s="44"/>
      <c r="X9" s="44"/>
      <c r="Y9" s="72"/>
      <c r="Z9" s="54"/>
      <c r="AA9" s="44"/>
      <c r="AB9" s="44" t="s">
        <v>811</v>
      </c>
      <c r="AC9" s="44"/>
      <c r="AD9" s="72"/>
      <c r="AE9" s="72"/>
      <c r="AG9" s="72"/>
      <c r="AH9" s="72"/>
      <c r="AI9" s="71"/>
    </row>
    <row r="10" spans="1:35" ht="15" x14ac:dyDescent="0.2">
      <c r="A10" s="143"/>
      <c r="B10" s="52"/>
      <c r="C10" s="56"/>
      <c r="D10" s="44"/>
      <c r="E10" s="44"/>
      <c r="F10" s="44"/>
      <c r="G10" s="44"/>
      <c r="H10" s="44"/>
      <c r="I10" s="164" t="s">
        <v>506</v>
      </c>
      <c r="J10" s="54"/>
      <c r="K10" s="44"/>
      <c r="L10" s="62"/>
      <c r="M10" s="44"/>
      <c r="N10" s="44"/>
      <c r="O10" s="44"/>
      <c r="P10" s="62" t="s">
        <v>774</v>
      </c>
      <c r="Q10" s="73" t="s">
        <v>235</v>
      </c>
      <c r="R10" s="73" t="s">
        <v>230</v>
      </c>
      <c r="S10" s="126"/>
      <c r="T10" s="44"/>
      <c r="U10" s="44" t="s">
        <v>774</v>
      </c>
      <c r="V10" s="44"/>
      <c r="W10" s="44"/>
      <c r="X10" s="44"/>
      <c r="Y10" s="72"/>
      <c r="Z10" s="54"/>
      <c r="AA10" s="44"/>
      <c r="AB10" s="44"/>
      <c r="AC10" s="44"/>
      <c r="AD10" s="72"/>
      <c r="AE10" s="72"/>
      <c r="AG10" s="72"/>
      <c r="AH10" s="72"/>
      <c r="AI10" s="71"/>
    </row>
    <row r="11" spans="1:35" ht="12" customHeight="1" x14ac:dyDescent="0.2">
      <c r="A11" s="143"/>
      <c r="B11" s="57"/>
      <c r="C11" s="58"/>
      <c r="D11" s="44"/>
      <c r="E11" s="44"/>
      <c r="F11" s="44"/>
      <c r="G11" s="44"/>
      <c r="H11" s="78"/>
      <c r="I11" s="77"/>
      <c r="J11" s="54"/>
      <c r="K11" s="44"/>
      <c r="L11" s="62"/>
      <c r="M11" s="44"/>
      <c r="N11" s="44"/>
      <c r="O11" s="44"/>
      <c r="P11" s="79"/>
      <c r="Q11" s="166"/>
      <c r="R11" s="166"/>
      <c r="S11" s="126"/>
      <c r="T11" s="44"/>
      <c r="U11" s="44"/>
      <c r="V11" s="44"/>
      <c r="W11" s="44"/>
      <c r="X11" s="44"/>
      <c r="Y11" s="73"/>
      <c r="Z11" s="54"/>
      <c r="AA11" s="44"/>
      <c r="AB11" s="44"/>
      <c r="AC11" s="44"/>
      <c r="AD11" s="72"/>
      <c r="AE11" s="72"/>
      <c r="AG11" s="72"/>
      <c r="AH11" s="72"/>
      <c r="AI11" s="71"/>
    </row>
    <row r="12" spans="1:35" ht="21.75" customHeight="1" x14ac:dyDescent="0.2">
      <c r="A12" s="39" t="s">
        <v>85</v>
      </c>
      <c r="B12" s="45" t="s">
        <v>568</v>
      </c>
      <c r="C12" s="63"/>
      <c r="D12" s="5"/>
      <c r="E12" s="63" t="s">
        <v>783</v>
      </c>
      <c r="F12" s="63"/>
      <c r="G12" s="63" t="s">
        <v>814</v>
      </c>
      <c r="H12" s="63" t="s">
        <v>815</v>
      </c>
      <c r="I12" s="63" t="s">
        <v>816</v>
      </c>
      <c r="J12" s="63" t="s">
        <v>817</v>
      </c>
      <c r="K12" s="63" t="s">
        <v>818</v>
      </c>
      <c r="L12" s="63" t="s">
        <v>813</v>
      </c>
      <c r="M12" s="63" t="s">
        <v>819</v>
      </c>
      <c r="N12" s="63" t="s">
        <v>820</v>
      </c>
      <c r="O12" s="63" t="s">
        <v>821</v>
      </c>
      <c r="P12" s="63" t="s">
        <v>822</v>
      </c>
      <c r="Q12" s="63" t="s">
        <v>823</v>
      </c>
      <c r="R12" s="63" t="s">
        <v>824</v>
      </c>
      <c r="S12" s="63" t="s">
        <v>825</v>
      </c>
      <c r="T12" s="63" t="s">
        <v>826</v>
      </c>
      <c r="U12" s="63" t="s">
        <v>827</v>
      </c>
      <c r="V12" s="63" t="s">
        <v>828</v>
      </c>
      <c r="W12" s="63" t="s">
        <v>829</v>
      </c>
      <c r="X12" s="63" t="s">
        <v>661</v>
      </c>
      <c r="Y12" s="63" t="s">
        <v>729</v>
      </c>
      <c r="Z12" s="63" t="s">
        <v>730</v>
      </c>
      <c r="AA12" s="63" t="s">
        <v>662</v>
      </c>
      <c r="AB12" s="63" t="s">
        <v>663</v>
      </c>
      <c r="AC12" s="63" t="s">
        <v>664</v>
      </c>
      <c r="AD12" s="63" t="s">
        <v>665</v>
      </c>
      <c r="AE12" s="63" t="s">
        <v>666</v>
      </c>
      <c r="AG12" s="35" t="s">
        <v>306</v>
      </c>
      <c r="AH12" s="35" t="s">
        <v>307</v>
      </c>
      <c r="AI12" s="63" t="s">
        <v>308</v>
      </c>
    </row>
    <row r="13" spans="1:35" ht="15.75" x14ac:dyDescent="0.25">
      <c r="A13" s="39"/>
      <c r="B13" s="231" t="s">
        <v>374</v>
      </c>
      <c r="C13" s="232"/>
      <c r="D13" s="5"/>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G13" s="35"/>
      <c r="AH13" s="35"/>
      <c r="AI13" s="63"/>
    </row>
    <row r="14" spans="1:35" x14ac:dyDescent="0.2">
      <c r="A14" s="155">
        <v>1</v>
      </c>
      <c r="B14" s="230" t="s">
        <v>569</v>
      </c>
      <c r="C14" s="230"/>
      <c r="D14" s="29">
        <v>42.7</v>
      </c>
      <c r="E14" s="124"/>
      <c r="F14" s="122">
        <f>IF(E14="",D14,E14)</f>
        <v>42.7</v>
      </c>
      <c r="G14" s="40"/>
      <c r="H14" s="154"/>
      <c r="I14" s="41" t="str">
        <f>IF(SUM(J14:L14),SUM(J14:L14),"")</f>
        <v/>
      </c>
      <c r="J14" s="154"/>
      <c r="K14" s="37"/>
      <c r="L14" s="41" t="str">
        <f>Rubriek2!D7</f>
        <v/>
      </c>
      <c r="M14" s="154"/>
      <c r="N14" s="154"/>
      <c r="O14" s="154"/>
      <c r="P14" s="154"/>
      <c r="Q14" s="41">
        <f>SUM(G14:I14,M14:P14)</f>
        <v>0</v>
      </c>
      <c r="R14" s="95">
        <f>Q14-SUM(S14:Y14)</f>
        <v>0</v>
      </c>
      <c r="S14" s="154"/>
      <c r="T14" s="154"/>
      <c r="U14" s="154"/>
      <c r="V14" s="154"/>
      <c r="W14" s="40"/>
      <c r="X14" s="40"/>
      <c r="Y14" s="41" t="str">
        <f t="shared" ref="Y14:Y64" si="0">IF(SUM(Z14:AE14),SUM(Z14:AE14),"")</f>
        <v/>
      </c>
      <c r="Z14" s="154"/>
      <c r="AA14" s="30"/>
      <c r="AB14" s="30"/>
      <c r="AC14" s="154"/>
      <c r="AD14" s="41" t="str">
        <f>Rubriek2!D62</f>
        <v/>
      </c>
      <c r="AE14" s="154"/>
      <c r="AG14" s="100"/>
      <c r="AH14" s="101"/>
    </row>
    <row r="15" spans="1:35" x14ac:dyDescent="0.2">
      <c r="A15" s="136">
        <v>2</v>
      </c>
      <c r="B15" s="230" t="s">
        <v>571</v>
      </c>
      <c r="C15" s="230"/>
      <c r="D15" s="29">
        <v>44</v>
      </c>
      <c r="E15" s="124"/>
      <c r="F15" s="122">
        <f>IF(E15="",D15,E15)</f>
        <v>44</v>
      </c>
      <c r="G15" s="40"/>
      <c r="H15" s="154"/>
      <c r="I15" s="41" t="str">
        <f>IF(SUM(J15:L15),SUM(J15:L15),"")</f>
        <v/>
      </c>
      <c r="J15" s="154"/>
      <c r="K15" s="37"/>
      <c r="L15" s="41" t="str">
        <f>Rubriek2!D8</f>
        <v/>
      </c>
      <c r="M15" s="154"/>
      <c r="N15" s="154"/>
      <c r="O15" s="154"/>
      <c r="P15" s="154"/>
      <c r="Q15" s="41">
        <f>SUM(G15:I15,M15:P15)</f>
        <v>0</v>
      </c>
      <c r="R15" s="95">
        <f>Q15-SUM(S15:Y15)</f>
        <v>0</v>
      </c>
      <c r="S15" s="154"/>
      <c r="T15" s="154"/>
      <c r="U15" s="154"/>
      <c r="V15" s="154"/>
      <c r="W15" s="40"/>
      <c r="X15" s="40"/>
      <c r="Y15" s="41" t="str">
        <f t="shared" si="0"/>
        <v/>
      </c>
      <c r="Z15" s="154"/>
      <c r="AA15" s="30"/>
      <c r="AB15" s="30"/>
      <c r="AC15" s="154"/>
      <c r="AD15" s="41" t="str">
        <f>Rubriek2!D63</f>
        <v/>
      </c>
      <c r="AE15" s="154"/>
    </row>
    <row r="16" spans="1:35" ht="15.75" x14ac:dyDescent="0.25">
      <c r="A16" s="138"/>
      <c r="B16" s="145" t="s">
        <v>603</v>
      </c>
      <c r="C16" s="146"/>
      <c r="D16" s="147"/>
      <c r="E16" s="148"/>
      <c r="F16" s="149"/>
      <c r="G16" s="148"/>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49"/>
    </row>
    <row r="17" spans="1:41" x14ac:dyDescent="0.2">
      <c r="A17" s="136">
        <v>1</v>
      </c>
      <c r="B17" s="233" t="s">
        <v>569</v>
      </c>
      <c r="C17" s="234"/>
      <c r="D17" s="29">
        <v>42.7</v>
      </c>
      <c r="E17" s="124"/>
      <c r="F17" s="122">
        <f>IF(E17="",D17,E17)</f>
        <v>42.7</v>
      </c>
      <c r="G17" s="40"/>
      <c r="H17" s="40" t="s">
        <v>570</v>
      </c>
      <c r="I17" s="41" t="str">
        <f t="shared" ref="I17:I62" si="1">IF(SUM(J17:L17),SUM(J17:L17),"")</f>
        <v/>
      </c>
      <c r="J17" s="40"/>
      <c r="K17" s="157"/>
      <c r="L17" s="41" t="str">
        <f>Rubriek2!D10</f>
        <v/>
      </c>
      <c r="M17" s="41">
        <f>AB14</f>
        <v>0</v>
      </c>
      <c r="N17" s="97"/>
      <c r="O17" s="40"/>
      <c r="P17" s="154"/>
      <c r="Q17" s="41">
        <f>SUM(G17:I17,M17:P17)</f>
        <v>0</v>
      </c>
      <c r="R17" s="95">
        <f>Q17-SUM(S17:Y17)</f>
        <v>0</v>
      </c>
      <c r="S17" s="154"/>
      <c r="T17" s="40" t="s">
        <v>570</v>
      </c>
      <c r="U17" s="40" t="s">
        <v>570</v>
      </c>
      <c r="V17" s="154"/>
      <c r="W17" s="40"/>
      <c r="X17" s="40"/>
      <c r="Y17" s="41" t="str">
        <f t="shared" si="0"/>
        <v/>
      </c>
      <c r="Z17" s="30"/>
      <c r="AA17" s="117"/>
      <c r="AB17" s="118"/>
      <c r="AC17" s="118"/>
      <c r="AD17" s="41" t="str">
        <f>Rubriek2!D65</f>
        <v/>
      </c>
      <c r="AE17" s="117"/>
      <c r="AO17">
        <f t="shared" ref="AO17:AO63" si="2">IF(COUNTIF(U17,"&gt;0")=0,0,U17*F17)</f>
        <v>0</v>
      </c>
    </row>
    <row r="18" spans="1:41" x14ac:dyDescent="0.2">
      <c r="A18" s="136">
        <v>2</v>
      </c>
      <c r="B18" s="235" t="s">
        <v>571</v>
      </c>
      <c r="C18" s="236"/>
      <c r="D18" s="29">
        <v>44</v>
      </c>
      <c r="E18" s="124"/>
      <c r="F18" s="122">
        <f>IF(E18="",D18,E18)</f>
        <v>44</v>
      </c>
      <c r="G18" s="40"/>
      <c r="H18" s="40"/>
      <c r="I18" s="41" t="str">
        <f t="shared" si="1"/>
        <v/>
      </c>
      <c r="J18" s="40"/>
      <c r="K18" s="157"/>
      <c r="L18" s="41" t="str">
        <f>Rubriek2!D11</f>
        <v/>
      </c>
      <c r="M18" s="41">
        <f>AB15</f>
        <v>0</v>
      </c>
      <c r="N18" s="97"/>
      <c r="O18" s="40"/>
      <c r="P18" s="154"/>
      <c r="Q18" s="41">
        <f>SUM(G18:I18,M18:P18)</f>
        <v>0</v>
      </c>
      <c r="R18" s="95">
        <f>Q18-SUM(S18:Y18)</f>
        <v>0</v>
      </c>
      <c r="S18" s="154"/>
      <c r="T18" s="40" t="s">
        <v>570</v>
      </c>
      <c r="U18" s="40" t="s">
        <v>570</v>
      </c>
      <c r="V18" s="154"/>
      <c r="W18" s="40"/>
      <c r="X18" s="40"/>
      <c r="Y18" s="41" t="str">
        <f t="shared" si="0"/>
        <v/>
      </c>
      <c r="Z18" s="30"/>
      <c r="AA18" s="117"/>
      <c r="AB18" s="117"/>
      <c r="AC18" s="117"/>
      <c r="AD18" s="41" t="str">
        <f>Rubriek2!D66</f>
        <v/>
      </c>
      <c r="AE18" s="117"/>
      <c r="AO18">
        <f t="shared" si="2"/>
        <v>0</v>
      </c>
    </row>
    <row r="19" spans="1:41" ht="15.75" x14ac:dyDescent="0.25">
      <c r="A19" s="138"/>
      <c r="B19" s="132" t="s">
        <v>604</v>
      </c>
      <c r="C19" s="133"/>
      <c r="D19" s="147"/>
      <c r="E19" s="148"/>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49"/>
      <c r="AO19">
        <f t="shared" si="2"/>
        <v>0</v>
      </c>
    </row>
    <row r="20" spans="1:41" x14ac:dyDescent="0.2">
      <c r="A20" s="138">
        <v>4</v>
      </c>
      <c r="B20" s="230" t="s">
        <v>586</v>
      </c>
      <c r="C20" s="230"/>
      <c r="D20" s="122">
        <v>45.196199999999997</v>
      </c>
      <c r="E20" s="124"/>
      <c r="F20" s="122">
        <f t="shared" ref="F20:F62" si="3">IF(E20="",D20,E20)</f>
        <v>45.196199999999997</v>
      </c>
      <c r="G20" s="97"/>
      <c r="H20" s="97"/>
      <c r="I20" s="41" t="str">
        <f t="shared" si="1"/>
        <v/>
      </c>
      <c r="J20" s="40"/>
      <c r="K20" s="40"/>
      <c r="L20" s="41" t="str">
        <f>Rubriek2!D13</f>
        <v/>
      </c>
      <c r="M20" s="97"/>
      <c r="N20" s="97"/>
      <c r="O20" s="40"/>
      <c r="P20" s="123" t="s">
        <v>570</v>
      </c>
      <c r="Q20" s="41">
        <f>SUM(G20:I20,M20:P20)</f>
        <v>0</v>
      </c>
      <c r="R20" s="95">
        <f>Q20-SUM(S20:Y20)</f>
        <v>0</v>
      </c>
      <c r="S20" s="40"/>
      <c r="T20" s="40"/>
      <c r="U20" s="40"/>
      <c r="V20" s="40"/>
      <c r="W20" s="40"/>
      <c r="X20" s="97"/>
      <c r="Y20" s="41" t="str">
        <f t="shared" si="0"/>
        <v/>
      </c>
      <c r="Z20" s="30"/>
      <c r="AA20" s="30"/>
      <c r="AB20" s="116"/>
      <c r="AC20" s="116"/>
      <c r="AD20" s="41" t="str">
        <f>Rubriek2!D68</f>
        <v/>
      </c>
      <c r="AE20" s="31"/>
      <c r="AM20">
        <f>IF(COUNTIF(S20,"&gt;0")=0,0,S20*F20)</f>
        <v>0</v>
      </c>
      <c r="AN20">
        <f t="shared" ref="AN20:AN63" si="4">IF(COUNTIF(P20,"&gt;0")=0,0,P20*F20)</f>
        <v>0</v>
      </c>
      <c r="AO20">
        <f t="shared" si="2"/>
        <v>0</v>
      </c>
    </row>
    <row r="21" spans="1:41" x14ac:dyDescent="0.2">
      <c r="A21" s="136">
        <v>5</v>
      </c>
      <c r="B21" s="230" t="s">
        <v>587</v>
      </c>
      <c r="C21" s="230"/>
      <c r="D21" s="122">
        <v>45.196199999999997</v>
      </c>
      <c r="E21" s="124"/>
      <c r="F21" s="122">
        <f t="shared" si="3"/>
        <v>45.196199999999997</v>
      </c>
      <c r="G21" s="97"/>
      <c r="H21" s="97"/>
      <c r="I21" s="41" t="str">
        <f t="shared" si="1"/>
        <v/>
      </c>
      <c r="J21" s="40"/>
      <c r="K21" s="40"/>
      <c r="L21" s="41" t="str">
        <f>Rubriek2!D14</f>
        <v/>
      </c>
      <c r="M21" s="97"/>
      <c r="N21" s="97"/>
      <c r="O21" s="40" t="s">
        <v>570</v>
      </c>
      <c r="P21" s="123" t="s">
        <v>570</v>
      </c>
      <c r="Q21" s="41">
        <f t="shared" ref="Q21:Q63" si="5">SUM(G21:I21,M21:P21)</f>
        <v>0</v>
      </c>
      <c r="R21" s="95">
        <f t="shared" ref="R21:R63" si="6">Q21-SUM(S21:Y21)</f>
        <v>0</v>
      </c>
      <c r="S21" s="40" t="s">
        <v>570</v>
      </c>
      <c r="T21" s="40"/>
      <c r="U21" s="40"/>
      <c r="V21" s="40"/>
      <c r="W21" s="40"/>
      <c r="X21" s="97"/>
      <c r="Y21" s="41" t="str">
        <f t="shared" si="0"/>
        <v/>
      </c>
      <c r="Z21" s="30"/>
      <c r="AA21" s="30"/>
      <c r="AB21" s="116"/>
      <c r="AC21" s="116"/>
      <c r="AD21" s="41" t="str">
        <f>Rubriek2!D69</f>
        <v/>
      </c>
      <c r="AE21" s="31"/>
      <c r="AM21">
        <f t="shared" ref="AM21:AM63" si="7">IF(COUNTIF(S21,"&gt;0")=0,0,S21*F21)</f>
        <v>0</v>
      </c>
      <c r="AN21">
        <f t="shared" si="4"/>
        <v>0</v>
      </c>
      <c r="AO21">
        <f t="shared" si="2"/>
        <v>0</v>
      </c>
    </row>
    <row r="22" spans="1:41" x14ac:dyDescent="0.2">
      <c r="A22" s="136">
        <v>6</v>
      </c>
      <c r="B22" s="111" t="s">
        <v>511</v>
      </c>
      <c r="C22" s="112"/>
      <c r="D22" s="122">
        <v>45.196199999999997</v>
      </c>
      <c r="E22" s="124"/>
      <c r="F22" s="122">
        <f t="shared" si="3"/>
        <v>45.196199999999997</v>
      </c>
      <c r="G22" s="40"/>
      <c r="H22" s="97"/>
      <c r="I22" s="41" t="str">
        <f t="shared" si="1"/>
        <v/>
      </c>
      <c r="J22" s="40"/>
      <c r="K22" s="40"/>
      <c r="L22" s="41" t="str">
        <f>Rubriek2!D15</f>
        <v/>
      </c>
      <c r="M22" s="97"/>
      <c r="N22" s="97"/>
      <c r="O22" s="40" t="s">
        <v>570</v>
      </c>
      <c r="P22" s="123" t="s">
        <v>570</v>
      </c>
      <c r="Q22" s="41">
        <f t="shared" si="5"/>
        <v>0</v>
      </c>
      <c r="R22" s="95">
        <f t="shared" si="6"/>
        <v>0</v>
      </c>
      <c r="S22" s="40" t="s">
        <v>570</v>
      </c>
      <c r="T22" s="40" t="s">
        <v>570</v>
      </c>
      <c r="U22" s="40"/>
      <c r="V22" s="40"/>
      <c r="W22" s="40"/>
      <c r="X22" s="40"/>
      <c r="Y22" s="41" t="str">
        <f t="shared" si="0"/>
        <v/>
      </c>
      <c r="Z22" s="30"/>
      <c r="AA22" s="30"/>
      <c r="AB22" s="116"/>
      <c r="AC22" s="116"/>
      <c r="AD22" s="41" t="str">
        <f>Rubriek2!D70</f>
        <v/>
      </c>
      <c r="AE22" s="30"/>
      <c r="AM22">
        <f t="shared" si="7"/>
        <v>0</v>
      </c>
      <c r="AN22">
        <f t="shared" si="4"/>
        <v>0</v>
      </c>
      <c r="AO22">
        <f t="shared" si="2"/>
        <v>0</v>
      </c>
    </row>
    <row r="23" spans="1:41" x14ac:dyDescent="0.2">
      <c r="A23" s="136" t="s">
        <v>519</v>
      </c>
      <c r="B23" s="102" t="s">
        <v>510</v>
      </c>
      <c r="C23" s="103"/>
      <c r="D23" s="122">
        <v>45.196199999999997</v>
      </c>
      <c r="E23" s="124"/>
      <c r="F23" s="122">
        <f t="shared" si="3"/>
        <v>45.196199999999997</v>
      </c>
      <c r="G23" s="40"/>
      <c r="H23" s="97"/>
      <c r="I23" s="41" t="str">
        <f t="shared" si="1"/>
        <v/>
      </c>
      <c r="J23" s="40"/>
      <c r="K23" s="40"/>
      <c r="L23" s="41" t="str">
        <f>Rubriek2!D16</f>
        <v/>
      </c>
      <c r="M23" s="97"/>
      <c r="N23" s="97"/>
      <c r="O23" s="40" t="s">
        <v>570</v>
      </c>
      <c r="P23" s="123" t="s">
        <v>570</v>
      </c>
      <c r="Q23" s="41">
        <f t="shared" si="5"/>
        <v>0</v>
      </c>
      <c r="R23" s="95">
        <f t="shared" si="6"/>
        <v>0</v>
      </c>
      <c r="S23" s="40" t="s">
        <v>570</v>
      </c>
      <c r="T23" s="40" t="s">
        <v>570</v>
      </c>
      <c r="U23" s="40"/>
      <c r="V23" s="40"/>
      <c r="W23" s="40"/>
      <c r="X23" s="40"/>
      <c r="Y23" s="41" t="str">
        <f t="shared" si="0"/>
        <v/>
      </c>
      <c r="Z23" s="30"/>
      <c r="AA23" s="30"/>
      <c r="AB23" s="116"/>
      <c r="AC23" s="116"/>
      <c r="AD23" s="41" t="str">
        <f>Rubriek2!D71</f>
        <v/>
      </c>
      <c r="AE23" s="30"/>
      <c r="AM23">
        <f t="shared" si="7"/>
        <v>0</v>
      </c>
      <c r="AN23">
        <f t="shared" si="4"/>
        <v>0</v>
      </c>
      <c r="AO23">
        <f t="shared" si="2"/>
        <v>0</v>
      </c>
    </row>
    <row r="24" spans="1:41" x14ac:dyDescent="0.2">
      <c r="A24" s="136" t="s">
        <v>522</v>
      </c>
      <c r="B24" s="102" t="s">
        <v>509</v>
      </c>
      <c r="C24" s="103"/>
      <c r="D24" s="122">
        <v>45.196199999999997</v>
      </c>
      <c r="E24" s="124"/>
      <c r="F24" s="122">
        <f t="shared" si="3"/>
        <v>45.196199999999997</v>
      </c>
      <c r="G24" s="40"/>
      <c r="H24" s="97"/>
      <c r="I24" s="41" t="str">
        <f t="shared" si="1"/>
        <v/>
      </c>
      <c r="J24" s="40"/>
      <c r="K24" s="40"/>
      <c r="L24" s="41" t="str">
        <f>Rubriek2!D17</f>
        <v/>
      </c>
      <c r="M24" s="97"/>
      <c r="N24" s="97"/>
      <c r="O24" s="40" t="s">
        <v>570</v>
      </c>
      <c r="P24" s="123" t="s">
        <v>570</v>
      </c>
      <c r="Q24" s="41">
        <f t="shared" si="5"/>
        <v>0</v>
      </c>
      <c r="R24" s="95">
        <f t="shared" si="6"/>
        <v>0</v>
      </c>
      <c r="S24" s="40" t="s">
        <v>570</v>
      </c>
      <c r="T24" s="40" t="s">
        <v>570</v>
      </c>
      <c r="U24" s="40"/>
      <c r="V24" s="40"/>
      <c r="W24" s="40"/>
      <c r="X24" s="40"/>
      <c r="Y24" s="41" t="str">
        <f t="shared" si="0"/>
        <v/>
      </c>
      <c r="Z24" s="30"/>
      <c r="AA24" s="30" t="s">
        <v>570</v>
      </c>
      <c r="AB24" s="116"/>
      <c r="AC24" s="116"/>
      <c r="AD24" s="41" t="str">
        <f>Rubriek2!D72</f>
        <v/>
      </c>
      <c r="AE24" s="30"/>
      <c r="AM24">
        <f t="shared" si="7"/>
        <v>0</v>
      </c>
      <c r="AN24">
        <f t="shared" si="4"/>
        <v>0</v>
      </c>
      <c r="AO24">
        <f t="shared" si="2"/>
        <v>0</v>
      </c>
    </row>
    <row r="25" spans="1:41" x14ac:dyDescent="0.2">
      <c r="A25" s="136" t="s">
        <v>526</v>
      </c>
      <c r="B25" s="102" t="s">
        <v>508</v>
      </c>
      <c r="C25" s="103"/>
      <c r="D25" s="122">
        <v>45.196199999999997</v>
      </c>
      <c r="E25" s="124"/>
      <c r="F25" s="122">
        <f t="shared" si="3"/>
        <v>45.196199999999997</v>
      </c>
      <c r="G25" s="40"/>
      <c r="H25" s="97"/>
      <c r="I25" s="41" t="str">
        <f t="shared" si="1"/>
        <v/>
      </c>
      <c r="J25" s="40"/>
      <c r="K25" s="40"/>
      <c r="L25" s="41" t="str">
        <f>Rubriek2!D18</f>
        <v/>
      </c>
      <c r="M25" s="97"/>
      <c r="N25" s="97"/>
      <c r="O25" s="40"/>
      <c r="P25" s="123" t="s">
        <v>570</v>
      </c>
      <c r="Q25" s="41">
        <f t="shared" si="5"/>
        <v>0</v>
      </c>
      <c r="R25" s="95">
        <f t="shared" si="6"/>
        <v>0</v>
      </c>
      <c r="S25" s="40"/>
      <c r="T25" s="40"/>
      <c r="U25" s="40" t="s">
        <v>570</v>
      </c>
      <c r="V25" s="40"/>
      <c r="W25" s="40"/>
      <c r="X25" s="40"/>
      <c r="Y25" s="41" t="str">
        <f t="shared" si="0"/>
        <v/>
      </c>
      <c r="Z25" s="30"/>
      <c r="AA25" s="30"/>
      <c r="AB25" s="116"/>
      <c r="AC25" s="116"/>
      <c r="AD25" s="41" t="str">
        <f>Rubriek2!D73</f>
        <v/>
      </c>
      <c r="AE25" s="30"/>
      <c r="AG25" s="221" t="s">
        <v>570</v>
      </c>
      <c r="AM25">
        <f t="shared" si="7"/>
        <v>0</v>
      </c>
      <c r="AN25">
        <f t="shared" si="4"/>
        <v>0</v>
      </c>
      <c r="AO25">
        <f t="shared" si="2"/>
        <v>0</v>
      </c>
    </row>
    <row r="26" spans="1:41" x14ac:dyDescent="0.2">
      <c r="A26" s="136" t="s">
        <v>528</v>
      </c>
      <c r="B26" s="102" t="s">
        <v>606</v>
      </c>
      <c r="C26" s="103"/>
      <c r="D26" s="122">
        <v>45.196199999999997</v>
      </c>
      <c r="E26" s="124"/>
      <c r="F26" s="122">
        <f t="shared" si="3"/>
        <v>45.196199999999997</v>
      </c>
      <c r="G26" s="40"/>
      <c r="H26" s="97"/>
      <c r="I26" s="41" t="str">
        <f t="shared" si="1"/>
        <v/>
      </c>
      <c r="J26" s="40"/>
      <c r="K26" s="40"/>
      <c r="L26" s="41" t="str">
        <f>Rubriek2!D19</f>
        <v/>
      </c>
      <c r="M26" s="97"/>
      <c r="N26" s="97"/>
      <c r="O26" s="40"/>
      <c r="P26" s="123" t="s">
        <v>570</v>
      </c>
      <c r="Q26" s="41">
        <f t="shared" si="5"/>
        <v>0</v>
      </c>
      <c r="R26" s="95">
        <f t="shared" si="6"/>
        <v>0</v>
      </c>
      <c r="S26" s="40"/>
      <c r="T26" s="40"/>
      <c r="U26" s="40"/>
      <c r="V26" s="40"/>
      <c r="W26" s="40"/>
      <c r="X26" s="40"/>
      <c r="Y26" s="41" t="str">
        <f t="shared" si="0"/>
        <v/>
      </c>
      <c r="Z26" s="30"/>
      <c r="AA26" s="30"/>
      <c r="AB26" s="116"/>
      <c r="AC26" s="116"/>
      <c r="AD26" s="41" t="str">
        <f>Rubriek2!D74</f>
        <v/>
      </c>
      <c r="AE26" s="30"/>
      <c r="AG26" s="163" t="s">
        <v>570</v>
      </c>
      <c r="AI26" s="75"/>
      <c r="AJ26" s="75"/>
      <c r="AM26">
        <f t="shared" si="7"/>
        <v>0</v>
      </c>
      <c r="AN26">
        <f t="shared" si="4"/>
        <v>0</v>
      </c>
      <c r="AO26">
        <f t="shared" si="2"/>
        <v>0</v>
      </c>
    </row>
    <row r="27" spans="1:41" x14ac:dyDescent="0.2">
      <c r="A27" s="136">
        <v>7</v>
      </c>
      <c r="B27" s="104" t="s">
        <v>607</v>
      </c>
      <c r="C27" s="103"/>
      <c r="D27" s="122">
        <v>45.196199999999997</v>
      </c>
      <c r="E27" s="124"/>
      <c r="F27" s="122">
        <f t="shared" si="3"/>
        <v>45.196199999999997</v>
      </c>
      <c r="G27" s="110">
        <f>SUM(G23:G26)</f>
        <v>0</v>
      </c>
      <c r="H27" s="97"/>
      <c r="I27" s="41" t="str">
        <f t="shared" si="1"/>
        <v/>
      </c>
      <c r="J27" s="110">
        <f>SUM(J23:J26)</f>
        <v>0</v>
      </c>
      <c r="K27" s="110">
        <f>SUM(K23:K26)</f>
        <v>0</v>
      </c>
      <c r="L27" s="41" t="str">
        <f>Rubriek2!D20</f>
        <v/>
      </c>
      <c r="M27" s="97"/>
      <c r="N27" s="97"/>
      <c r="O27" s="110">
        <f>SUM(O23:O26)</f>
        <v>0</v>
      </c>
      <c r="P27" s="110">
        <f>SUM(P23:P26)</f>
        <v>0</v>
      </c>
      <c r="Q27" s="41">
        <f t="shared" si="5"/>
        <v>0</v>
      </c>
      <c r="R27" s="95">
        <f t="shared" si="6"/>
        <v>0</v>
      </c>
      <c r="S27" s="110">
        <f t="shared" ref="S27:X27" si="8">SUM(S23:S26)</f>
        <v>0</v>
      </c>
      <c r="T27" s="110">
        <f t="shared" si="8"/>
        <v>0</v>
      </c>
      <c r="U27" s="110">
        <f t="shared" si="8"/>
        <v>0</v>
      </c>
      <c r="V27" s="110">
        <f t="shared" si="8"/>
        <v>0</v>
      </c>
      <c r="W27" s="110">
        <f t="shared" si="8"/>
        <v>0</v>
      </c>
      <c r="X27" s="110">
        <f t="shared" si="8"/>
        <v>0</v>
      </c>
      <c r="Y27" s="41" t="str">
        <f>IF(SUM(Z27:AE27),SUM(Z27:AE27),"")</f>
        <v/>
      </c>
      <c r="Z27" s="110">
        <f>SUM(Z23:Z26)</f>
        <v>0</v>
      </c>
      <c r="AA27" s="110">
        <f>SUM(AA23:AA26)</f>
        <v>0</v>
      </c>
      <c r="AB27" s="116"/>
      <c r="AC27" s="116"/>
      <c r="AD27" s="41" t="str">
        <f>Rubriek2!D75</f>
        <v/>
      </c>
      <c r="AE27" s="110">
        <f>SUM(AE23:AE26)</f>
        <v>0</v>
      </c>
      <c r="AG27" s="222" t="s">
        <v>570</v>
      </c>
      <c r="AH27" s="7"/>
      <c r="AI27" s="7"/>
      <c r="AM27" t="s">
        <v>570</v>
      </c>
      <c r="AO27" t="s">
        <v>570</v>
      </c>
    </row>
    <row r="28" spans="1:41" x14ac:dyDescent="0.2">
      <c r="A28" s="136">
        <v>8</v>
      </c>
      <c r="B28" s="98" t="s">
        <v>630</v>
      </c>
      <c r="C28" s="99"/>
      <c r="D28" s="29">
        <v>44</v>
      </c>
      <c r="E28" s="124"/>
      <c r="F28" s="122">
        <v>44</v>
      </c>
      <c r="G28" s="40"/>
      <c r="H28" s="97"/>
      <c r="I28" s="41" t="str">
        <f t="shared" si="1"/>
        <v/>
      </c>
      <c r="J28" s="40"/>
      <c r="K28" s="40"/>
      <c r="L28" s="41" t="str">
        <f>Rubriek2!D21</f>
        <v/>
      </c>
      <c r="M28" s="97"/>
      <c r="N28" s="97"/>
      <c r="O28" s="40"/>
      <c r="P28" s="40" t="s">
        <v>570</v>
      </c>
      <c r="Q28" s="41">
        <f t="shared" si="5"/>
        <v>0</v>
      </c>
      <c r="R28" s="95">
        <f t="shared" si="6"/>
        <v>0</v>
      </c>
      <c r="S28" s="40"/>
      <c r="T28" s="40"/>
      <c r="U28" s="40"/>
      <c r="V28" s="40"/>
      <c r="W28" s="40"/>
      <c r="X28" s="40"/>
      <c r="Y28" s="41" t="str">
        <f t="shared" si="0"/>
        <v/>
      </c>
      <c r="Z28" s="30"/>
      <c r="AA28" s="30"/>
      <c r="AB28" s="116"/>
      <c r="AC28" s="116"/>
      <c r="AD28" s="41" t="str">
        <f>Rubriek2!D76</f>
        <v/>
      </c>
      <c r="AE28" s="115"/>
      <c r="AG28" s="222" t="s">
        <v>570</v>
      </c>
      <c r="AH28" s="7"/>
      <c r="AI28" s="7"/>
      <c r="AM28">
        <f t="shared" si="7"/>
        <v>0</v>
      </c>
      <c r="AN28">
        <f t="shared" si="4"/>
        <v>0</v>
      </c>
      <c r="AO28">
        <f t="shared" si="2"/>
        <v>0</v>
      </c>
    </row>
    <row r="29" spans="1:41" x14ac:dyDescent="0.2">
      <c r="A29" s="136">
        <v>9</v>
      </c>
      <c r="B29" s="230" t="s">
        <v>575</v>
      </c>
      <c r="C29" s="230"/>
      <c r="D29" s="29">
        <v>44</v>
      </c>
      <c r="E29" s="124"/>
      <c r="F29" s="122">
        <f t="shared" si="3"/>
        <v>44</v>
      </c>
      <c r="G29" s="40"/>
      <c r="H29" s="97"/>
      <c r="I29" s="41" t="str">
        <f t="shared" si="1"/>
        <v/>
      </c>
      <c r="J29" s="40"/>
      <c r="K29" s="40"/>
      <c r="L29" s="41" t="str">
        <f>Rubriek2!D22</f>
        <v/>
      </c>
      <c r="M29" s="97"/>
      <c r="N29" s="97"/>
      <c r="O29" s="40"/>
      <c r="P29" s="40" t="s">
        <v>570</v>
      </c>
      <c r="Q29" s="41">
        <f t="shared" si="5"/>
        <v>0</v>
      </c>
      <c r="R29" s="95">
        <f t="shared" si="6"/>
        <v>0</v>
      </c>
      <c r="S29" s="40"/>
      <c r="T29" s="40"/>
      <c r="U29" s="40" t="s">
        <v>570</v>
      </c>
      <c r="V29" s="40"/>
      <c r="W29" s="40"/>
      <c r="X29" s="40"/>
      <c r="Y29" s="41" t="str">
        <f t="shared" si="0"/>
        <v/>
      </c>
      <c r="Z29" s="30"/>
      <c r="AA29" s="30"/>
      <c r="AB29" s="116"/>
      <c r="AC29" s="116"/>
      <c r="AD29" s="41" t="str">
        <f>Rubriek2!D77</f>
        <v/>
      </c>
      <c r="AE29" s="115"/>
      <c r="AG29" s="7"/>
      <c r="AH29" s="7"/>
      <c r="AI29" s="7"/>
      <c r="AM29">
        <f t="shared" si="7"/>
        <v>0</v>
      </c>
      <c r="AN29">
        <f t="shared" si="4"/>
        <v>0</v>
      </c>
      <c r="AO29">
        <f t="shared" si="2"/>
        <v>0</v>
      </c>
    </row>
    <row r="30" spans="1:41" x14ac:dyDescent="0.2">
      <c r="A30" s="136" t="s">
        <v>540</v>
      </c>
      <c r="B30" s="106" t="s">
        <v>507</v>
      </c>
      <c r="C30" s="105"/>
      <c r="D30" s="29">
        <v>44</v>
      </c>
      <c r="E30" s="124"/>
      <c r="F30" s="122">
        <f t="shared" si="3"/>
        <v>44</v>
      </c>
      <c r="G30" s="40"/>
      <c r="H30" s="97"/>
      <c r="I30" s="41" t="str">
        <f t="shared" si="1"/>
        <v/>
      </c>
      <c r="J30" s="40"/>
      <c r="K30" s="40"/>
      <c r="L30" s="41" t="str">
        <f>Rubriek2!D23</f>
        <v/>
      </c>
      <c r="M30" s="97"/>
      <c r="N30" s="97"/>
      <c r="O30" s="40"/>
      <c r="P30" s="40"/>
      <c r="Q30" s="41">
        <f t="shared" si="5"/>
        <v>0</v>
      </c>
      <c r="R30" s="95">
        <f t="shared" si="6"/>
        <v>0</v>
      </c>
      <c r="S30" s="40"/>
      <c r="T30" s="40"/>
      <c r="U30" s="40"/>
      <c r="V30" s="40"/>
      <c r="W30" s="40"/>
      <c r="X30" s="40"/>
      <c r="Y30" s="41" t="str">
        <f t="shared" si="0"/>
        <v/>
      </c>
      <c r="Z30" s="30"/>
      <c r="AA30" s="30"/>
      <c r="AB30" s="116"/>
      <c r="AC30" s="116"/>
      <c r="AD30" s="41" t="str">
        <f>Rubriek2!D78</f>
        <v/>
      </c>
      <c r="AE30" s="30"/>
      <c r="AG30" s="75"/>
      <c r="AH30" s="75"/>
      <c r="AI30" s="75"/>
      <c r="AM30">
        <f t="shared" si="7"/>
        <v>0</v>
      </c>
      <c r="AN30">
        <f t="shared" si="4"/>
        <v>0</v>
      </c>
      <c r="AO30">
        <f t="shared" si="2"/>
        <v>0</v>
      </c>
    </row>
    <row r="31" spans="1:41" x14ac:dyDescent="0.2">
      <c r="A31" s="139" t="s">
        <v>545</v>
      </c>
      <c r="B31" s="106" t="s">
        <v>513</v>
      </c>
      <c r="C31" s="105"/>
      <c r="D31" s="29">
        <v>44</v>
      </c>
      <c r="E31" s="124"/>
      <c r="F31" s="122">
        <f t="shared" si="3"/>
        <v>44</v>
      </c>
      <c r="G31" s="40"/>
      <c r="H31" s="97"/>
      <c r="I31" s="41" t="str">
        <f t="shared" si="1"/>
        <v/>
      </c>
      <c r="J31" s="40"/>
      <c r="K31" s="40"/>
      <c r="L31" s="41" t="str">
        <f>Rubriek2!D24</f>
        <v/>
      </c>
      <c r="M31" s="97"/>
      <c r="N31" s="97"/>
      <c r="O31" s="40"/>
      <c r="P31" s="40" t="s">
        <v>570</v>
      </c>
      <c r="Q31" s="41">
        <f t="shared" si="5"/>
        <v>0</v>
      </c>
      <c r="R31" s="95">
        <f t="shared" si="6"/>
        <v>0</v>
      </c>
      <c r="S31" s="40"/>
      <c r="T31" s="40"/>
      <c r="U31" s="40"/>
      <c r="V31" s="40"/>
      <c r="W31" s="40"/>
      <c r="X31" s="40"/>
      <c r="Y31" s="41" t="str">
        <f t="shared" si="0"/>
        <v/>
      </c>
      <c r="Z31" s="30"/>
      <c r="AA31" s="30"/>
      <c r="AB31" s="116" t="s">
        <v>570</v>
      </c>
      <c r="AC31" s="116"/>
      <c r="AD31" s="41" t="str">
        <f>Rubriek2!D79</f>
        <v/>
      </c>
      <c r="AE31" s="30"/>
      <c r="AG31" s="75"/>
      <c r="AH31" s="75"/>
      <c r="AI31" s="75"/>
      <c r="AM31">
        <f t="shared" si="7"/>
        <v>0</v>
      </c>
      <c r="AN31">
        <f t="shared" si="4"/>
        <v>0</v>
      </c>
      <c r="AO31">
        <f t="shared" si="2"/>
        <v>0</v>
      </c>
    </row>
    <row r="32" spans="1:41" x14ac:dyDescent="0.2">
      <c r="A32" s="139" t="s">
        <v>548</v>
      </c>
      <c r="B32" s="106" t="s">
        <v>610</v>
      </c>
      <c r="C32" s="105"/>
      <c r="D32" s="29">
        <v>44</v>
      </c>
      <c r="E32" s="124"/>
      <c r="F32" s="122">
        <f t="shared" si="3"/>
        <v>44</v>
      </c>
      <c r="G32" s="40"/>
      <c r="H32" s="97"/>
      <c r="I32" s="41" t="str">
        <f t="shared" si="1"/>
        <v/>
      </c>
      <c r="J32" s="40"/>
      <c r="K32" s="40"/>
      <c r="L32" s="41" t="str">
        <f>Rubriek2!D25</f>
        <v/>
      </c>
      <c r="M32" s="97"/>
      <c r="N32" s="97"/>
      <c r="O32" s="40"/>
      <c r="P32" s="40" t="s">
        <v>570</v>
      </c>
      <c r="Q32" s="41">
        <f t="shared" si="5"/>
        <v>0</v>
      </c>
      <c r="R32" s="95">
        <f t="shared" si="6"/>
        <v>0</v>
      </c>
      <c r="S32" s="40" t="s">
        <v>570</v>
      </c>
      <c r="T32" s="40"/>
      <c r="U32" s="40"/>
      <c r="V32" s="40"/>
      <c r="W32" s="40"/>
      <c r="X32" s="40"/>
      <c r="Y32" s="41" t="str">
        <f t="shared" si="0"/>
        <v/>
      </c>
      <c r="Z32" s="30"/>
      <c r="AA32" s="30"/>
      <c r="AB32" s="116"/>
      <c r="AC32" s="116"/>
      <c r="AD32" s="41" t="str">
        <f>Rubriek2!D80</f>
        <v/>
      </c>
      <c r="AE32" s="30"/>
      <c r="AG32" s="75"/>
      <c r="AH32" s="75"/>
      <c r="AI32" s="75"/>
      <c r="AM32">
        <f t="shared" si="7"/>
        <v>0</v>
      </c>
      <c r="AN32">
        <f t="shared" si="4"/>
        <v>0</v>
      </c>
      <c r="AO32">
        <f t="shared" si="2"/>
        <v>0</v>
      </c>
    </row>
    <row r="33" spans="1:41" x14ac:dyDescent="0.2">
      <c r="A33" s="139">
        <v>10</v>
      </c>
      <c r="B33" s="245" t="s">
        <v>609</v>
      </c>
      <c r="C33" s="246"/>
      <c r="D33" s="29">
        <v>44</v>
      </c>
      <c r="E33" s="124"/>
      <c r="F33" s="122">
        <f t="shared" si="3"/>
        <v>44</v>
      </c>
      <c r="G33" s="110">
        <f>SUM(G30:G32)</f>
        <v>0</v>
      </c>
      <c r="H33" s="97"/>
      <c r="I33" s="41" t="str">
        <f t="shared" si="1"/>
        <v/>
      </c>
      <c r="J33" s="110">
        <f>SUM(J30:J32)</f>
        <v>0</v>
      </c>
      <c r="K33" s="110">
        <f>SUM(K30:K32)</f>
        <v>0</v>
      </c>
      <c r="L33" s="41" t="str">
        <f>Rubriek2!D26</f>
        <v/>
      </c>
      <c r="M33" s="121"/>
      <c r="N33" s="121" t="s">
        <v>570</v>
      </c>
      <c r="O33" s="110">
        <f>SUM(O30:O32)</f>
        <v>0</v>
      </c>
      <c r="P33" s="110">
        <f>SUM(P30:P32)</f>
        <v>0</v>
      </c>
      <c r="Q33" s="41">
        <f t="shared" si="5"/>
        <v>0</v>
      </c>
      <c r="R33" s="95">
        <f t="shared" si="6"/>
        <v>0</v>
      </c>
      <c r="S33" s="110">
        <f t="shared" ref="S33:X33" si="9">SUM(S30:S32)</f>
        <v>0</v>
      </c>
      <c r="T33" s="110">
        <f t="shared" si="9"/>
        <v>0</v>
      </c>
      <c r="U33" s="110">
        <f t="shared" si="9"/>
        <v>0</v>
      </c>
      <c r="V33" s="110">
        <f t="shared" si="9"/>
        <v>0</v>
      </c>
      <c r="W33" s="110">
        <f t="shared" si="9"/>
        <v>0</v>
      </c>
      <c r="X33" s="110">
        <f t="shared" si="9"/>
        <v>0</v>
      </c>
      <c r="Y33" s="41" t="str">
        <f t="shared" si="0"/>
        <v/>
      </c>
      <c r="Z33" s="110">
        <f>SUM(Z30:Z32)</f>
        <v>0</v>
      </c>
      <c r="AA33" s="110">
        <f>SUM(AA30:AA32)</f>
        <v>0</v>
      </c>
      <c r="AB33" s="121"/>
      <c r="AC33" s="121"/>
      <c r="AD33" s="41" t="str">
        <f>Rubriek2!D81</f>
        <v/>
      </c>
      <c r="AE33" s="110">
        <f>SUM(AE30:AE32)</f>
        <v>0</v>
      </c>
      <c r="AL33" t="s">
        <v>570</v>
      </c>
      <c r="AM33" t="s">
        <v>570</v>
      </c>
      <c r="AO33" t="s">
        <v>570</v>
      </c>
    </row>
    <row r="34" spans="1:41" x14ac:dyDescent="0.2">
      <c r="A34" s="139">
        <v>11</v>
      </c>
      <c r="B34" s="244" t="s">
        <v>394</v>
      </c>
      <c r="C34" s="244"/>
      <c r="D34" s="29">
        <v>36</v>
      </c>
      <c r="E34" s="124"/>
      <c r="F34" s="122">
        <f t="shared" si="3"/>
        <v>36</v>
      </c>
      <c r="G34" s="124"/>
      <c r="H34" s="97"/>
      <c r="I34" s="41" t="str">
        <f t="shared" si="1"/>
        <v/>
      </c>
      <c r="J34" s="124"/>
      <c r="K34" s="124"/>
      <c r="L34" s="41" t="str">
        <f>Rubriek2!D27</f>
        <v/>
      </c>
      <c r="M34" s="97"/>
      <c r="N34" s="97"/>
      <c r="O34" s="124"/>
      <c r="P34" s="124"/>
      <c r="Q34" s="41">
        <f t="shared" si="5"/>
        <v>0</v>
      </c>
      <c r="R34" s="95">
        <f t="shared" si="6"/>
        <v>0</v>
      </c>
      <c r="S34" s="124"/>
      <c r="T34" s="124"/>
      <c r="U34" s="124"/>
      <c r="V34" s="124"/>
      <c r="W34" s="124"/>
      <c r="X34" s="124"/>
      <c r="Y34" s="41" t="str">
        <f t="shared" si="0"/>
        <v/>
      </c>
      <c r="Z34" s="124"/>
      <c r="AA34" s="124"/>
      <c r="AB34" s="116"/>
      <c r="AC34" s="116"/>
      <c r="AD34" s="41" t="str">
        <f>Rubriek2!D82</f>
        <v/>
      </c>
      <c r="AE34" s="124"/>
      <c r="AG34" s="33" t="s">
        <v>579</v>
      </c>
      <c r="AH34" s="171"/>
      <c r="AM34">
        <f t="shared" si="7"/>
        <v>0</v>
      </c>
      <c r="AN34">
        <f t="shared" si="4"/>
        <v>0</v>
      </c>
      <c r="AO34">
        <f t="shared" si="2"/>
        <v>0</v>
      </c>
    </row>
    <row r="35" spans="1:41" x14ac:dyDescent="0.2">
      <c r="A35" s="139" t="s">
        <v>551</v>
      </c>
      <c r="B35" s="106" t="s">
        <v>687</v>
      </c>
      <c r="C35" s="96"/>
      <c r="D35" s="29">
        <v>43.6</v>
      </c>
      <c r="E35" s="124"/>
      <c r="F35" s="122">
        <f t="shared" si="3"/>
        <v>43.6</v>
      </c>
      <c r="G35" s="40"/>
      <c r="H35" s="97"/>
      <c r="I35" s="41" t="str">
        <f t="shared" si="1"/>
        <v/>
      </c>
      <c r="J35" s="40"/>
      <c r="K35" s="40"/>
      <c r="L35" s="41" t="str">
        <f>Rubriek2!D28</f>
        <v/>
      </c>
      <c r="M35" s="97"/>
      <c r="N35" s="97"/>
      <c r="O35" s="40"/>
      <c r="P35" s="40" t="s">
        <v>570</v>
      </c>
      <c r="Q35" s="41">
        <f t="shared" si="5"/>
        <v>0</v>
      </c>
      <c r="R35" s="95">
        <f t="shared" si="6"/>
        <v>0</v>
      </c>
      <c r="S35" s="40"/>
      <c r="T35" s="40"/>
      <c r="U35" s="40"/>
      <c r="V35" s="40"/>
      <c r="W35" s="40"/>
      <c r="X35" s="40"/>
      <c r="Y35" s="41" t="str">
        <f t="shared" si="0"/>
        <v/>
      </c>
      <c r="Z35" s="30"/>
      <c r="AA35" s="30"/>
      <c r="AB35" s="116"/>
      <c r="AC35" s="116"/>
      <c r="AD35" s="41" t="str">
        <f>Rubriek2!D83</f>
        <v/>
      </c>
      <c r="AE35" s="31"/>
      <c r="AG35" s="33" t="s">
        <v>600</v>
      </c>
      <c r="AH35" s="33"/>
      <c r="AL35">
        <f>IF(COUNTIF(S35,"&gt;0")=0,0,S35*F35)</f>
        <v>0</v>
      </c>
      <c r="AM35">
        <f t="shared" si="7"/>
        <v>0</v>
      </c>
      <c r="AN35">
        <f t="shared" si="4"/>
        <v>0</v>
      </c>
      <c r="AO35">
        <f t="shared" si="2"/>
        <v>0</v>
      </c>
    </row>
    <row r="36" spans="1:41" x14ac:dyDescent="0.2">
      <c r="A36" s="139" t="s">
        <v>553</v>
      </c>
      <c r="B36" s="106" t="s">
        <v>512</v>
      </c>
      <c r="C36" s="107"/>
      <c r="D36" s="29">
        <v>43.6</v>
      </c>
      <c r="E36" s="124"/>
      <c r="F36" s="122">
        <f t="shared" si="3"/>
        <v>43.6</v>
      </c>
      <c r="G36" s="40"/>
      <c r="H36" s="97"/>
      <c r="I36" s="41" t="str">
        <f t="shared" si="1"/>
        <v/>
      </c>
      <c r="J36" s="40"/>
      <c r="K36" s="40"/>
      <c r="L36" s="41" t="str">
        <f>Rubriek2!D29</f>
        <v/>
      </c>
      <c r="M36" s="97"/>
      <c r="N36" s="97"/>
      <c r="O36" s="40"/>
      <c r="P36" s="40" t="s">
        <v>570</v>
      </c>
      <c r="Q36" s="41">
        <f t="shared" si="5"/>
        <v>0</v>
      </c>
      <c r="R36" s="95">
        <f t="shared" si="6"/>
        <v>0</v>
      </c>
      <c r="S36" s="40"/>
      <c r="T36" s="40"/>
      <c r="U36" s="40"/>
      <c r="V36" s="40"/>
      <c r="W36" s="40"/>
      <c r="X36" s="40"/>
      <c r="Y36" s="41" t="str">
        <f t="shared" si="0"/>
        <v/>
      </c>
      <c r="Z36" s="30"/>
      <c r="AA36" s="30"/>
      <c r="AB36" s="116"/>
      <c r="AC36" s="116"/>
      <c r="AD36" s="41" t="str">
        <f>Rubriek2!D84</f>
        <v/>
      </c>
      <c r="AE36" s="31"/>
      <c r="AG36" s="38"/>
      <c r="AH36" s="35" t="s">
        <v>598</v>
      </c>
      <c r="AL36">
        <f>IF(COUNTIF(S36,"&gt;0")=0,0,S36*F36)</f>
        <v>0</v>
      </c>
      <c r="AM36">
        <f t="shared" si="7"/>
        <v>0</v>
      </c>
      <c r="AN36">
        <f t="shared" si="4"/>
        <v>0</v>
      </c>
      <c r="AO36">
        <f t="shared" si="2"/>
        <v>0</v>
      </c>
    </row>
    <row r="37" spans="1:41" x14ac:dyDescent="0.2">
      <c r="A37" s="139">
        <v>12</v>
      </c>
      <c r="B37" s="245" t="s">
        <v>612</v>
      </c>
      <c r="C37" s="246"/>
      <c r="D37" s="29">
        <v>43.6</v>
      </c>
      <c r="E37" s="124"/>
      <c r="F37" s="122">
        <f t="shared" si="3"/>
        <v>43.6</v>
      </c>
      <c r="G37" s="110">
        <f>SUM(G35:G36)</f>
        <v>0</v>
      </c>
      <c r="H37" s="97"/>
      <c r="I37" s="41" t="str">
        <f t="shared" si="1"/>
        <v/>
      </c>
      <c r="J37" s="110">
        <f>SUM(J35:J36)</f>
        <v>0</v>
      </c>
      <c r="K37" s="110">
        <f>SUM(K35:K36)</f>
        <v>0</v>
      </c>
      <c r="L37" s="41" t="str">
        <f>Rubriek2!D30</f>
        <v/>
      </c>
      <c r="M37" s="121"/>
      <c r="N37" s="121"/>
      <c r="O37" s="110">
        <f>SUM(O35:O36)</f>
        <v>0</v>
      </c>
      <c r="P37" s="110">
        <f>SUM(P35:P36)</f>
        <v>0</v>
      </c>
      <c r="Q37" s="41">
        <f t="shared" si="5"/>
        <v>0</v>
      </c>
      <c r="R37" s="95">
        <f t="shared" si="6"/>
        <v>0</v>
      </c>
      <c r="S37" s="110">
        <f t="shared" ref="S37:X37" si="10">SUM(S35:S36)</f>
        <v>0</v>
      </c>
      <c r="T37" s="110">
        <f t="shared" si="10"/>
        <v>0</v>
      </c>
      <c r="U37" s="110">
        <f t="shared" si="10"/>
        <v>0</v>
      </c>
      <c r="V37" s="110">
        <f t="shared" si="10"/>
        <v>0</v>
      </c>
      <c r="W37" s="110">
        <f t="shared" si="10"/>
        <v>0</v>
      </c>
      <c r="X37" s="110">
        <f t="shared" si="10"/>
        <v>0</v>
      </c>
      <c r="Y37" s="41" t="str">
        <f t="shared" si="0"/>
        <v/>
      </c>
      <c r="Z37" s="110">
        <f>SUM(Z35:Z36)</f>
        <v>0</v>
      </c>
      <c r="AA37" s="110">
        <f>SUM(AA35:AA36)</f>
        <v>0</v>
      </c>
      <c r="AB37" s="121" t="s">
        <v>570</v>
      </c>
      <c r="AC37" s="121"/>
      <c r="AD37" s="41" t="str">
        <f>Rubriek2!D85</f>
        <v/>
      </c>
      <c r="AE37" s="110">
        <f>SUM(AE35:AE36)</f>
        <v>0</v>
      </c>
      <c r="AG37" s="36" t="s">
        <v>678</v>
      </c>
      <c r="AH37" s="37"/>
      <c r="AM37" t="s">
        <v>570</v>
      </c>
      <c r="AO37" t="s">
        <v>570</v>
      </c>
    </row>
    <row r="38" spans="1:41" x14ac:dyDescent="0.2">
      <c r="A38" s="139">
        <v>13</v>
      </c>
      <c r="B38" s="233" t="s">
        <v>570</v>
      </c>
      <c r="C38" s="234"/>
      <c r="D38" s="29" t="s">
        <v>570</v>
      </c>
      <c r="E38" s="124"/>
      <c r="F38" s="122" t="str">
        <f t="shared" si="3"/>
        <v xml:space="preserve"> </v>
      </c>
      <c r="G38" s="40"/>
      <c r="H38" s="97"/>
      <c r="I38" s="41" t="str">
        <f t="shared" si="1"/>
        <v/>
      </c>
      <c r="J38" s="40"/>
      <c r="K38" s="40"/>
      <c r="L38" s="41" t="str">
        <f>Rubriek2!D31</f>
        <v/>
      </c>
      <c r="M38" s="97"/>
      <c r="N38" s="97"/>
      <c r="O38" s="40"/>
      <c r="P38" s="40"/>
      <c r="Q38" s="41">
        <f t="shared" si="5"/>
        <v>0</v>
      </c>
      <c r="R38" s="95">
        <f t="shared" si="6"/>
        <v>0</v>
      </c>
      <c r="S38" s="40"/>
      <c r="T38" s="40"/>
      <c r="U38" s="40"/>
      <c r="V38" s="40"/>
      <c r="W38" s="40"/>
      <c r="X38" s="40"/>
      <c r="Y38" s="41" t="str">
        <f t="shared" si="0"/>
        <v/>
      </c>
      <c r="Z38" s="30"/>
      <c r="AA38" s="30"/>
      <c r="AB38" s="116"/>
      <c r="AC38" s="116"/>
      <c r="AD38" s="41" t="str">
        <f>Rubriek2!D86</f>
        <v/>
      </c>
      <c r="AE38" s="124"/>
      <c r="AG38" s="36" t="s">
        <v>584</v>
      </c>
      <c r="AH38" s="37"/>
      <c r="AL38">
        <f>IF(COUNTIF(S38,"&gt;0")=0,0,S38*F38)</f>
        <v>0</v>
      </c>
      <c r="AM38">
        <f t="shared" si="7"/>
        <v>0</v>
      </c>
      <c r="AN38">
        <f t="shared" si="4"/>
        <v>0</v>
      </c>
      <c r="AO38">
        <f t="shared" si="2"/>
        <v>0</v>
      </c>
    </row>
    <row r="39" spans="1:41" x14ac:dyDescent="0.2">
      <c r="A39" s="139">
        <v>14</v>
      </c>
      <c r="B39" s="230" t="s">
        <v>576</v>
      </c>
      <c r="C39" s="230"/>
      <c r="D39" s="29">
        <v>44</v>
      </c>
      <c r="E39" s="124"/>
      <c r="F39" s="122">
        <f t="shared" si="3"/>
        <v>44</v>
      </c>
      <c r="G39" s="40"/>
      <c r="H39" s="97"/>
      <c r="I39" s="41" t="str">
        <f t="shared" si="1"/>
        <v/>
      </c>
      <c r="J39" s="40"/>
      <c r="K39" s="40"/>
      <c r="L39" s="41" t="str">
        <f>Rubriek2!D32</f>
        <v/>
      </c>
      <c r="M39" s="97"/>
      <c r="N39" s="97"/>
      <c r="O39" s="40"/>
      <c r="P39" s="40" t="s">
        <v>570</v>
      </c>
      <c r="Q39" s="41">
        <f t="shared" si="5"/>
        <v>0</v>
      </c>
      <c r="R39" s="95">
        <f t="shared" si="6"/>
        <v>0</v>
      </c>
      <c r="S39" s="40" t="s">
        <v>570</v>
      </c>
      <c r="T39" s="40"/>
      <c r="U39" s="40"/>
      <c r="V39" s="40"/>
      <c r="W39" s="40"/>
      <c r="X39" s="40"/>
      <c r="Y39" s="41" t="str">
        <f t="shared" si="0"/>
        <v/>
      </c>
      <c r="Z39" s="30"/>
      <c r="AA39" s="30"/>
      <c r="AB39" s="116"/>
      <c r="AC39" s="30"/>
      <c r="AD39" s="41" t="str">
        <f>Rubriek2!D87</f>
        <v/>
      </c>
      <c r="AE39" s="31"/>
      <c r="AG39" s="36" t="s">
        <v>859</v>
      </c>
      <c r="AH39" s="37"/>
      <c r="AL39">
        <f>IF(COUNTIF(S39,"&gt;0")=0,0,S39*F39)</f>
        <v>0</v>
      </c>
      <c r="AM39">
        <f t="shared" si="7"/>
        <v>0</v>
      </c>
      <c r="AN39">
        <f t="shared" si="4"/>
        <v>0</v>
      </c>
      <c r="AO39">
        <f t="shared" si="2"/>
        <v>0</v>
      </c>
    </row>
    <row r="40" spans="1:41" x14ac:dyDescent="0.2">
      <c r="A40" s="139">
        <v>16</v>
      </c>
      <c r="B40" s="230" t="s">
        <v>577</v>
      </c>
      <c r="C40" s="230"/>
      <c r="D40" s="29">
        <v>43.5</v>
      </c>
      <c r="E40" s="124"/>
      <c r="F40" s="122">
        <f t="shared" si="3"/>
        <v>43.5</v>
      </c>
      <c r="G40" s="40"/>
      <c r="H40" s="97"/>
      <c r="I40" s="41" t="str">
        <f t="shared" si="1"/>
        <v/>
      </c>
      <c r="J40" s="40"/>
      <c r="K40" s="40"/>
      <c r="L40" s="41" t="str">
        <f>Rubriek2!D33</f>
        <v/>
      </c>
      <c r="M40" s="97"/>
      <c r="N40" s="97"/>
      <c r="O40" s="40"/>
      <c r="P40" s="40" t="s">
        <v>570</v>
      </c>
      <c r="Q40" s="41">
        <f t="shared" si="5"/>
        <v>0</v>
      </c>
      <c r="R40" s="95">
        <f t="shared" si="6"/>
        <v>0</v>
      </c>
      <c r="S40" s="40"/>
      <c r="T40" s="40"/>
      <c r="U40" s="40"/>
      <c r="V40" s="40"/>
      <c r="W40" s="40"/>
      <c r="X40" s="40"/>
      <c r="Y40" s="41" t="str">
        <f t="shared" si="0"/>
        <v/>
      </c>
      <c r="Z40" s="30"/>
      <c r="AA40" s="30"/>
      <c r="AB40" s="116"/>
      <c r="AC40" s="30"/>
      <c r="AD40" s="41" t="str">
        <f>Rubriek2!D88</f>
        <v/>
      </c>
      <c r="AE40" s="31"/>
      <c r="AG40" s="36" t="s">
        <v>860</v>
      </c>
      <c r="AH40" s="37"/>
      <c r="AL40">
        <f>IF(COUNTIF(S40,"&gt;0")=0,0,S40*F40)</f>
        <v>0</v>
      </c>
      <c r="AM40">
        <f t="shared" si="7"/>
        <v>0</v>
      </c>
      <c r="AN40">
        <f t="shared" si="4"/>
        <v>0</v>
      </c>
      <c r="AO40">
        <f t="shared" si="2"/>
        <v>0</v>
      </c>
    </row>
    <row r="41" spans="1:41" x14ac:dyDescent="0.2">
      <c r="A41" s="139">
        <v>17</v>
      </c>
      <c r="B41" s="230" t="s">
        <v>578</v>
      </c>
      <c r="C41" s="230"/>
      <c r="D41" s="29">
        <v>43.1</v>
      </c>
      <c r="E41" s="124"/>
      <c r="F41" s="122">
        <f t="shared" si="3"/>
        <v>43.1</v>
      </c>
      <c r="G41" s="40"/>
      <c r="H41" s="97"/>
      <c r="I41" s="41" t="str">
        <f t="shared" si="1"/>
        <v/>
      </c>
      <c r="J41" s="40"/>
      <c r="K41" s="40"/>
      <c r="L41" s="41" t="str">
        <f>Rubriek2!D34</f>
        <v/>
      </c>
      <c r="M41" s="97"/>
      <c r="N41" s="97"/>
      <c r="O41" s="40"/>
      <c r="P41" s="40" t="s">
        <v>570</v>
      </c>
      <c r="Q41" s="41">
        <f t="shared" si="5"/>
        <v>0</v>
      </c>
      <c r="R41" s="95">
        <f t="shared" si="6"/>
        <v>0</v>
      </c>
      <c r="S41" s="40"/>
      <c r="T41" s="40"/>
      <c r="U41" s="40"/>
      <c r="V41" s="40"/>
      <c r="W41" s="40"/>
      <c r="X41" s="40"/>
      <c r="Y41" s="41" t="str">
        <f t="shared" si="0"/>
        <v/>
      </c>
      <c r="Z41" s="30"/>
      <c r="AA41" s="30"/>
      <c r="AB41" s="116"/>
      <c r="AC41" s="116"/>
      <c r="AD41" s="41" t="str">
        <f>Rubriek2!D89</f>
        <v/>
      </c>
      <c r="AE41" s="31"/>
      <c r="AL41">
        <f>IF(COUNTIF(S41,"&gt;0")=0,0,S41*F41)</f>
        <v>0</v>
      </c>
      <c r="AM41">
        <f t="shared" si="7"/>
        <v>0</v>
      </c>
      <c r="AN41">
        <f t="shared" si="4"/>
        <v>0</v>
      </c>
      <c r="AO41">
        <f t="shared" si="2"/>
        <v>0</v>
      </c>
    </row>
    <row r="42" spans="1:41" x14ac:dyDescent="0.2">
      <c r="A42" s="139">
        <v>18</v>
      </c>
      <c r="B42" s="230" t="s">
        <v>1128</v>
      </c>
      <c r="C42" s="230"/>
      <c r="D42" s="29">
        <v>42.7</v>
      </c>
      <c r="E42" s="124"/>
      <c r="F42" s="122">
        <f t="shared" si="3"/>
        <v>42.7</v>
      </c>
      <c r="G42" s="40"/>
      <c r="H42" s="97"/>
      <c r="I42" s="41" t="str">
        <f t="shared" si="1"/>
        <v/>
      </c>
      <c r="J42" s="40"/>
      <c r="K42" s="40"/>
      <c r="L42" s="41" t="str">
        <f>Rubriek2!D35</f>
        <v/>
      </c>
      <c r="M42" s="97"/>
      <c r="N42" s="97"/>
      <c r="O42" s="40"/>
      <c r="P42" s="40"/>
      <c r="Q42" s="41">
        <f t="shared" si="5"/>
        <v>0</v>
      </c>
      <c r="R42" s="95">
        <f t="shared" si="6"/>
        <v>0</v>
      </c>
      <c r="S42" s="40"/>
      <c r="T42" s="40"/>
      <c r="U42" s="40"/>
      <c r="V42" s="40"/>
      <c r="W42" s="40"/>
      <c r="X42" s="40"/>
      <c r="Y42" s="41" t="str">
        <f t="shared" si="0"/>
        <v/>
      </c>
      <c r="Z42" s="30"/>
      <c r="AA42" s="30"/>
      <c r="AB42" s="116"/>
      <c r="AC42" s="116"/>
      <c r="AD42" s="41" t="str">
        <f>Rubriek2!D90</f>
        <v/>
      </c>
      <c r="AE42" s="31"/>
      <c r="AM42">
        <f t="shared" si="7"/>
        <v>0</v>
      </c>
      <c r="AN42">
        <f t="shared" si="4"/>
        <v>0</v>
      </c>
      <c r="AO42">
        <f t="shared" si="2"/>
        <v>0</v>
      </c>
    </row>
    <row r="43" spans="1:41" ht="14.25" x14ac:dyDescent="0.2">
      <c r="A43" s="139">
        <v>15</v>
      </c>
      <c r="B43" s="244" t="s">
        <v>188</v>
      </c>
      <c r="C43" s="244"/>
      <c r="D43" s="29">
        <v>38</v>
      </c>
      <c r="E43" s="124"/>
      <c r="F43" s="122">
        <f t="shared" si="3"/>
        <v>38</v>
      </c>
      <c r="G43" s="124"/>
      <c r="H43" s="97"/>
      <c r="I43" s="41" t="str">
        <f t="shared" si="1"/>
        <v/>
      </c>
      <c r="J43" s="124"/>
      <c r="K43" s="124"/>
      <c r="L43" s="41" t="str">
        <f>Rubriek2!D36</f>
        <v/>
      </c>
      <c r="M43" s="97"/>
      <c r="N43" s="97"/>
      <c r="O43" s="124"/>
      <c r="P43" s="124"/>
      <c r="Q43" s="41">
        <f t="shared" si="5"/>
        <v>0</v>
      </c>
      <c r="R43" s="95">
        <f t="shared" si="6"/>
        <v>0</v>
      </c>
      <c r="S43" s="124"/>
      <c r="T43" s="124"/>
      <c r="U43" s="124"/>
      <c r="V43" s="124"/>
      <c r="W43" s="124"/>
      <c r="X43" s="124"/>
      <c r="Y43" s="41" t="str">
        <f t="shared" si="0"/>
        <v/>
      </c>
      <c r="Z43" s="124"/>
      <c r="AA43" s="124"/>
      <c r="AB43" s="116"/>
      <c r="AC43" s="116"/>
      <c r="AD43" s="41" t="str">
        <f>Rubriek2!D91</f>
        <v/>
      </c>
      <c r="AE43" s="124"/>
      <c r="AG43" s="33" t="s">
        <v>579</v>
      </c>
      <c r="AH43" s="33"/>
      <c r="AM43">
        <f t="shared" si="7"/>
        <v>0</v>
      </c>
      <c r="AN43">
        <f t="shared" si="4"/>
        <v>0</v>
      </c>
      <c r="AO43">
        <f t="shared" si="2"/>
        <v>0</v>
      </c>
    </row>
    <row r="44" spans="1:41" x14ac:dyDescent="0.2">
      <c r="A44" s="139">
        <v>19</v>
      </c>
      <c r="B44" s="230" t="s">
        <v>908</v>
      </c>
      <c r="C44" s="230"/>
      <c r="D44" s="29">
        <v>42.7</v>
      </c>
      <c r="E44" s="124"/>
      <c r="F44" s="122">
        <f t="shared" si="3"/>
        <v>42.7</v>
      </c>
      <c r="G44" s="40"/>
      <c r="H44" s="97"/>
      <c r="I44" s="41" t="str">
        <f t="shared" si="1"/>
        <v/>
      </c>
      <c r="J44" s="40"/>
      <c r="K44" s="40"/>
      <c r="L44" s="41" t="str">
        <f>Rubriek2!D37</f>
        <v/>
      </c>
      <c r="M44" s="97"/>
      <c r="N44" s="97"/>
      <c r="O44" s="40"/>
      <c r="P44" s="40"/>
      <c r="Q44" s="41">
        <f t="shared" si="5"/>
        <v>0</v>
      </c>
      <c r="R44" s="95">
        <f t="shared" si="6"/>
        <v>0</v>
      </c>
      <c r="S44" s="40"/>
      <c r="T44" s="40"/>
      <c r="U44" s="40"/>
      <c r="V44" s="40"/>
      <c r="W44" s="40"/>
      <c r="X44" s="40"/>
      <c r="Y44" s="41" t="str">
        <f t="shared" si="0"/>
        <v/>
      </c>
      <c r="Z44" s="30"/>
      <c r="AA44" s="30"/>
      <c r="AB44" s="116"/>
      <c r="AC44" s="173" t="str">
        <f>IF(SUM(AH46:AH48)=0,"0",SUM(AH46:AH48))</f>
        <v>0</v>
      </c>
      <c r="AD44" s="41" t="str">
        <f>Rubriek2!D92</f>
        <v/>
      </c>
      <c r="AE44" s="173" t="str">
        <f>IF(SUM(AH37:AH40)=0,"0",SUM(AH37:AH40))</f>
        <v>0</v>
      </c>
      <c r="AG44" s="33" t="s">
        <v>600</v>
      </c>
      <c r="AH44" s="33"/>
      <c r="AM44">
        <f t="shared" si="7"/>
        <v>0</v>
      </c>
      <c r="AN44">
        <f t="shared" si="4"/>
        <v>0</v>
      </c>
      <c r="AO44">
        <f t="shared" si="2"/>
        <v>0</v>
      </c>
    </row>
    <row r="45" spans="1:41" x14ac:dyDescent="0.2">
      <c r="A45" s="139">
        <v>20</v>
      </c>
      <c r="B45" s="237" t="s">
        <v>1087</v>
      </c>
      <c r="C45" s="230"/>
      <c r="D45" s="29">
        <v>41</v>
      </c>
      <c r="E45" s="124"/>
      <c r="F45" s="122">
        <f t="shared" si="3"/>
        <v>41</v>
      </c>
      <c r="G45" s="40"/>
      <c r="H45" s="97"/>
      <c r="I45" s="41" t="str">
        <f t="shared" si="1"/>
        <v/>
      </c>
      <c r="J45" s="40"/>
      <c r="K45" s="40"/>
      <c r="L45" s="41" t="str">
        <f>Rubriek2!D38</f>
        <v/>
      </c>
      <c r="M45" s="97"/>
      <c r="N45" s="97"/>
      <c r="O45" s="40"/>
      <c r="P45" s="40"/>
      <c r="Q45" s="41">
        <f t="shared" si="5"/>
        <v>0</v>
      </c>
      <c r="R45" s="95">
        <f t="shared" si="6"/>
        <v>0</v>
      </c>
      <c r="S45" s="40" t="s">
        <v>570</v>
      </c>
      <c r="T45" s="40"/>
      <c r="U45" s="40"/>
      <c r="V45" s="40"/>
      <c r="W45" s="40"/>
      <c r="X45" s="40"/>
      <c r="Y45" s="41" t="str">
        <f t="shared" si="0"/>
        <v/>
      </c>
      <c r="Z45" s="30"/>
      <c r="AA45" s="30"/>
      <c r="AB45" s="116"/>
      <c r="AC45" s="30"/>
      <c r="AD45" s="41" t="str">
        <f>Rubriek2!D93</f>
        <v/>
      </c>
      <c r="AE45" s="173" t="str">
        <f>IF(SUM(AH54:AH55)=0,"0",SUM(AH54:AH55))</f>
        <v>0</v>
      </c>
      <c r="AG45" s="34"/>
      <c r="AH45" s="35" t="s">
        <v>598</v>
      </c>
      <c r="AM45">
        <f t="shared" si="7"/>
        <v>0</v>
      </c>
      <c r="AN45">
        <f t="shared" si="4"/>
        <v>0</v>
      </c>
      <c r="AO45">
        <f t="shared" si="2"/>
        <v>0</v>
      </c>
    </row>
    <row r="46" spans="1:41" x14ac:dyDescent="0.2">
      <c r="A46" s="139">
        <v>21</v>
      </c>
      <c r="B46" s="237" t="s">
        <v>1088</v>
      </c>
      <c r="C46" s="230"/>
      <c r="D46" s="29">
        <v>41</v>
      </c>
      <c r="E46" s="124"/>
      <c r="F46" s="122">
        <f t="shared" si="3"/>
        <v>41</v>
      </c>
      <c r="G46" s="40"/>
      <c r="H46" s="97"/>
      <c r="I46" s="41" t="str">
        <f t="shared" si="1"/>
        <v/>
      </c>
      <c r="J46" s="40"/>
      <c r="K46" s="40"/>
      <c r="L46" s="41" t="str">
        <f>Rubriek2!D39</f>
        <v/>
      </c>
      <c r="M46" s="97"/>
      <c r="N46" s="97"/>
      <c r="O46" s="40"/>
      <c r="P46" s="40"/>
      <c r="Q46" s="41">
        <f t="shared" si="5"/>
        <v>0</v>
      </c>
      <c r="R46" s="95">
        <f t="shared" si="6"/>
        <v>0</v>
      </c>
      <c r="S46" s="40"/>
      <c r="T46" s="40"/>
      <c r="U46" s="40"/>
      <c r="V46" s="40"/>
      <c r="W46" s="40"/>
      <c r="X46" s="40"/>
      <c r="Y46" s="41" t="str">
        <f t="shared" si="0"/>
        <v/>
      </c>
      <c r="Z46" s="30"/>
      <c r="AA46" s="30"/>
      <c r="AB46" s="116"/>
      <c r="AC46" s="30"/>
      <c r="AD46" s="41" t="str">
        <f>Rubriek2!D94</f>
        <v/>
      </c>
      <c r="AE46" s="173" t="str">
        <f>IF(SUM(AI54:AI55)=0,"0",SUM(AI54:AI55))</f>
        <v>0</v>
      </c>
      <c r="AG46" s="36" t="s">
        <v>601</v>
      </c>
      <c r="AH46" s="37"/>
      <c r="AM46">
        <f t="shared" si="7"/>
        <v>0</v>
      </c>
      <c r="AN46">
        <f t="shared" si="4"/>
        <v>0</v>
      </c>
      <c r="AO46">
        <f t="shared" si="2"/>
        <v>0</v>
      </c>
    </row>
    <row r="47" spans="1:41" x14ac:dyDescent="0.2">
      <c r="A47" s="139">
        <v>22</v>
      </c>
      <c r="B47" s="230" t="s">
        <v>913</v>
      </c>
      <c r="C47" s="230"/>
      <c r="D47" s="29">
        <v>41.4</v>
      </c>
      <c r="E47" s="124"/>
      <c r="F47" s="122">
        <f t="shared" si="3"/>
        <v>41.4</v>
      </c>
      <c r="G47" s="40"/>
      <c r="H47" s="97"/>
      <c r="I47" s="41" t="str">
        <f t="shared" si="1"/>
        <v/>
      </c>
      <c r="J47" s="40"/>
      <c r="K47" s="40"/>
      <c r="L47" s="41" t="str">
        <f>Rubriek2!D40</f>
        <v/>
      </c>
      <c r="M47" s="97"/>
      <c r="N47" s="97"/>
      <c r="O47" s="40"/>
      <c r="P47" s="40"/>
      <c r="Q47" s="41">
        <f t="shared" si="5"/>
        <v>0</v>
      </c>
      <c r="R47" s="95">
        <f t="shared" si="6"/>
        <v>0</v>
      </c>
      <c r="S47" s="40"/>
      <c r="T47" s="40"/>
      <c r="U47" s="40"/>
      <c r="V47" s="40"/>
      <c r="W47" s="40"/>
      <c r="X47" s="40"/>
      <c r="Y47" s="41" t="str">
        <f t="shared" si="0"/>
        <v/>
      </c>
      <c r="Z47" s="30"/>
      <c r="AA47" s="30"/>
      <c r="AB47" s="116"/>
      <c r="AC47" s="30"/>
      <c r="AD47" s="41" t="str">
        <f>Rubriek2!D95</f>
        <v/>
      </c>
      <c r="AE47" s="31"/>
      <c r="AG47" s="36" t="s">
        <v>602</v>
      </c>
      <c r="AH47" s="37"/>
      <c r="AM47">
        <f t="shared" si="7"/>
        <v>0</v>
      </c>
      <c r="AN47">
        <f t="shared" si="4"/>
        <v>0</v>
      </c>
      <c r="AO47">
        <f t="shared" si="2"/>
        <v>0</v>
      </c>
    </row>
    <row r="48" spans="1:41" x14ac:dyDescent="0.2">
      <c r="A48" s="139">
        <v>23</v>
      </c>
      <c r="B48" s="237" t="s">
        <v>570</v>
      </c>
      <c r="C48" s="230"/>
      <c r="D48" s="29">
        <v>41.4</v>
      </c>
      <c r="E48" s="124"/>
      <c r="F48" s="122">
        <f t="shared" si="3"/>
        <v>41.4</v>
      </c>
      <c r="G48" s="40"/>
      <c r="H48" s="97"/>
      <c r="I48" s="41" t="str">
        <f t="shared" si="1"/>
        <v/>
      </c>
      <c r="J48" s="40"/>
      <c r="K48" s="40"/>
      <c r="L48" s="41" t="str">
        <f>Rubriek2!D41</f>
        <v/>
      </c>
      <c r="M48" s="97"/>
      <c r="N48" s="97"/>
      <c r="O48" s="40"/>
      <c r="P48" s="40"/>
      <c r="Q48" s="41">
        <f t="shared" si="5"/>
        <v>0</v>
      </c>
      <c r="R48" s="95">
        <f t="shared" si="6"/>
        <v>0</v>
      </c>
      <c r="S48" s="40" t="s">
        <v>570</v>
      </c>
      <c r="T48" s="40"/>
      <c r="U48" s="40"/>
      <c r="V48" s="40"/>
      <c r="W48" s="40"/>
      <c r="X48" s="40"/>
      <c r="Y48" s="41" t="str">
        <f t="shared" si="0"/>
        <v/>
      </c>
      <c r="Z48" s="30"/>
      <c r="AA48" s="30"/>
      <c r="AB48" s="116"/>
      <c r="AC48" s="30"/>
      <c r="AD48" s="41" t="str">
        <f>Rubriek2!D96</f>
        <v/>
      </c>
      <c r="AE48" s="31"/>
      <c r="AG48" s="116" t="s">
        <v>570</v>
      </c>
      <c r="AH48" s="116"/>
      <c r="AM48">
        <f t="shared" si="7"/>
        <v>0</v>
      </c>
      <c r="AN48">
        <f t="shared" si="4"/>
        <v>0</v>
      </c>
      <c r="AO48">
        <f t="shared" si="2"/>
        <v>0</v>
      </c>
    </row>
    <row r="49" spans="1:41" x14ac:dyDescent="0.2">
      <c r="A49" s="139">
        <v>24</v>
      </c>
      <c r="B49" s="230" t="s">
        <v>580</v>
      </c>
      <c r="C49" s="230"/>
      <c r="D49" s="29">
        <v>42.7</v>
      </c>
      <c r="E49" s="124"/>
      <c r="F49" s="122">
        <f t="shared" si="3"/>
        <v>42.7</v>
      </c>
      <c r="G49" s="40"/>
      <c r="H49" s="97"/>
      <c r="I49" s="41" t="str">
        <f t="shared" si="1"/>
        <v/>
      </c>
      <c r="J49" s="40"/>
      <c r="K49" s="40"/>
      <c r="L49" s="41" t="str">
        <f>Rubriek2!D42</f>
        <v/>
      </c>
      <c r="M49" s="97"/>
      <c r="N49" s="97"/>
      <c r="O49" s="40"/>
      <c r="P49" s="40"/>
      <c r="Q49" s="41">
        <f t="shared" si="5"/>
        <v>0</v>
      </c>
      <c r="R49" s="95">
        <f t="shared" si="6"/>
        <v>0</v>
      </c>
      <c r="S49" s="40"/>
      <c r="T49" s="40"/>
      <c r="U49" s="40"/>
      <c r="V49" s="40"/>
      <c r="W49" s="40"/>
      <c r="X49" s="40"/>
      <c r="Y49" s="41" t="str">
        <f t="shared" si="0"/>
        <v/>
      </c>
      <c r="Z49" s="30"/>
      <c r="AA49" s="30"/>
      <c r="AB49" s="116"/>
      <c r="AC49" s="116"/>
      <c r="AD49" s="41" t="str">
        <f>Rubriek2!D97</f>
        <v/>
      </c>
      <c r="AE49" s="31"/>
      <c r="AM49">
        <f t="shared" si="7"/>
        <v>0</v>
      </c>
      <c r="AN49">
        <f t="shared" si="4"/>
        <v>0</v>
      </c>
      <c r="AO49">
        <f t="shared" si="2"/>
        <v>0</v>
      </c>
    </row>
    <row r="50" spans="1:41" x14ac:dyDescent="0.2">
      <c r="A50" s="140">
        <v>25</v>
      </c>
      <c r="B50" s="230" t="s">
        <v>581</v>
      </c>
      <c r="C50" s="230"/>
      <c r="D50" s="29">
        <v>41.9</v>
      </c>
      <c r="E50" s="124"/>
      <c r="F50" s="122">
        <f t="shared" si="3"/>
        <v>41.9</v>
      </c>
      <c r="G50" s="40"/>
      <c r="H50" s="97"/>
      <c r="I50" s="41" t="str">
        <f t="shared" si="1"/>
        <v/>
      </c>
      <c r="J50" s="40"/>
      <c r="K50" s="40"/>
      <c r="L50" s="41" t="str">
        <f>Rubriek2!D43</f>
        <v/>
      </c>
      <c r="M50" s="97"/>
      <c r="N50" s="97"/>
      <c r="O50" s="40"/>
      <c r="P50" s="40"/>
      <c r="Q50" s="41">
        <f t="shared" si="5"/>
        <v>0</v>
      </c>
      <c r="R50" s="95">
        <f t="shared" si="6"/>
        <v>0</v>
      </c>
      <c r="S50" s="40"/>
      <c r="T50" s="40"/>
      <c r="U50" s="40"/>
      <c r="V50" s="40"/>
      <c r="W50" s="40"/>
      <c r="X50" s="40"/>
      <c r="Y50" s="41" t="str">
        <f t="shared" si="0"/>
        <v/>
      </c>
      <c r="Z50" s="30"/>
      <c r="AA50" s="30"/>
      <c r="AB50" s="116"/>
      <c r="AC50" s="116"/>
      <c r="AD50" s="41" t="str">
        <f>Rubriek2!D98</f>
        <v/>
      </c>
      <c r="AE50" s="31"/>
      <c r="AM50">
        <f t="shared" si="7"/>
        <v>0</v>
      </c>
      <c r="AN50">
        <f t="shared" si="4"/>
        <v>0</v>
      </c>
      <c r="AO50">
        <f t="shared" si="2"/>
        <v>0</v>
      </c>
    </row>
    <row r="51" spans="1:41" x14ac:dyDescent="0.2">
      <c r="A51" s="156">
        <v>26</v>
      </c>
      <c r="B51" s="230" t="s">
        <v>582</v>
      </c>
      <c r="C51" s="230"/>
      <c r="D51" s="29">
        <v>35.200000000000003</v>
      </c>
      <c r="E51" s="124"/>
      <c r="F51" s="122">
        <f t="shared" si="3"/>
        <v>35.200000000000003</v>
      </c>
      <c r="G51" s="40"/>
      <c r="H51" s="97"/>
      <c r="I51" s="41" t="str">
        <f t="shared" si="1"/>
        <v/>
      </c>
      <c r="J51" s="40"/>
      <c r="K51" s="40"/>
      <c r="L51" s="41" t="str">
        <f>Rubriek2!D44</f>
        <v/>
      </c>
      <c r="M51" s="97"/>
      <c r="N51" s="97"/>
      <c r="O51" s="97"/>
      <c r="P51" s="40"/>
      <c r="Q51" s="41">
        <f t="shared" si="5"/>
        <v>0</v>
      </c>
      <c r="R51" s="95">
        <f t="shared" si="6"/>
        <v>0</v>
      </c>
      <c r="S51" s="40"/>
      <c r="T51" s="97"/>
      <c r="U51" s="40"/>
      <c r="V51" s="40"/>
      <c r="W51" s="40"/>
      <c r="X51" s="40"/>
      <c r="Y51" s="41" t="str">
        <f t="shared" si="0"/>
        <v/>
      </c>
      <c r="Z51" s="30"/>
      <c r="AA51" s="30"/>
      <c r="AB51" s="116"/>
      <c r="AC51" s="116"/>
      <c r="AD51" s="41" t="str">
        <f>Rubriek2!D99</f>
        <v/>
      </c>
      <c r="AE51" s="31"/>
      <c r="AG51" s="33" t="s">
        <v>554</v>
      </c>
      <c r="AH51" s="33" t="s">
        <v>559</v>
      </c>
      <c r="AI51" s="33"/>
      <c r="AM51">
        <f t="shared" si="7"/>
        <v>0</v>
      </c>
      <c r="AN51">
        <f t="shared" si="4"/>
        <v>0</v>
      </c>
      <c r="AO51">
        <f t="shared" si="2"/>
        <v>0</v>
      </c>
    </row>
    <row r="52" spans="1:41" x14ac:dyDescent="0.2">
      <c r="A52" s="156">
        <v>29</v>
      </c>
      <c r="B52" s="230" t="s">
        <v>565</v>
      </c>
      <c r="C52" s="230"/>
      <c r="D52" s="29">
        <v>42.7</v>
      </c>
      <c r="E52" s="124"/>
      <c r="F52" s="122">
        <f t="shared" si="3"/>
        <v>42.7</v>
      </c>
      <c r="G52" s="40"/>
      <c r="H52" s="97"/>
      <c r="I52" s="41" t="str">
        <f t="shared" si="1"/>
        <v/>
      </c>
      <c r="J52" s="40"/>
      <c r="K52" s="40"/>
      <c r="L52" s="41" t="str">
        <f>Rubriek2!D45</f>
        <v/>
      </c>
      <c r="M52" s="97"/>
      <c r="N52" s="97"/>
      <c r="O52" s="40"/>
      <c r="P52" s="40"/>
      <c r="Q52" s="41">
        <f t="shared" si="5"/>
        <v>0</v>
      </c>
      <c r="R52" s="95">
        <f t="shared" si="6"/>
        <v>0</v>
      </c>
      <c r="S52" s="40"/>
      <c r="T52" s="40"/>
      <c r="U52" s="40"/>
      <c r="V52" s="40"/>
      <c r="W52" s="40"/>
      <c r="X52" s="40"/>
      <c r="Y52" s="41" t="str">
        <f t="shared" si="0"/>
        <v/>
      </c>
      <c r="Z52" s="30"/>
      <c r="AA52" s="30"/>
      <c r="AB52" s="116"/>
      <c r="AC52" s="220"/>
      <c r="AD52" s="41" t="str">
        <f>Rubriek2!D100</f>
        <v/>
      </c>
      <c r="AE52" s="31"/>
      <c r="AG52" s="33" t="s">
        <v>600</v>
      </c>
      <c r="AH52" s="33" t="s">
        <v>555</v>
      </c>
      <c r="AI52" s="33" t="s">
        <v>556</v>
      </c>
      <c r="AM52">
        <f t="shared" si="7"/>
        <v>0</v>
      </c>
      <c r="AN52">
        <f t="shared" si="4"/>
        <v>0</v>
      </c>
      <c r="AO52">
        <f t="shared" si="2"/>
        <v>0</v>
      </c>
    </row>
    <row r="53" spans="1:41" x14ac:dyDescent="0.2">
      <c r="A53" s="156">
        <v>30</v>
      </c>
      <c r="B53" s="230" t="s">
        <v>590</v>
      </c>
      <c r="C53" s="230"/>
      <c r="D53" s="29">
        <v>44</v>
      </c>
      <c r="E53" s="124"/>
      <c r="F53" s="122">
        <f t="shared" ref="F53:F59" si="11">IF(E53="",D53,E53)</f>
        <v>44</v>
      </c>
      <c r="G53" s="40"/>
      <c r="H53" s="97"/>
      <c r="I53" s="41" t="str">
        <f t="shared" si="1"/>
        <v/>
      </c>
      <c r="J53" s="40"/>
      <c r="K53" s="40"/>
      <c r="L53" s="41" t="str">
        <f>Rubriek2!D46</f>
        <v/>
      </c>
      <c r="M53" s="97"/>
      <c r="N53" s="97"/>
      <c r="O53" s="40"/>
      <c r="P53" s="40"/>
      <c r="Q53" s="41">
        <f t="shared" si="5"/>
        <v>0</v>
      </c>
      <c r="R53" s="95">
        <f t="shared" si="6"/>
        <v>0</v>
      </c>
      <c r="S53" s="40"/>
      <c r="T53" s="40"/>
      <c r="U53" s="40"/>
      <c r="V53" s="40"/>
      <c r="W53" s="40"/>
      <c r="X53" s="40"/>
      <c r="Y53" s="41" t="str">
        <f t="shared" si="0"/>
        <v/>
      </c>
      <c r="Z53" s="30"/>
      <c r="AA53" s="30"/>
      <c r="AB53" s="116"/>
      <c r="AC53" s="116"/>
      <c r="AD53" s="41" t="str">
        <f>Rubriek2!D101</f>
        <v/>
      </c>
      <c r="AE53" s="31"/>
      <c r="AG53" s="34"/>
      <c r="AH53" s="35" t="s">
        <v>598</v>
      </c>
      <c r="AI53" s="35" t="s">
        <v>598</v>
      </c>
      <c r="AM53">
        <f t="shared" si="7"/>
        <v>0</v>
      </c>
      <c r="AN53">
        <f t="shared" si="4"/>
        <v>0</v>
      </c>
      <c r="AO53">
        <f t="shared" si="2"/>
        <v>0</v>
      </c>
    </row>
    <row r="54" spans="1:41" x14ac:dyDescent="0.2">
      <c r="A54" s="156">
        <v>31</v>
      </c>
      <c r="B54" s="230" t="s">
        <v>591</v>
      </c>
      <c r="C54" s="230"/>
      <c r="D54" s="29">
        <v>36</v>
      </c>
      <c r="E54" s="124"/>
      <c r="F54" s="122">
        <f t="shared" si="11"/>
        <v>36</v>
      </c>
      <c r="G54" s="40"/>
      <c r="H54" s="97"/>
      <c r="I54" s="41" t="str">
        <f t="shared" si="1"/>
        <v/>
      </c>
      <c r="J54" s="40"/>
      <c r="K54" s="40"/>
      <c r="L54" s="41" t="str">
        <f>Rubriek2!D47</f>
        <v/>
      </c>
      <c r="M54" s="97"/>
      <c r="N54" s="97"/>
      <c r="O54" s="40"/>
      <c r="P54" s="40"/>
      <c r="Q54" s="41">
        <f t="shared" si="5"/>
        <v>0</v>
      </c>
      <c r="R54" s="95">
        <f t="shared" si="6"/>
        <v>0</v>
      </c>
      <c r="S54" s="40"/>
      <c r="T54" s="40"/>
      <c r="U54" s="40"/>
      <c r="V54" s="40"/>
      <c r="W54" s="40"/>
      <c r="X54" s="40"/>
      <c r="Y54" s="41" t="str">
        <f t="shared" si="0"/>
        <v/>
      </c>
      <c r="Z54" s="30"/>
      <c r="AA54" s="30"/>
      <c r="AB54" s="116"/>
      <c r="AC54" s="116"/>
      <c r="AD54" s="41" t="str">
        <f>Rubriek2!D102</f>
        <v/>
      </c>
      <c r="AE54" s="31"/>
      <c r="AG54" s="36" t="s">
        <v>584</v>
      </c>
      <c r="AH54" s="37"/>
      <c r="AI54" s="37"/>
      <c r="AM54">
        <f t="shared" si="7"/>
        <v>0</v>
      </c>
      <c r="AN54">
        <f t="shared" si="4"/>
        <v>0</v>
      </c>
      <c r="AO54">
        <f t="shared" si="2"/>
        <v>0</v>
      </c>
    </row>
    <row r="55" spans="1:41" x14ac:dyDescent="0.2">
      <c r="A55" s="156">
        <v>32</v>
      </c>
      <c r="B55" s="230" t="s">
        <v>592</v>
      </c>
      <c r="C55" s="230"/>
      <c r="D55" s="29">
        <v>35</v>
      </c>
      <c r="E55" s="124"/>
      <c r="F55" s="122">
        <f t="shared" si="11"/>
        <v>35</v>
      </c>
      <c r="G55" s="40"/>
      <c r="H55" s="97"/>
      <c r="I55" s="41" t="str">
        <f t="shared" si="1"/>
        <v/>
      </c>
      <c r="J55" s="40"/>
      <c r="K55" s="40"/>
      <c r="L55" s="41" t="str">
        <f>Rubriek2!D48</f>
        <v/>
      </c>
      <c r="M55" s="97"/>
      <c r="N55" s="97"/>
      <c r="O55" s="40"/>
      <c r="P55" s="40"/>
      <c r="Q55" s="41">
        <f t="shared" si="5"/>
        <v>0</v>
      </c>
      <c r="R55" s="95">
        <f t="shared" si="6"/>
        <v>0</v>
      </c>
      <c r="S55" s="40"/>
      <c r="T55" s="40"/>
      <c r="U55" s="40"/>
      <c r="V55" s="40"/>
      <c r="W55" s="40"/>
      <c r="X55" s="40"/>
      <c r="Y55" s="41" t="str">
        <f t="shared" si="0"/>
        <v/>
      </c>
      <c r="Z55" s="30"/>
      <c r="AA55" s="30"/>
      <c r="AB55" s="116"/>
      <c r="AC55" s="116"/>
      <c r="AD55" s="41" t="str">
        <f>Rubriek2!D103</f>
        <v/>
      </c>
      <c r="AE55" s="31"/>
      <c r="AG55" s="36" t="s">
        <v>679</v>
      </c>
      <c r="AH55" s="37" t="s">
        <v>570</v>
      </c>
      <c r="AI55" s="37" t="s">
        <v>570</v>
      </c>
      <c r="AM55">
        <f t="shared" si="7"/>
        <v>0</v>
      </c>
      <c r="AN55">
        <f t="shared" si="4"/>
        <v>0</v>
      </c>
      <c r="AO55">
        <f t="shared" si="2"/>
        <v>0</v>
      </c>
    </row>
    <row r="56" spans="1:41" ht="14.25" x14ac:dyDescent="0.2">
      <c r="A56" s="156">
        <v>33</v>
      </c>
      <c r="B56" s="230" t="s">
        <v>191</v>
      </c>
      <c r="C56" s="230"/>
      <c r="D56" s="29">
        <v>27</v>
      </c>
      <c r="E56" s="124"/>
      <c r="F56" s="122">
        <f t="shared" si="11"/>
        <v>27</v>
      </c>
      <c r="G56" s="40"/>
      <c r="H56" s="97"/>
      <c r="I56" s="41" t="str">
        <f t="shared" si="1"/>
        <v/>
      </c>
      <c r="J56" s="40"/>
      <c r="K56" s="40"/>
      <c r="L56" s="41" t="str">
        <f>Rubriek2!D49</f>
        <v/>
      </c>
      <c r="M56" s="97"/>
      <c r="N56" s="97"/>
      <c r="O56" s="40"/>
      <c r="P56" s="40"/>
      <c r="Q56" s="41">
        <f t="shared" si="5"/>
        <v>0</v>
      </c>
      <c r="R56" s="95">
        <f t="shared" si="6"/>
        <v>0</v>
      </c>
      <c r="S56" s="40"/>
      <c r="T56" s="40"/>
      <c r="U56" s="40"/>
      <c r="V56" s="40"/>
      <c r="W56" s="40"/>
      <c r="X56" s="40"/>
      <c r="Y56" s="41" t="str">
        <f t="shared" si="0"/>
        <v/>
      </c>
      <c r="Z56" s="30"/>
      <c r="AA56" s="30"/>
      <c r="AB56" s="116"/>
      <c r="AC56" s="116"/>
      <c r="AD56" s="41" t="str">
        <f>Rubriek2!D104</f>
        <v/>
      </c>
      <c r="AE56" s="31"/>
      <c r="AM56">
        <f t="shared" si="7"/>
        <v>0</v>
      </c>
      <c r="AN56">
        <f t="shared" si="4"/>
        <v>0</v>
      </c>
      <c r="AO56">
        <f t="shared" si="2"/>
        <v>0</v>
      </c>
    </row>
    <row r="57" spans="1:41" ht="14.25" x14ac:dyDescent="0.2">
      <c r="A57" s="156">
        <v>34</v>
      </c>
      <c r="B57" s="230" t="s">
        <v>192</v>
      </c>
      <c r="C57" s="230"/>
      <c r="D57" s="29">
        <v>37</v>
      </c>
      <c r="E57" s="124"/>
      <c r="F57" s="122">
        <f t="shared" si="11"/>
        <v>37</v>
      </c>
      <c r="G57" s="40"/>
      <c r="H57" s="97"/>
      <c r="I57" s="41" t="str">
        <f t="shared" si="1"/>
        <v/>
      </c>
      <c r="J57" s="40"/>
      <c r="K57" s="40"/>
      <c r="L57" s="41" t="str">
        <f>Rubriek2!D50</f>
        <v/>
      </c>
      <c r="M57" s="97"/>
      <c r="N57" s="97"/>
      <c r="O57" s="40"/>
      <c r="P57" s="40"/>
      <c r="Q57" s="41">
        <f t="shared" si="5"/>
        <v>0</v>
      </c>
      <c r="R57" s="95">
        <f t="shared" si="6"/>
        <v>0</v>
      </c>
      <c r="S57" s="40"/>
      <c r="T57" s="40"/>
      <c r="U57" s="40"/>
      <c r="V57" s="40"/>
      <c r="W57" s="40"/>
      <c r="X57" s="40"/>
      <c r="Y57" s="41" t="str">
        <f t="shared" si="0"/>
        <v/>
      </c>
      <c r="Z57" s="30"/>
      <c r="AA57" s="30"/>
      <c r="AB57" s="116"/>
      <c r="AC57" s="116"/>
      <c r="AD57" s="41" t="str">
        <f>Rubriek2!D105</f>
        <v/>
      </c>
      <c r="AE57" s="32"/>
      <c r="AG57" s="33" t="s">
        <v>861</v>
      </c>
      <c r="AH57" s="171"/>
      <c r="AM57">
        <f t="shared" si="7"/>
        <v>0</v>
      </c>
      <c r="AN57">
        <f t="shared" si="4"/>
        <v>0</v>
      </c>
      <c r="AO57">
        <f t="shared" si="2"/>
        <v>0</v>
      </c>
    </row>
    <row r="58" spans="1:41" ht="14.25" x14ac:dyDescent="0.2">
      <c r="A58" s="156">
        <v>36</v>
      </c>
      <c r="B58" s="230" t="s">
        <v>189</v>
      </c>
      <c r="C58" s="230"/>
      <c r="D58" s="29">
        <v>0</v>
      </c>
      <c r="E58" s="124"/>
      <c r="F58" s="122">
        <f t="shared" si="11"/>
        <v>0</v>
      </c>
      <c r="G58" s="40"/>
      <c r="H58" s="97"/>
      <c r="I58" s="41" t="str">
        <f t="shared" si="1"/>
        <v/>
      </c>
      <c r="J58" s="40"/>
      <c r="K58" s="40"/>
      <c r="L58" s="41" t="str">
        <f>Rubriek2!D51</f>
        <v/>
      </c>
      <c r="M58" s="97"/>
      <c r="N58" s="97"/>
      <c r="O58" s="40"/>
      <c r="P58" s="40"/>
      <c r="Q58" s="41">
        <f t="shared" si="5"/>
        <v>0</v>
      </c>
      <c r="R58" s="95">
        <f t="shared" si="6"/>
        <v>0</v>
      </c>
      <c r="S58" s="40"/>
      <c r="T58" s="40"/>
      <c r="U58" s="40"/>
      <c r="V58" s="40"/>
      <c r="W58" s="40"/>
      <c r="X58" s="40"/>
      <c r="Y58" s="41" t="str">
        <f t="shared" si="0"/>
        <v/>
      </c>
      <c r="Z58" s="30"/>
      <c r="AA58" s="30"/>
      <c r="AB58" s="116"/>
      <c r="AC58" s="116"/>
      <c r="AD58" s="41" t="str">
        <f>Rubriek2!D106</f>
        <v/>
      </c>
      <c r="AE58" s="32"/>
      <c r="AG58" s="33" t="s">
        <v>600</v>
      </c>
      <c r="AH58" s="35" t="s">
        <v>598</v>
      </c>
      <c r="AM58">
        <f t="shared" si="7"/>
        <v>0</v>
      </c>
      <c r="AN58">
        <f t="shared" si="4"/>
        <v>0</v>
      </c>
      <c r="AO58">
        <f t="shared" si="2"/>
        <v>0</v>
      </c>
    </row>
    <row r="59" spans="1:41" x14ac:dyDescent="0.2">
      <c r="A59" s="156">
        <v>37</v>
      </c>
      <c r="B59" s="230" t="s">
        <v>583</v>
      </c>
      <c r="C59" s="230"/>
      <c r="D59" s="29">
        <v>10.5</v>
      </c>
      <c r="E59" s="124"/>
      <c r="F59" s="122">
        <f t="shared" si="11"/>
        <v>10.5</v>
      </c>
      <c r="G59" s="40"/>
      <c r="H59" s="97"/>
      <c r="I59" s="41" t="str">
        <f t="shared" si="1"/>
        <v/>
      </c>
      <c r="J59" s="40"/>
      <c r="K59" s="40"/>
      <c r="L59" s="41" t="str">
        <f>Rubriek2!D52</f>
        <v/>
      </c>
      <c r="M59" s="97"/>
      <c r="N59" s="97"/>
      <c r="O59" s="97"/>
      <c r="P59" s="40"/>
      <c r="Q59" s="41">
        <f t="shared" si="5"/>
        <v>0</v>
      </c>
      <c r="R59" s="95">
        <f t="shared" si="6"/>
        <v>0</v>
      </c>
      <c r="S59" s="40"/>
      <c r="T59" s="40"/>
      <c r="U59" s="40"/>
      <c r="V59" s="40"/>
      <c r="W59" s="40"/>
      <c r="X59" s="40"/>
      <c r="Y59" s="41" t="str">
        <f t="shared" si="0"/>
        <v/>
      </c>
      <c r="Z59" s="30"/>
      <c r="AA59" s="30"/>
      <c r="AB59" s="116"/>
      <c r="AC59" s="116"/>
      <c r="AD59" s="41" t="str">
        <f>Rubriek2!D107</f>
        <v/>
      </c>
      <c r="AE59" s="32"/>
      <c r="AG59" s="36" t="s">
        <v>678</v>
      </c>
      <c r="AH59" s="37"/>
      <c r="AM59">
        <f t="shared" si="7"/>
        <v>0</v>
      </c>
      <c r="AN59">
        <f t="shared" si="4"/>
        <v>0</v>
      </c>
      <c r="AO59">
        <f t="shared" si="2"/>
        <v>0</v>
      </c>
    </row>
    <row r="60" spans="1:41" x14ac:dyDescent="0.2">
      <c r="A60" s="156">
        <v>39</v>
      </c>
      <c r="B60" s="230" t="s">
        <v>589</v>
      </c>
      <c r="C60" s="230"/>
      <c r="D60" s="29">
        <v>31.65</v>
      </c>
      <c r="E60" s="124"/>
      <c r="F60" s="122">
        <f t="shared" si="3"/>
        <v>31.65</v>
      </c>
      <c r="G60" s="97"/>
      <c r="H60" s="42"/>
      <c r="I60" s="41" t="str">
        <f t="shared" si="1"/>
        <v/>
      </c>
      <c r="J60" s="117"/>
      <c r="K60" s="117"/>
      <c r="L60" s="41" t="str">
        <f>Rubriek2!D53</f>
        <v/>
      </c>
      <c r="M60" s="97"/>
      <c r="N60" s="97"/>
      <c r="O60" s="40"/>
      <c r="P60" s="97"/>
      <c r="Q60" s="41">
        <f t="shared" si="5"/>
        <v>0</v>
      </c>
      <c r="R60" s="95">
        <f t="shared" si="6"/>
        <v>0</v>
      </c>
      <c r="S60" s="40"/>
      <c r="T60" s="40"/>
      <c r="U60" s="40"/>
      <c r="V60" s="40"/>
      <c r="W60" s="40"/>
      <c r="X60" s="97"/>
      <c r="Y60" s="41" t="str">
        <f t="shared" si="0"/>
        <v/>
      </c>
      <c r="Z60" s="117"/>
      <c r="AA60" s="117"/>
      <c r="AB60" s="116"/>
      <c r="AC60" s="116"/>
      <c r="AD60" s="41" t="str">
        <f>Rubriek2!D108</f>
        <v/>
      </c>
      <c r="AE60" s="32"/>
      <c r="AG60" s="36" t="s">
        <v>584</v>
      </c>
      <c r="AH60" s="37"/>
      <c r="AM60">
        <f t="shared" si="7"/>
        <v>0</v>
      </c>
      <c r="AN60">
        <f t="shared" si="4"/>
        <v>0</v>
      </c>
      <c r="AO60">
        <f t="shared" si="2"/>
        <v>0</v>
      </c>
    </row>
    <row r="61" spans="1:41" x14ac:dyDescent="0.2">
      <c r="A61" s="156">
        <v>40</v>
      </c>
      <c r="B61" s="230" t="s">
        <v>1095</v>
      </c>
      <c r="C61" s="230"/>
      <c r="D61" s="29">
        <v>1</v>
      </c>
      <c r="E61" s="113" t="s">
        <v>570</v>
      </c>
      <c r="F61" s="122">
        <v>1</v>
      </c>
      <c r="G61" s="97"/>
      <c r="H61" s="42"/>
      <c r="I61" s="41" t="str">
        <f t="shared" si="1"/>
        <v/>
      </c>
      <c r="J61" s="117"/>
      <c r="K61" s="117"/>
      <c r="L61" s="41" t="str">
        <f>Rubriek2!D54</f>
        <v/>
      </c>
      <c r="M61" s="97"/>
      <c r="N61" s="40"/>
      <c r="O61" s="97"/>
      <c r="P61" s="40"/>
      <c r="Q61" s="41">
        <f t="shared" si="5"/>
        <v>0</v>
      </c>
      <c r="R61" s="95">
        <f t="shared" si="6"/>
        <v>0</v>
      </c>
      <c r="S61" s="40"/>
      <c r="T61" s="97"/>
      <c r="U61" s="40"/>
      <c r="V61" s="40"/>
      <c r="W61" s="40"/>
      <c r="X61" s="97"/>
      <c r="Y61" s="41" t="str">
        <f t="shared" si="0"/>
        <v/>
      </c>
      <c r="Z61" s="117"/>
      <c r="AA61" s="117"/>
      <c r="AB61" s="116"/>
      <c r="AC61" s="116"/>
      <c r="AD61" s="41" t="str">
        <f>Rubriek2!D109</f>
        <v/>
      </c>
      <c r="AE61" s="32"/>
      <c r="AG61" s="203" t="s">
        <v>862</v>
      </c>
      <c r="AH61" s="37"/>
      <c r="AL61">
        <f>IF(COUNTIF(N61,"&gt;0")=0,0,N61*F61)</f>
        <v>0</v>
      </c>
      <c r="AM61">
        <f t="shared" si="7"/>
        <v>0</v>
      </c>
      <c r="AN61">
        <f t="shared" si="4"/>
        <v>0</v>
      </c>
      <c r="AO61">
        <f t="shared" si="2"/>
        <v>0</v>
      </c>
    </row>
    <row r="62" spans="1:41" x14ac:dyDescent="0.2">
      <c r="A62" s="156">
        <v>41</v>
      </c>
      <c r="B62" s="230" t="s">
        <v>588</v>
      </c>
      <c r="C62" s="230"/>
      <c r="D62" s="29">
        <v>3.6</v>
      </c>
      <c r="E62" s="97"/>
      <c r="F62" s="122">
        <f t="shared" si="3"/>
        <v>3.6</v>
      </c>
      <c r="G62" s="97"/>
      <c r="H62" s="42"/>
      <c r="I62" s="41" t="str">
        <f t="shared" si="1"/>
        <v/>
      </c>
      <c r="J62" s="30"/>
      <c r="K62" s="117"/>
      <c r="L62" s="41" t="str">
        <f>Rubriek2!D55</f>
        <v/>
      </c>
      <c r="M62" s="97"/>
      <c r="N62" s="40"/>
      <c r="O62" s="97"/>
      <c r="P62" s="97"/>
      <c r="Q62" s="41">
        <f t="shared" si="5"/>
        <v>0</v>
      </c>
      <c r="R62" s="95">
        <f t="shared" si="6"/>
        <v>0</v>
      </c>
      <c r="S62" s="40"/>
      <c r="T62" s="97"/>
      <c r="U62" s="40"/>
      <c r="V62" s="40"/>
      <c r="W62" s="40"/>
      <c r="X62" s="97"/>
      <c r="Y62" s="41" t="str">
        <f t="shared" si="0"/>
        <v/>
      </c>
      <c r="Z62" s="117"/>
      <c r="AA62" s="117"/>
      <c r="AB62" s="116"/>
      <c r="AC62" s="116"/>
      <c r="AD62" s="41" t="str">
        <f>Rubriek2!D110</f>
        <v/>
      </c>
      <c r="AE62" s="32"/>
      <c r="AG62" s="203" t="s">
        <v>863</v>
      </c>
      <c r="AH62" s="37"/>
      <c r="AK62" s="152"/>
      <c r="AL62">
        <f>IF(COUNTIF(N62,"&gt;0")=0,0,N62*F62)</f>
        <v>0</v>
      </c>
      <c r="AM62">
        <f t="shared" si="7"/>
        <v>0</v>
      </c>
      <c r="AN62">
        <f t="shared" si="4"/>
        <v>0</v>
      </c>
      <c r="AO62">
        <f t="shared" si="2"/>
        <v>0</v>
      </c>
    </row>
    <row r="63" spans="1:41" x14ac:dyDescent="0.2">
      <c r="A63" s="199">
        <v>42</v>
      </c>
      <c r="B63" s="230" t="s">
        <v>920</v>
      </c>
      <c r="C63" s="230"/>
      <c r="D63" s="29">
        <v>40</v>
      </c>
      <c r="E63" s="205"/>
      <c r="F63" s="204">
        <f>IF(E63="",D63,E63)</f>
        <v>40</v>
      </c>
      <c r="G63" s="206"/>
      <c r="H63" s="40"/>
      <c r="I63" s="41" t="str">
        <f>IF(SUM(J63:L63),SUM(J63:L63),"")</f>
        <v/>
      </c>
      <c r="J63" s="40"/>
      <c r="K63" s="40"/>
      <c r="L63" s="41" t="str">
        <f>Rubriek2!D56</f>
        <v/>
      </c>
      <c r="M63" s="97"/>
      <c r="N63" s="97"/>
      <c r="O63" s="40"/>
      <c r="P63" s="97"/>
      <c r="Q63" s="41">
        <f t="shared" si="5"/>
        <v>0</v>
      </c>
      <c r="R63" s="95">
        <f t="shared" si="6"/>
        <v>0</v>
      </c>
      <c r="S63" s="40"/>
      <c r="T63" s="40"/>
      <c r="U63" s="40"/>
      <c r="V63" s="40"/>
      <c r="W63" s="40"/>
      <c r="X63" s="40"/>
      <c r="Y63" s="41" t="str">
        <f>IF(SUM(Z63:AE63),SUM(Z63:AE63),"")</f>
        <v/>
      </c>
      <c r="Z63" s="30"/>
      <c r="AA63" s="30"/>
      <c r="AB63" s="116"/>
      <c r="AC63" s="173">
        <f>AH67+AH68</f>
        <v>0</v>
      </c>
      <c r="AD63" s="41" t="str">
        <f>Rubriek2!D111</f>
        <v/>
      </c>
      <c r="AE63" s="173">
        <f>AH59+AH60+AH61+AH62</f>
        <v>0</v>
      </c>
      <c r="AL63">
        <f>IF(COUNTIF(N63,"&gt;0")=0,0,N63*F63)</f>
        <v>0</v>
      </c>
      <c r="AM63">
        <f t="shared" si="7"/>
        <v>0</v>
      </c>
      <c r="AN63">
        <f t="shared" si="4"/>
        <v>0</v>
      </c>
      <c r="AO63">
        <f t="shared" si="2"/>
        <v>0</v>
      </c>
    </row>
    <row r="64" spans="1:41" x14ac:dyDescent="0.2">
      <c r="A64" s="198">
        <v>43</v>
      </c>
      <c r="B64" s="230" t="s">
        <v>1115</v>
      </c>
      <c r="C64" s="230"/>
      <c r="D64" s="29">
        <v>43.5</v>
      </c>
      <c r="E64" s="124"/>
      <c r="F64" s="122"/>
      <c r="G64" s="40"/>
      <c r="H64" s="40"/>
      <c r="I64" s="41" t="str">
        <f>IF(SUM(J64:L64),SUM(J64:L64),"")</f>
        <v/>
      </c>
      <c r="J64" s="40"/>
      <c r="K64" s="40"/>
      <c r="L64" s="41" t="str">
        <f>Rubriek2!D57</f>
        <v/>
      </c>
      <c r="M64" s="224"/>
      <c r="N64" s="224"/>
      <c r="O64" s="40"/>
      <c r="P64" s="40"/>
      <c r="Q64" s="41">
        <f>SUM(G64:I64,M64:P64)</f>
        <v>0</v>
      </c>
      <c r="R64" s="225">
        <f>Q64-SUM(S64:Y64)</f>
        <v>0</v>
      </c>
      <c r="S64" s="40"/>
      <c r="T64" s="40"/>
      <c r="U64" s="40"/>
      <c r="V64" s="40"/>
      <c r="W64" s="40"/>
      <c r="X64" s="40"/>
      <c r="Y64" s="41" t="str">
        <f t="shared" si="0"/>
        <v/>
      </c>
      <c r="Z64" s="30"/>
      <c r="AA64" s="30"/>
      <c r="AB64" s="29"/>
      <c r="AC64" s="226"/>
      <c r="AD64" s="41" t="str">
        <f>Rubriek2!D112</f>
        <v/>
      </c>
      <c r="AE64" s="226"/>
      <c r="AG64" s="33" t="s">
        <v>861</v>
      </c>
      <c r="AH64" s="33"/>
    </row>
    <row r="65" spans="1:41" x14ac:dyDescent="0.2">
      <c r="A65" s="197"/>
      <c r="B65" s="13"/>
      <c r="C65" s="13"/>
      <c r="D65" s="13"/>
      <c r="E65" s="192"/>
      <c r="F65" s="193"/>
      <c r="G65" s="194"/>
      <c r="H65" s="194"/>
      <c r="I65" s="194"/>
      <c r="J65" s="194"/>
      <c r="K65" s="194"/>
      <c r="L65" s="194"/>
      <c r="M65" s="196"/>
      <c r="N65" s="196"/>
      <c r="O65" s="194"/>
      <c r="P65" s="194"/>
      <c r="Q65" s="194"/>
      <c r="R65" s="194"/>
      <c r="S65" s="194"/>
      <c r="T65" s="194"/>
      <c r="U65" s="194"/>
      <c r="V65" s="194"/>
      <c r="W65" s="194"/>
      <c r="X65" s="194"/>
      <c r="Y65" s="194"/>
      <c r="Z65" s="195"/>
      <c r="AA65" s="195"/>
      <c r="AB65" s="13"/>
      <c r="AC65" s="202"/>
      <c r="AD65" s="194"/>
      <c r="AE65" s="202"/>
      <c r="AG65" s="33"/>
      <c r="AH65" s="33"/>
    </row>
    <row r="66" spans="1:41" ht="14.25" x14ac:dyDescent="0.2">
      <c r="A66" s="6"/>
      <c r="B66" s="8" t="s">
        <v>439</v>
      </c>
      <c r="C66" s="4"/>
      <c r="D66" s="4"/>
      <c r="E66" s="4"/>
      <c r="F66" s="4"/>
      <c r="G66" s="7"/>
      <c r="H66" s="7"/>
      <c r="I66" s="7"/>
      <c r="J66" s="7"/>
      <c r="K66" s="7"/>
      <c r="L66" s="7"/>
      <c r="M66" s="7"/>
      <c r="N66" s="7"/>
      <c r="O66" s="7"/>
      <c r="P66" s="7"/>
      <c r="Q66" s="7"/>
      <c r="R66" s="7"/>
      <c r="S66" s="7"/>
      <c r="T66" s="7"/>
      <c r="U66" s="7"/>
      <c r="V66" s="7"/>
      <c r="W66" s="7"/>
      <c r="X66" s="4"/>
      <c r="Y66" s="7"/>
      <c r="AG66" s="33" t="s">
        <v>600</v>
      </c>
      <c r="AH66" s="35" t="s">
        <v>598</v>
      </c>
      <c r="AL66" t="s">
        <v>693</v>
      </c>
      <c r="AM66" t="s">
        <v>694</v>
      </c>
      <c r="AN66" t="s">
        <v>695</v>
      </c>
      <c r="AO66" t="s">
        <v>698</v>
      </c>
    </row>
    <row r="67" spans="1:41" x14ac:dyDescent="0.2">
      <c r="A67" s="8"/>
      <c r="B67" s="180" t="s">
        <v>193</v>
      </c>
      <c r="C67" s="177"/>
      <c r="D67" s="177"/>
      <c r="E67" s="177"/>
      <c r="F67" s="177"/>
      <c r="G67" s="177"/>
      <c r="H67" s="177"/>
      <c r="I67" s="177"/>
      <c r="J67" s="177"/>
      <c r="K67" s="177"/>
      <c r="L67" s="177"/>
      <c r="M67" s="177"/>
      <c r="N67" s="177"/>
      <c r="O67" s="178"/>
      <c r="P67" s="179"/>
      <c r="U67" s="7"/>
      <c r="V67" s="7"/>
      <c r="W67" s="7"/>
      <c r="X67" s="4"/>
      <c r="Y67" s="7"/>
      <c r="AG67" s="36" t="s">
        <v>601</v>
      </c>
      <c r="AH67" s="37"/>
      <c r="AL67" t="s">
        <v>916</v>
      </c>
      <c r="AM67" t="s">
        <v>696</v>
      </c>
      <c r="AN67" t="s">
        <v>697</v>
      </c>
      <c r="AO67" t="s">
        <v>696</v>
      </c>
    </row>
    <row r="68" spans="1:41" x14ac:dyDescent="0.2">
      <c r="A68" s="8"/>
      <c r="B68" s="180" t="s">
        <v>194</v>
      </c>
      <c r="C68" s="177"/>
      <c r="D68" s="177"/>
      <c r="E68" s="177"/>
      <c r="F68" s="177"/>
      <c r="G68" s="177"/>
      <c r="H68" s="177"/>
      <c r="I68" s="177"/>
      <c r="J68" s="177"/>
      <c r="K68" s="177"/>
      <c r="L68" s="177"/>
      <c r="M68" s="177"/>
      <c r="N68" s="177"/>
      <c r="O68" s="178"/>
      <c r="P68" s="179"/>
      <c r="U68" s="7"/>
      <c r="V68" s="7"/>
      <c r="W68" s="7"/>
      <c r="X68" s="4"/>
      <c r="Y68" s="7"/>
      <c r="AG68" s="36" t="s">
        <v>602</v>
      </c>
      <c r="AH68" s="37"/>
      <c r="AL68" t="s">
        <v>915</v>
      </c>
      <c r="AM68" t="s">
        <v>915</v>
      </c>
      <c r="AN68" t="s">
        <v>917</v>
      </c>
      <c r="AO68" t="s">
        <v>917</v>
      </c>
    </row>
    <row r="69" spans="1:41" x14ac:dyDescent="0.2">
      <c r="A69" s="8"/>
      <c r="B69" s="181" t="s">
        <v>2</v>
      </c>
      <c r="C69" s="177"/>
      <c r="D69" s="177"/>
      <c r="E69" s="177"/>
      <c r="F69" s="177"/>
      <c r="G69" s="177"/>
      <c r="H69" s="177"/>
      <c r="I69" s="177"/>
      <c r="J69" s="177"/>
      <c r="K69" s="177"/>
      <c r="L69" s="177"/>
      <c r="M69" s="177"/>
      <c r="N69" s="177"/>
      <c r="O69" s="176"/>
      <c r="P69" s="179"/>
      <c r="U69" s="4"/>
      <c r="V69" s="4"/>
      <c r="W69" s="4"/>
      <c r="X69" s="4"/>
      <c r="Y69" s="4"/>
    </row>
    <row r="70" spans="1:41" ht="14.25" x14ac:dyDescent="0.2">
      <c r="A70" s="9"/>
      <c r="B70" t="s">
        <v>1098</v>
      </c>
      <c r="C70" s="4"/>
      <c r="D70" s="4"/>
      <c r="E70" s="4"/>
      <c r="F70" s="4"/>
      <c r="G70" s="4"/>
      <c r="H70" s="4"/>
      <c r="I70" s="4"/>
      <c r="J70" s="4"/>
      <c r="K70" s="4"/>
      <c r="L70" s="4"/>
      <c r="M70" s="4"/>
      <c r="N70" s="4"/>
      <c r="O70" s="4"/>
      <c r="P70" s="8"/>
      <c r="Q70" s="8"/>
      <c r="R70" s="8"/>
      <c r="S70" s="8"/>
      <c r="T70" s="8"/>
      <c r="U70" s="4"/>
      <c r="V70" s="4"/>
      <c r="W70" s="4"/>
      <c r="X70" s="4"/>
      <c r="Y70" s="4"/>
    </row>
    <row r="71" spans="1:41" x14ac:dyDescent="0.2">
      <c r="A71" s="4"/>
      <c r="B71" s="8" t="s">
        <v>190</v>
      </c>
      <c r="C71" s="4"/>
      <c r="D71" s="4"/>
      <c r="E71" s="4"/>
      <c r="F71" s="4"/>
      <c r="G71" s="4"/>
      <c r="H71" s="4"/>
      <c r="I71" s="4"/>
      <c r="J71" s="4"/>
      <c r="K71" s="4"/>
      <c r="L71" s="4"/>
      <c r="M71" s="4"/>
      <c r="N71" s="4"/>
      <c r="O71" s="4"/>
      <c r="P71" s="4"/>
      <c r="Q71" s="4"/>
      <c r="R71" s="4"/>
      <c r="S71" s="8"/>
      <c r="T71" s="4"/>
      <c r="U71" s="4"/>
      <c r="V71" s="4"/>
      <c r="W71" s="4"/>
      <c r="X71" s="4"/>
      <c r="Y71" s="4"/>
    </row>
    <row r="72" spans="1:41" ht="13.5" thickBot="1" x14ac:dyDescent="0.25">
      <c r="A72" s="4"/>
      <c r="B72" s="4" t="s">
        <v>570</v>
      </c>
      <c r="C72" s="4"/>
      <c r="D72" s="4"/>
      <c r="E72" s="4"/>
      <c r="F72" s="4"/>
      <c r="G72" s="4"/>
      <c r="H72" s="4"/>
      <c r="I72" s="4"/>
      <c r="J72" s="4"/>
      <c r="K72" s="4"/>
      <c r="L72" s="4"/>
      <c r="M72" s="4"/>
      <c r="N72" s="4"/>
      <c r="O72" s="58" t="s">
        <v>756</v>
      </c>
      <c r="P72" s="50"/>
      <c r="Q72" s="7"/>
      <c r="R72" s="7"/>
      <c r="S72" s="8"/>
      <c r="T72" s="1" t="s">
        <v>3</v>
      </c>
      <c r="U72" s="4"/>
      <c r="V72" s="4"/>
      <c r="W72" s="4"/>
      <c r="X72" s="4"/>
      <c r="Y72" s="4"/>
    </row>
    <row r="73" spans="1:41" ht="13.5" thickBot="1" x14ac:dyDescent="0.25">
      <c r="A73" s="8"/>
      <c r="B73" s="8"/>
      <c r="C73" s="8"/>
      <c r="D73" s="8"/>
      <c r="E73" s="8"/>
      <c r="F73" s="8"/>
      <c r="G73" s="8"/>
      <c r="H73" s="8"/>
      <c r="I73" s="8"/>
      <c r="J73" s="8"/>
      <c r="K73" s="8"/>
      <c r="L73" s="8"/>
      <c r="M73" s="8"/>
      <c r="N73" s="8"/>
      <c r="O73" s="81" t="s">
        <v>757</v>
      </c>
      <c r="P73" s="82"/>
      <c r="Q73" s="82"/>
      <c r="R73" s="83"/>
      <c r="S73" s="8"/>
      <c r="T73" s="163" t="s">
        <v>294</v>
      </c>
      <c r="U73" s="8"/>
      <c r="V73" s="8"/>
      <c r="W73" s="8"/>
      <c r="X73" s="8"/>
      <c r="Y73" s="8"/>
    </row>
    <row r="74" spans="1:41" ht="13.5" thickBot="1" x14ac:dyDescent="0.25">
      <c r="B74" t="s">
        <v>570</v>
      </c>
      <c r="G74" s="8"/>
      <c r="H74" s="8"/>
      <c r="I74" s="8"/>
      <c r="J74" s="8"/>
      <c r="K74" s="8"/>
      <c r="L74" s="8"/>
      <c r="M74" s="8"/>
      <c r="N74" s="8"/>
      <c r="O74" s="84"/>
      <c r="P74" s="84" t="s">
        <v>758</v>
      </c>
      <c r="Q74" s="84" t="s">
        <v>759</v>
      </c>
      <c r="R74" s="84" t="s">
        <v>760</v>
      </c>
      <c r="S74" s="8"/>
      <c r="T74" s="163" t="s">
        <v>542</v>
      </c>
      <c r="U74" s="8"/>
      <c r="V74" s="8"/>
      <c r="W74" s="8"/>
      <c r="X74" s="8"/>
      <c r="Y74" s="8"/>
    </row>
    <row r="75" spans="1:41" x14ac:dyDescent="0.2">
      <c r="G75" s="8"/>
      <c r="H75" s="8"/>
      <c r="I75" s="8"/>
      <c r="J75" s="8"/>
      <c r="K75" s="8"/>
      <c r="L75" s="8"/>
      <c r="M75" s="8"/>
      <c r="N75" s="8"/>
      <c r="O75" s="85" t="s">
        <v>761</v>
      </c>
      <c r="P75" s="86">
        <f>SUM(T14:T59)-SUM(T27)-SUM(T33)-SUM(T37)-SUM(T34)-SUM(T43)+T64</f>
        <v>0</v>
      </c>
      <c r="Q75" s="86">
        <f>SUM(O14:O59)-SUM(O27+O33+O37+O34+O43)+O64</f>
        <v>0</v>
      </c>
      <c r="R75" s="86">
        <f>SUM(P75-Q75)</f>
        <v>0</v>
      </c>
      <c r="S75" s="8"/>
      <c r="T75" s="163"/>
      <c r="U75" s="8"/>
      <c r="V75" s="8"/>
      <c r="W75" s="8"/>
      <c r="X75" s="8"/>
      <c r="Y75" s="8"/>
    </row>
    <row r="76" spans="1:41" ht="13.5" thickBot="1" x14ac:dyDescent="0.25">
      <c r="A76" s="8"/>
      <c r="B76" s="8" t="s">
        <v>570</v>
      </c>
      <c r="C76" s="8"/>
      <c r="D76" s="8"/>
      <c r="E76" s="8"/>
      <c r="F76" s="8"/>
      <c r="G76" s="8"/>
      <c r="H76" s="8"/>
      <c r="I76" s="8"/>
      <c r="J76" s="8"/>
      <c r="K76" s="8"/>
      <c r="L76" s="8"/>
      <c r="M76" s="8"/>
      <c r="N76" s="8"/>
      <c r="O76" s="87"/>
      <c r="P76" s="88"/>
      <c r="Q76" s="88"/>
      <c r="R76" s="88"/>
      <c r="S76" s="8"/>
      <c r="T76" s="8"/>
      <c r="U76" s="8"/>
      <c r="V76" s="8"/>
      <c r="W76" s="8"/>
      <c r="X76" s="8"/>
      <c r="Y76" s="8"/>
    </row>
    <row r="77" spans="1:41" x14ac:dyDescent="0.2">
      <c r="A77" s="8"/>
      <c r="B77" s="8"/>
      <c r="C77" s="8"/>
      <c r="D77" s="8"/>
      <c r="E77" s="8"/>
      <c r="F77" s="8"/>
      <c r="G77" s="8"/>
      <c r="H77" s="8"/>
      <c r="I77" s="8"/>
      <c r="J77" s="8"/>
      <c r="K77" s="153"/>
      <c r="L77" s="8"/>
      <c r="M77" s="8"/>
      <c r="N77" s="8"/>
      <c r="O77" s="89" t="s">
        <v>762</v>
      </c>
      <c r="P77" s="86">
        <f>SUM(U14:U59)-SUM(U27)-SUM(U33)-SUM(U37)-SUM(U43)-SUM(U43)+U64</f>
        <v>0</v>
      </c>
      <c r="Q77" s="86">
        <f>SUM(P16:P59)-SUM(P27)-SUM(P33)-SUM(P37)-SUM(P34)-SUM(P43)+P64</f>
        <v>0</v>
      </c>
      <c r="R77" s="86">
        <f>IF(SUM(P77+Q77)=0,0,SUM(+P77-Q77))</f>
        <v>0</v>
      </c>
      <c r="S77" s="8"/>
      <c r="T77" s="8"/>
      <c r="U77" s="8"/>
      <c r="V77" s="8"/>
      <c r="W77" s="8"/>
      <c r="Y77" s="8"/>
    </row>
    <row r="78" spans="1:41" ht="13.5" thickBot="1" x14ac:dyDescent="0.25">
      <c r="A78" s="8"/>
      <c r="B78" s="8"/>
      <c r="C78" s="8"/>
      <c r="D78" s="8"/>
      <c r="E78" s="8"/>
      <c r="F78" s="8"/>
      <c r="G78" s="8"/>
      <c r="H78" s="8"/>
      <c r="I78" s="8"/>
      <c r="J78" s="8"/>
      <c r="K78" s="151"/>
      <c r="L78" s="8"/>
      <c r="M78" s="8"/>
      <c r="N78" s="8"/>
      <c r="O78" s="89" t="s">
        <v>685</v>
      </c>
      <c r="P78" s="90"/>
      <c r="Q78" s="91" t="s">
        <v>763</v>
      </c>
      <c r="R78" s="92">
        <f>IF(P77=0,0,+R77/(P77/100))</f>
        <v>0</v>
      </c>
      <c r="S78" s="8"/>
      <c r="T78" s="8"/>
      <c r="U78" s="8"/>
      <c r="V78" s="8"/>
      <c r="W78" s="8"/>
      <c r="Y78" s="8"/>
    </row>
    <row r="79" spans="1:41" x14ac:dyDescent="0.2">
      <c r="A79" s="8"/>
      <c r="B79" s="8"/>
      <c r="C79" s="8"/>
      <c r="D79" s="8"/>
      <c r="E79" s="8"/>
      <c r="F79" s="8"/>
      <c r="G79" s="8"/>
      <c r="H79" s="8"/>
      <c r="I79" s="8"/>
      <c r="J79" s="8"/>
      <c r="K79" s="8"/>
      <c r="L79" s="8"/>
      <c r="M79" s="8"/>
      <c r="N79" s="8"/>
      <c r="O79" s="85"/>
      <c r="P79" s="84"/>
      <c r="Q79" s="84"/>
      <c r="R79" s="84" t="s">
        <v>764</v>
      </c>
      <c r="S79" s="8"/>
      <c r="T79" s="8"/>
      <c r="U79" s="8"/>
      <c r="V79" s="8"/>
      <c r="W79" s="8"/>
      <c r="Y79" s="8"/>
    </row>
    <row r="80" spans="1:41" ht="13.5" thickBot="1" x14ac:dyDescent="0.25">
      <c r="A80" s="8"/>
      <c r="B80" s="8"/>
      <c r="C80" s="8"/>
      <c r="D80" s="8"/>
      <c r="E80" s="8"/>
      <c r="F80" s="8"/>
      <c r="G80" s="8"/>
      <c r="H80" s="8"/>
      <c r="I80" s="8"/>
      <c r="J80" s="8"/>
      <c r="K80" s="151"/>
      <c r="L80" s="8"/>
      <c r="M80" s="8"/>
      <c r="N80" s="8"/>
      <c r="O80" s="87" t="s">
        <v>778</v>
      </c>
      <c r="P80" s="93">
        <f>SUM(AM20:AM63)</f>
        <v>0</v>
      </c>
      <c r="Q80" s="93">
        <f>SUM(AL61:AL62)</f>
        <v>0</v>
      </c>
      <c r="R80" s="94">
        <f>IF(SUM(Q80)=0,0,SUM(Q80/(P80/100)))</f>
        <v>0</v>
      </c>
      <c r="S80" s="8"/>
      <c r="T80" s="8"/>
      <c r="U80" s="8"/>
      <c r="V80" s="8"/>
      <c r="W80" s="8"/>
      <c r="Y80" s="8"/>
    </row>
    <row r="81" spans="1:25" ht="13.5" thickBot="1" x14ac:dyDescent="0.25">
      <c r="A81" s="8"/>
      <c r="B81" s="8"/>
      <c r="C81" s="8"/>
      <c r="D81" s="8"/>
      <c r="E81" s="8"/>
      <c r="F81" s="8"/>
      <c r="G81" s="8"/>
      <c r="H81" s="8"/>
      <c r="I81" s="8"/>
      <c r="J81" s="8"/>
      <c r="K81" s="8"/>
      <c r="L81" s="8"/>
      <c r="M81" s="8"/>
      <c r="N81" s="8"/>
      <c r="O81" s="89" t="s">
        <v>762</v>
      </c>
      <c r="P81" s="93">
        <f>SUM(AO17:AO63)</f>
        <v>0</v>
      </c>
      <c r="Q81" s="93">
        <f>SUM(AN17:AN63)</f>
        <v>0</v>
      </c>
      <c r="R81" s="86">
        <f>IF(SUM(P81+Q81)=0,0,SUM(+P81-Q81))</f>
        <v>0</v>
      </c>
      <c r="S81" s="8"/>
      <c r="T81" s="8"/>
      <c r="U81" s="8"/>
      <c r="V81" s="8"/>
      <c r="W81" s="8"/>
      <c r="Y81" s="8"/>
    </row>
    <row r="82" spans="1:25" ht="13.5" thickBot="1" x14ac:dyDescent="0.25">
      <c r="A82" s="10"/>
      <c r="B82" s="8"/>
      <c r="C82" s="8"/>
      <c r="D82" s="8"/>
      <c r="E82" s="8"/>
      <c r="F82" s="8"/>
      <c r="G82" s="8"/>
      <c r="H82" s="8"/>
      <c r="I82" s="8"/>
      <c r="J82" s="8"/>
      <c r="K82" s="8"/>
      <c r="L82" s="8"/>
      <c r="M82" s="8"/>
      <c r="N82" s="8"/>
      <c r="O82" s="87" t="s">
        <v>686</v>
      </c>
      <c r="P82" s="88"/>
      <c r="Q82" s="91" t="s">
        <v>763</v>
      </c>
      <c r="R82" s="92">
        <f>IF(P81=0,0,+Q81/(P81/100))</f>
        <v>0</v>
      </c>
      <c r="S82" s="8"/>
      <c r="T82" s="8"/>
      <c r="U82" s="8"/>
      <c r="V82" s="8"/>
      <c r="W82" s="11"/>
      <c r="Y82" s="8"/>
    </row>
    <row r="83" spans="1:25" x14ac:dyDescent="0.2">
      <c r="A83" s="10"/>
      <c r="B83" s="8"/>
      <c r="C83" s="8"/>
      <c r="D83" s="8"/>
      <c r="E83" s="8"/>
      <c r="F83" s="8"/>
      <c r="G83" s="8"/>
      <c r="H83" s="8"/>
      <c r="I83" s="8"/>
      <c r="J83" s="8"/>
      <c r="K83" s="8"/>
      <c r="L83" s="8"/>
      <c r="M83" s="8"/>
      <c r="N83" s="8"/>
      <c r="O83" s="8"/>
      <c r="P83" s="8"/>
      <c r="Q83" s="11"/>
      <c r="R83" s="11"/>
      <c r="S83" s="8"/>
      <c r="T83" s="11"/>
      <c r="U83" s="11"/>
      <c r="V83" s="12"/>
      <c r="W83" s="11"/>
      <c r="Y83" s="12"/>
    </row>
    <row r="84" spans="1:25" x14ac:dyDescent="0.2">
      <c r="A84" s="10"/>
      <c r="B84" s="8"/>
      <c r="C84" s="8"/>
      <c r="D84" s="8"/>
      <c r="E84" s="8"/>
      <c r="F84" s="8"/>
      <c r="G84" s="8"/>
      <c r="H84" s="8"/>
      <c r="I84" s="8"/>
      <c r="J84" s="8"/>
      <c r="K84" s="8"/>
      <c r="L84" s="8"/>
      <c r="M84" s="8"/>
      <c r="N84" s="8"/>
      <c r="O84" s="8"/>
      <c r="P84" s="8"/>
      <c r="Q84" s="11"/>
      <c r="R84" s="11"/>
      <c r="S84" s="8"/>
      <c r="T84" s="11"/>
      <c r="U84" s="12"/>
      <c r="V84" s="12"/>
      <c r="W84" s="11"/>
      <c r="Y84" s="12"/>
    </row>
    <row r="85" spans="1:25" x14ac:dyDescent="0.2">
      <c r="A85" s="10"/>
      <c r="B85" s="8"/>
      <c r="C85" s="8"/>
      <c r="D85" s="8"/>
      <c r="E85" s="8"/>
      <c r="F85" s="8"/>
      <c r="G85" s="8"/>
      <c r="H85" s="8"/>
      <c r="I85" s="8"/>
      <c r="J85" s="8"/>
      <c r="K85" s="8"/>
      <c r="L85" s="8"/>
      <c r="M85" s="8"/>
      <c r="N85" s="8"/>
      <c r="O85" s="8"/>
      <c r="P85" s="8"/>
      <c r="Q85" s="8"/>
      <c r="R85" s="8"/>
      <c r="S85" s="8"/>
      <c r="T85" s="8"/>
      <c r="U85" s="8"/>
      <c r="V85" s="12"/>
      <c r="W85" s="11"/>
      <c r="Y85" s="12"/>
    </row>
    <row r="86" spans="1:25" x14ac:dyDescent="0.2">
      <c r="S86" s="8"/>
    </row>
    <row r="87" spans="1:25" x14ac:dyDescent="0.2">
      <c r="S87" s="8"/>
    </row>
    <row r="88" spans="1:25" x14ac:dyDescent="0.2">
      <c r="S88" s="8"/>
    </row>
    <row r="89" spans="1:25" x14ac:dyDescent="0.2">
      <c r="S89" s="8"/>
    </row>
    <row r="90" spans="1:25" x14ac:dyDescent="0.2">
      <c r="S90" s="8"/>
    </row>
    <row r="91" spans="1:25" x14ac:dyDescent="0.2">
      <c r="S91" s="8"/>
    </row>
    <row r="92" spans="1:25" x14ac:dyDescent="0.2">
      <c r="S92" s="8"/>
    </row>
    <row r="93" spans="1:25" x14ac:dyDescent="0.2">
      <c r="S93" s="8"/>
    </row>
    <row r="94" spans="1:25" x14ac:dyDescent="0.2">
      <c r="S94" s="8"/>
    </row>
    <row r="95" spans="1:25" x14ac:dyDescent="0.2">
      <c r="S95" s="8"/>
    </row>
    <row r="96" spans="1:25" x14ac:dyDescent="0.2">
      <c r="S96" s="8"/>
    </row>
    <row r="97" spans="19:19" x14ac:dyDescent="0.2">
      <c r="S97" s="8"/>
    </row>
    <row r="98" spans="19:19" x14ac:dyDescent="0.2">
      <c r="S98" s="8"/>
    </row>
    <row r="99" spans="19:19" x14ac:dyDescent="0.2">
      <c r="S99" s="8"/>
    </row>
    <row r="100" spans="19:19" x14ac:dyDescent="0.2">
      <c r="S100" s="8"/>
    </row>
    <row r="101" spans="19:19" x14ac:dyDescent="0.2">
      <c r="S101" s="8"/>
    </row>
    <row r="102" spans="19:19" x14ac:dyDescent="0.2">
      <c r="S102" s="8"/>
    </row>
    <row r="103" spans="19:19" x14ac:dyDescent="0.2">
      <c r="S103" s="8"/>
    </row>
    <row r="104" spans="19:19" x14ac:dyDescent="0.2">
      <c r="S104" s="8"/>
    </row>
    <row r="105" spans="19:19" x14ac:dyDescent="0.2">
      <c r="S105" s="8"/>
    </row>
    <row r="106" spans="19:19" x14ac:dyDescent="0.2">
      <c r="S106" s="8"/>
    </row>
    <row r="107" spans="19:19" x14ac:dyDescent="0.2">
      <c r="S107" s="8"/>
    </row>
    <row r="108" spans="19:19" x14ac:dyDescent="0.2">
      <c r="S108" s="8"/>
    </row>
    <row r="109" spans="19:19" x14ac:dyDescent="0.2">
      <c r="S109" s="8"/>
    </row>
    <row r="110" spans="19:19" x14ac:dyDescent="0.2">
      <c r="S110" s="8"/>
    </row>
    <row r="111" spans="19:19" x14ac:dyDescent="0.2">
      <c r="S111" s="8"/>
    </row>
    <row r="112" spans="19:19" x14ac:dyDescent="0.2">
      <c r="S112" s="8"/>
    </row>
    <row r="113" spans="19:19" x14ac:dyDescent="0.2">
      <c r="S113" s="8"/>
    </row>
    <row r="114" spans="19:19" x14ac:dyDescent="0.2">
      <c r="S114" s="8"/>
    </row>
    <row r="115" spans="19:19" x14ac:dyDescent="0.2">
      <c r="S115" s="8"/>
    </row>
    <row r="116" spans="19:19" x14ac:dyDescent="0.2">
      <c r="S116" s="8"/>
    </row>
    <row r="117" spans="19:19" x14ac:dyDescent="0.2">
      <c r="S117" s="8"/>
    </row>
    <row r="118" spans="19:19" x14ac:dyDescent="0.2">
      <c r="S118" s="8"/>
    </row>
    <row r="119" spans="19:19" x14ac:dyDescent="0.2">
      <c r="S119" s="8"/>
    </row>
    <row r="120" spans="19:19" x14ac:dyDescent="0.2">
      <c r="S120" s="8"/>
    </row>
    <row r="121" spans="19:19" x14ac:dyDescent="0.2">
      <c r="S121" s="8"/>
    </row>
    <row r="122" spans="19:19" x14ac:dyDescent="0.2">
      <c r="S122" s="8"/>
    </row>
    <row r="123" spans="19:19" x14ac:dyDescent="0.2">
      <c r="S123" s="8"/>
    </row>
    <row r="124" spans="19:19" x14ac:dyDescent="0.2">
      <c r="S124" s="8"/>
    </row>
    <row r="125" spans="19:19" x14ac:dyDescent="0.2">
      <c r="S125" s="8"/>
    </row>
    <row r="126" spans="19:19" x14ac:dyDescent="0.2">
      <c r="S126" s="8"/>
    </row>
    <row r="127" spans="19:19" x14ac:dyDescent="0.2">
      <c r="S127" s="8"/>
    </row>
    <row r="128" spans="19:19" x14ac:dyDescent="0.2">
      <c r="S128" s="8"/>
    </row>
    <row r="129" spans="19:19" x14ac:dyDescent="0.2">
      <c r="S129" s="8"/>
    </row>
    <row r="130" spans="19:19" x14ac:dyDescent="0.2">
      <c r="S130" s="8"/>
    </row>
    <row r="131" spans="19:19" x14ac:dyDescent="0.2">
      <c r="S131" s="8"/>
    </row>
    <row r="132" spans="19:19" x14ac:dyDescent="0.2">
      <c r="S132" s="8"/>
    </row>
    <row r="133" spans="19:19" x14ac:dyDescent="0.2">
      <c r="S133" s="8"/>
    </row>
    <row r="134" spans="19:19" x14ac:dyDescent="0.2">
      <c r="S134" s="8"/>
    </row>
    <row r="135" spans="19:19" x14ac:dyDescent="0.2">
      <c r="S135" s="8"/>
    </row>
    <row r="136" spans="19:19" x14ac:dyDescent="0.2">
      <c r="S136" s="8"/>
    </row>
    <row r="137" spans="19:19" x14ac:dyDescent="0.2">
      <c r="S137" s="8"/>
    </row>
    <row r="138" spans="19:19" x14ac:dyDescent="0.2">
      <c r="S138" s="8"/>
    </row>
    <row r="139" spans="19:19" x14ac:dyDescent="0.2">
      <c r="S139" s="8"/>
    </row>
    <row r="140" spans="19:19" x14ac:dyDescent="0.2">
      <c r="S140" s="8"/>
    </row>
    <row r="141" spans="19:19" x14ac:dyDescent="0.2">
      <c r="S141" s="8"/>
    </row>
    <row r="142" spans="19:19" x14ac:dyDescent="0.2">
      <c r="S142" s="8"/>
    </row>
    <row r="143" spans="19:19" x14ac:dyDescent="0.2">
      <c r="S143" s="8"/>
    </row>
    <row r="144" spans="19:19" x14ac:dyDescent="0.2">
      <c r="S144" s="8"/>
    </row>
  </sheetData>
  <sheetProtection algorithmName="SHA-512" hashValue="G0itOp9jSwzKo9Vci4dl1WZNATffp/708i/aZT6pSVIa+LXFSXQYRf7YsuAKhKDm7TbMFhDyjsBx/zTLvhJHZA==" saltValue="W/S3v8pxZNMLkYcXYg3m1A==" spinCount="100000" sheet="1" objects="1" scenarios="1"/>
  <mergeCells count="40">
    <mergeCell ref="AG3:AI3"/>
    <mergeCell ref="AG4:AI4"/>
    <mergeCell ref="B59:C59"/>
    <mergeCell ref="B40:C40"/>
    <mergeCell ref="B41:C41"/>
    <mergeCell ref="B44:C44"/>
    <mergeCell ref="B43:C43"/>
    <mergeCell ref="B48:C48"/>
    <mergeCell ref="B33:C33"/>
    <mergeCell ref="B37:C37"/>
    <mergeCell ref="B38:C38"/>
    <mergeCell ref="B39:C39"/>
    <mergeCell ref="B34:C34"/>
    <mergeCell ref="B61:C61"/>
    <mergeCell ref="B60:C60"/>
    <mergeCell ref="B45:C45"/>
    <mergeCell ref="B46:C46"/>
    <mergeCell ref="B47:C47"/>
    <mergeCell ref="B49:C49"/>
    <mergeCell ref="B58:C58"/>
    <mergeCell ref="B53:C53"/>
    <mergeCell ref="B54:C54"/>
    <mergeCell ref="B55:C55"/>
    <mergeCell ref="B57:C57"/>
    <mergeCell ref="B64:C64"/>
    <mergeCell ref="B63:C63"/>
    <mergeCell ref="B13:C13"/>
    <mergeCell ref="B17:C17"/>
    <mergeCell ref="B18:C18"/>
    <mergeCell ref="B56:C56"/>
    <mergeCell ref="B42:C42"/>
    <mergeCell ref="B29:C29"/>
    <mergeCell ref="B14:C14"/>
    <mergeCell ref="B15:C15"/>
    <mergeCell ref="B20:C20"/>
    <mergeCell ref="B21:C21"/>
    <mergeCell ref="B62:C62"/>
    <mergeCell ref="B50:C50"/>
    <mergeCell ref="B51:C51"/>
    <mergeCell ref="B52:C52"/>
  </mergeCells>
  <phoneticPr fontId="10" type="noConversion"/>
  <pageMargins left="0.25" right="0.25" top="0.75" bottom="0.75" header="0.3" footer="0.3"/>
  <pageSetup paperSize="8" scale="46" orientation="landscape" r:id="rId1"/>
  <headerFooter alignWithMargins="0"/>
  <ignoredErrors>
    <ignoredError sqref="L33 Y27 AD33 Y33 Y37"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A162"/>
  <sheetViews>
    <sheetView topLeftCell="A66" zoomScale="85" zoomScaleNormal="85" workbookViewId="0">
      <selection activeCell="B91" sqref="B91:C91"/>
    </sheetView>
  </sheetViews>
  <sheetFormatPr defaultRowHeight="12.75" x14ac:dyDescent="0.2"/>
  <cols>
    <col min="1" max="1" width="5.5703125" customWidth="1"/>
    <col min="3" max="3" width="32.5703125" customWidth="1"/>
    <col min="9" max="9" width="10.85546875" customWidth="1"/>
    <col min="13" max="13" width="11.42578125" customWidth="1"/>
    <col min="116" max="116" width="14.28515625" customWidth="1"/>
    <col min="120" max="120" width="19.7109375" customWidth="1"/>
  </cols>
  <sheetData>
    <row r="1" spans="1:104" x14ac:dyDescent="0.2">
      <c r="B1" s="17" t="s">
        <v>533</v>
      </c>
    </row>
    <row r="2" spans="1:104" ht="15.75" x14ac:dyDescent="0.25">
      <c r="B2" s="17"/>
      <c r="C2" s="120"/>
      <c r="D2" s="119"/>
    </row>
    <row r="3" spans="1:104" ht="18" x14ac:dyDescent="0.25">
      <c r="B3" s="76" t="s">
        <v>768</v>
      </c>
    </row>
    <row r="4" spans="1:104" x14ac:dyDescent="0.2">
      <c r="A4" s="142" t="s">
        <v>85</v>
      </c>
      <c r="B4" s="251" t="s">
        <v>568</v>
      </c>
      <c r="C4" s="252"/>
      <c r="D4" s="14" t="s">
        <v>595</v>
      </c>
      <c r="E4" s="158"/>
      <c r="F4" s="158"/>
      <c r="G4" s="158"/>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c r="BI4" s="158"/>
      <c r="BJ4" s="158"/>
      <c r="BK4" s="158"/>
      <c r="BL4" s="158"/>
      <c r="BM4" s="158"/>
      <c r="BN4" s="158"/>
      <c r="BO4" s="158"/>
      <c r="BP4" s="158"/>
      <c r="BQ4" s="158"/>
      <c r="BR4" s="158"/>
      <c r="BS4" s="158"/>
      <c r="BT4" s="158"/>
      <c r="BU4" s="158"/>
      <c r="BV4" s="158"/>
      <c r="BW4" s="158"/>
      <c r="BX4" s="158"/>
      <c r="BY4" s="158"/>
      <c r="BZ4" s="158"/>
      <c r="CA4" s="158"/>
      <c r="CB4" s="158"/>
      <c r="CC4" s="158"/>
      <c r="CD4" s="158"/>
      <c r="CE4" s="158"/>
      <c r="CF4" s="158"/>
      <c r="CG4" s="158"/>
      <c r="CH4" s="158"/>
      <c r="CI4" s="158"/>
      <c r="CJ4" s="158"/>
      <c r="CK4" s="158"/>
      <c r="CL4" s="158"/>
      <c r="CM4" s="158"/>
      <c r="CN4" s="158"/>
      <c r="CO4" s="158"/>
      <c r="CP4" s="158"/>
      <c r="CQ4" s="158"/>
      <c r="CR4" s="158"/>
      <c r="CS4" s="158"/>
      <c r="CT4" s="158"/>
      <c r="CU4" s="158"/>
      <c r="CV4" s="158"/>
      <c r="CW4" s="158"/>
      <c r="CX4" s="158"/>
      <c r="CY4" s="158"/>
      <c r="CZ4" s="158"/>
    </row>
    <row r="5" spans="1:104" ht="16.5" thickBot="1" x14ac:dyDescent="0.3">
      <c r="A5" s="126"/>
      <c r="B5" s="231"/>
      <c r="C5" s="247"/>
      <c r="D5" s="135" t="s">
        <v>567</v>
      </c>
      <c r="E5" s="159"/>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59"/>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row>
    <row r="6" spans="1:104" ht="16.5" thickTop="1" x14ac:dyDescent="0.25">
      <c r="A6" s="125"/>
      <c r="B6" s="231" t="s">
        <v>504</v>
      </c>
      <c r="C6" s="247"/>
      <c r="D6" s="90" t="s">
        <v>229</v>
      </c>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row>
    <row r="7" spans="1:104" ht="12" customHeight="1" x14ac:dyDescent="0.2">
      <c r="A7" s="136">
        <v>1</v>
      </c>
      <c r="B7" s="248" t="s">
        <v>569</v>
      </c>
      <c r="C7" s="249"/>
      <c r="D7" s="127" t="str">
        <f t="shared" ref="D7:D17" si="0">IF(SUM(E7:CZ7)=0,"",SUM(E7:CZ7))</f>
        <v/>
      </c>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c r="CX7" s="161"/>
      <c r="CY7" s="161"/>
      <c r="CZ7" s="161"/>
    </row>
    <row r="8" spans="1:104" x14ac:dyDescent="0.2">
      <c r="A8" s="136">
        <v>2</v>
      </c>
      <c r="B8" s="248" t="s">
        <v>571</v>
      </c>
      <c r="C8" s="249"/>
      <c r="D8" s="127" t="str">
        <f t="shared" si="0"/>
        <v/>
      </c>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161"/>
      <c r="BT8" s="161"/>
      <c r="BU8" s="161"/>
      <c r="BV8" s="161"/>
      <c r="BW8" s="161"/>
      <c r="BX8" s="161"/>
      <c r="BY8" s="161"/>
      <c r="BZ8" s="161"/>
      <c r="CA8" s="161"/>
      <c r="CB8" s="161"/>
      <c r="CC8" s="161"/>
      <c r="CD8" s="161"/>
      <c r="CE8" s="161"/>
      <c r="CF8" s="161"/>
      <c r="CG8" s="161"/>
      <c r="CH8" s="161"/>
      <c r="CI8" s="161"/>
      <c r="CJ8" s="161"/>
      <c r="CK8" s="161"/>
      <c r="CL8" s="161"/>
      <c r="CM8" s="161"/>
      <c r="CN8" s="161"/>
      <c r="CO8" s="161"/>
      <c r="CP8" s="161"/>
      <c r="CQ8" s="161"/>
      <c r="CR8" s="161"/>
      <c r="CS8" s="161"/>
      <c r="CT8" s="161"/>
      <c r="CU8" s="161"/>
      <c r="CV8" s="161"/>
      <c r="CW8" s="161"/>
      <c r="CX8" s="161"/>
      <c r="CY8" s="161"/>
      <c r="CZ8" s="161"/>
    </row>
    <row r="9" spans="1:104" ht="15.75" x14ac:dyDescent="0.25">
      <c r="A9" s="137"/>
      <c r="B9" s="128" t="s">
        <v>505</v>
      </c>
      <c r="C9" s="129"/>
      <c r="D9" s="130"/>
      <c r="E9" s="131"/>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31"/>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row>
    <row r="10" spans="1:104" x14ac:dyDescent="0.2">
      <c r="A10" s="136">
        <v>1</v>
      </c>
      <c r="B10" s="233" t="s">
        <v>569</v>
      </c>
      <c r="C10" s="253"/>
      <c r="D10" s="127" t="str">
        <f t="shared" si="0"/>
        <v/>
      </c>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161"/>
      <c r="BT10" s="161"/>
      <c r="BU10" s="161"/>
      <c r="BV10" s="161"/>
      <c r="BW10" s="161"/>
      <c r="BX10" s="161"/>
      <c r="BY10" s="161"/>
      <c r="BZ10" s="161"/>
      <c r="CA10" s="161"/>
      <c r="CB10" s="161"/>
      <c r="CC10" s="161"/>
      <c r="CD10" s="161"/>
      <c r="CE10" s="161"/>
      <c r="CF10" s="161"/>
      <c r="CG10" s="161"/>
      <c r="CH10" s="161"/>
      <c r="CI10" s="161"/>
      <c r="CJ10" s="161"/>
      <c r="CK10" s="161"/>
      <c r="CL10" s="161"/>
      <c r="CM10" s="161"/>
      <c r="CN10" s="161"/>
      <c r="CO10" s="161"/>
      <c r="CP10" s="161"/>
      <c r="CQ10" s="161"/>
      <c r="CR10" s="161"/>
      <c r="CS10" s="161"/>
      <c r="CT10" s="161"/>
      <c r="CU10" s="161"/>
      <c r="CV10" s="161"/>
      <c r="CW10" s="161"/>
      <c r="CX10" s="161"/>
      <c r="CY10" s="161"/>
      <c r="CZ10" s="161"/>
    </row>
    <row r="11" spans="1:104" x14ac:dyDescent="0.2">
      <c r="A11" s="136">
        <v>2</v>
      </c>
      <c r="B11" s="233" t="s">
        <v>571</v>
      </c>
      <c r="C11" s="253"/>
      <c r="D11" s="127" t="str">
        <f t="shared" si="0"/>
        <v/>
      </c>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61"/>
      <c r="BL11" s="161"/>
      <c r="BM11" s="161"/>
      <c r="BN11" s="161"/>
      <c r="BO11" s="161"/>
      <c r="BP11" s="161"/>
      <c r="BQ11" s="161"/>
      <c r="BR11" s="161"/>
      <c r="BS11" s="161"/>
      <c r="BT11" s="161"/>
      <c r="BU11" s="161"/>
      <c r="BV11" s="161"/>
      <c r="BW11" s="161"/>
      <c r="BX11" s="161"/>
      <c r="BY11" s="161"/>
      <c r="BZ11" s="161"/>
      <c r="CA11" s="161"/>
      <c r="CB11" s="161"/>
      <c r="CC11" s="161"/>
      <c r="CD11" s="161"/>
      <c r="CE11" s="161"/>
      <c r="CF11" s="161"/>
      <c r="CG11" s="161"/>
      <c r="CH11" s="161"/>
      <c r="CI11" s="161"/>
      <c r="CJ11" s="161"/>
      <c r="CK11" s="161"/>
      <c r="CL11" s="161"/>
      <c r="CM11" s="161"/>
      <c r="CN11" s="161"/>
      <c r="CO11" s="161"/>
      <c r="CP11" s="161"/>
      <c r="CQ11" s="161"/>
      <c r="CR11" s="161"/>
      <c r="CS11" s="161"/>
      <c r="CT11" s="161"/>
      <c r="CU11" s="161"/>
      <c r="CV11" s="161"/>
      <c r="CW11" s="161"/>
      <c r="CX11" s="161"/>
      <c r="CY11" s="161"/>
      <c r="CZ11" s="161"/>
    </row>
    <row r="12" spans="1:104" ht="15.75" x14ac:dyDescent="0.25">
      <c r="A12" s="138"/>
      <c r="B12" s="132" t="s">
        <v>604</v>
      </c>
      <c r="C12" s="133"/>
      <c r="D12" s="134"/>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row>
    <row r="13" spans="1:104" x14ac:dyDescent="0.2">
      <c r="A13" s="138">
        <v>4</v>
      </c>
      <c r="B13" s="230" t="s">
        <v>593</v>
      </c>
      <c r="C13" s="230"/>
      <c r="D13" s="127" t="str">
        <f t="shared" si="0"/>
        <v/>
      </c>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c r="AY13" s="161"/>
      <c r="AZ13" s="161"/>
      <c r="BA13" s="161"/>
      <c r="BB13" s="161"/>
      <c r="BC13" s="161"/>
      <c r="BD13" s="161"/>
      <c r="BE13" s="161"/>
      <c r="BF13" s="161"/>
      <c r="BG13" s="161"/>
      <c r="BH13" s="161"/>
      <c r="BI13" s="161"/>
      <c r="BJ13" s="161"/>
      <c r="BK13" s="161"/>
      <c r="BL13" s="161"/>
      <c r="BM13" s="161"/>
      <c r="BN13" s="161"/>
      <c r="BO13" s="161"/>
      <c r="BP13" s="161"/>
      <c r="BQ13" s="161"/>
      <c r="BR13" s="161"/>
      <c r="BS13" s="161"/>
      <c r="BT13" s="161"/>
      <c r="BU13" s="161"/>
      <c r="BV13" s="161"/>
      <c r="BW13" s="161"/>
      <c r="BX13" s="161"/>
      <c r="BY13" s="161"/>
      <c r="BZ13" s="161"/>
      <c r="CA13" s="161"/>
      <c r="CB13" s="161"/>
      <c r="CC13" s="161"/>
      <c r="CD13" s="161"/>
      <c r="CE13" s="161"/>
      <c r="CF13" s="161"/>
      <c r="CG13" s="161"/>
      <c r="CH13" s="161"/>
      <c r="CI13" s="161"/>
      <c r="CJ13" s="161"/>
      <c r="CK13" s="161"/>
      <c r="CL13" s="161"/>
      <c r="CM13" s="161"/>
      <c r="CN13" s="161"/>
      <c r="CO13" s="161"/>
      <c r="CP13" s="161"/>
      <c r="CQ13" s="161"/>
      <c r="CR13" s="161"/>
      <c r="CS13" s="161"/>
      <c r="CT13" s="161"/>
      <c r="CU13" s="161"/>
      <c r="CV13" s="161"/>
      <c r="CW13" s="161"/>
      <c r="CX13" s="161"/>
      <c r="CY13" s="161"/>
      <c r="CZ13" s="161"/>
    </row>
    <row r="14" spans="1:104" x14ac:dyDescent="0.2">
      <c r="A14" s="136">
        <v>5</v>
      </c>
      <c r="B14" s="230" t="s">
        <v>594</v>
      </c>
      <c r="C14" s="230"/>
      <c r="D14" s="127" t="str">
        <f t="shared" si="0"/>
        <v/>
      </c>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1"/>
      <c r="BT14" s="161"/>
      <c r="BU14" s="161"/>
      <c r="BV14" s="161"/>
      <c r="BW14" s="161"/>
      <c r="BX14" s="161"/>
      <c r="BY14" s="161"/>
      <c r="BZ14" s="161"/>
      <c r="CA14" s="161"/>
      <c r="CB14" s="161"/>
      <c r="CC14" s="161"/>
      <c r="CD14" s="161"/>
      <c r="CE14" s="161"/>
      <c r="CF14" s="161"/>
      <c r="CG14" s="161"/>
      <c r="CH14" s="161"/>
      <c r="CI14" s="161"/>
      <c r="CJ14" s="161"/>
      <c r="CK14" s="161"/>
      <c r="CL14" s="161"/>
      <c r="CM14" s="161"/>
      <c r="CN14" s="161"/>
      <c r="CO14" s="161"/>
      <c r="CP14" s="161"/>
      <c r="CQ14" s="161"/>
      <c r="CR14" s="161"/>
      <c r="CS14" s="161"/>
      <c r="CT14" s="161"/>
      <c r="CU14" s="161"/>
      <c r="CV14" s="161"/>
      <c r="CW14" s="161"/>
      <c r="CX14" s="161"/>
      <c r="CY14" s="161"/>
      <c r="CZ14" s="161"/>
    </row>
    <row r="15" spans="1:104" x14ac:dyDescent="0.2">
      <c r="A15" s="136">
        <v>6</v>
      </c>
      <c r="B15" s="230" t="s">
        <v>574</v>
      </c>
      <c r="C15" s="230"/>
      <c r="D15" s="127" t="str">
        <f t="shared" si="0"/>
        <v/>
      </c>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c r="BT15" s="161"/>
      <c r="BU15" s="161"/>
      <c r="BV15" s="161"/>
      <c r="BW15" s="161"/>
      <c r="BX15" s="161"/>
      <c r="BY15" s="161"/>
      <c r="BZ15" s="161"/>
      <c r="CA15" s="161"/>
      <c r="CB15" s="161"/>
      <c r="CC15" s="161"/>
      <c r="CD15" s="161"/>
      <c r="CE15" s="161"/>
      <c r="CF15" s="161"/>
      <c r="CG15" s="161"/>
      <c r="CH15" s="161"/>
      <c r="CI15" s="161"/>
      <c r="CJ15" s="161"/>
      <c r="CK15" s="161"/>
      <c r="CL15" s="161"/>
      <c r="CM15" s="161"/>
      <c r="CN15" s="161"/>
      <c r="CO15" s="161"/>
      <c r="CP15" s="161"/>
      <c r="CQ15" s="161"/>
      <c r="CR15" s="161"/>
      <c r="CS15" s="161"/>
      <c r="CT15" s="161"/>
      <c r="CU15" s="161"/>
      <c r="CV15" s="161"/>
      <c r="CW15" s="161"/>
      <c r="CX15" s="161"/>
      <c r="CY15" s="161"/>
      <c r="CZ15" s="161"/>
    </row>
    <row r="16" spans="1:104" x14ac:dyDescent="0.2">
      <c r="A16" s="136" t="s">
        <v>519</v>
      </c>
      <c r="B16" s="102" t="s">
        <v>605</v>
      </c>
      <c r="C16" s="103"/>
      <c r="D16" s="127" t="str">
        <f t="shared" si="0"/>
        <v/>
      </c>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c r="BT16" s="161"/>
      <c r="BU16" s="161"/>
      <c r="BV16" s="161"/>
      <c r="BW16" s="161"/>
      <c r="BX16" s="161"/>
      <c r="BY16" s="161"/>
      <c r="BZ16" s="161"/>
      <c r="CA16" s="161"/>
      <c r="CB16" s="161"/>
      <c r="CC16" s="161"/>
      <c r="CD16" s="161"/>
      <c r="CE16" s="161"/>
      <c r="CF16" s="161"/>
      <c r="CG16" s="161"/>
      <c r="CH16" s="161"/>
      <c r="CI16" s="161"/>
      <c r="CJ16" s="161"/>
      <c r="CK16" s="161"/>
      <c r="CL16" s="161"/>
      <c r="CM16" s="161"/>
      <c r="CN16" s="161"/>
      <c r="CO16" s="161"/>
      <c r="CP16" s="161"/>
      <c r="CQ16" s="161"/>
      <c r="CR16" s="161"/>
      <c r="CS16" s="161"/>
      <c r="CT16" s="161"/>
      <c r="CU16" s="161"/>
      <c r="CV16" s="161"/>
      <c r="CW16" s="161"/>
      <c r="CX16" s="161"/>
      <c r="CY16" s="161"/>
      <c r="CZ16" s="161"/>
    </row>
    <row r="17" spans="1:104" x14ac:dyDescent="0.2">
      <c r="A17" s="136" t="s">
        <v>522</v>
      </c>
      <c r="B17" s="102" t="s">
        <v>502</v>
      </c>
      <c r="C17" s="103"/>
      <c r="D17" s="127" t="str">
        <f t="shared" si="0"/>
        <v/>
      </c>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1"/>
      <c r="AX17" s="161"/>
      <c r="AY17" s="161"/>
      <c r="AZ17" s="161"/>
      <c r="BA17" s="161"/>
      <c r="BB17" s="161"/>
      <c r="BC17" s="161"/>
      <c r="BD17" s="161"/>
      <c r="BE17" s="161"/>
      <c r="BF17" s="161"/>
      <c r="BG17" s="161"/>
      <c r="BH17" s="161"/>
      <c r="BI17" s="161"/>
      <c r="BJ17" s="161"/>
      <c r="BK17" s="161"/>
      <c r="BL17" s="161"/>
      <c r="BM17" s="161"/>
      <c r="BN17" s="161"/>
      <c r="BO17" s="161"/>
      <c r="BP17" s="161"/>
      <c r="BQ17" s="161"/>
      <c r="BR17" s="161"/>
      <c r="BS17" s="161"/>
      <c r="BT17" s="161"/>
      <c r="BU17" s="161"/>
      <c r="BV17" s="161"/>
      <c r="BW17" s="161"/>
      <c r="BX17" s="161"/>
      <c r="BY17" s="161"/>
      <c r="BZ17" s="161"/>
      <c r="CA17" s="161"/>
      <c r="CB17" s="161"/>
      <c r="CC17" s="161"/>
      <c r="CD17" s="161"/>
      <c r="CE17" s="161"/>
      <c r="CF17" s="161"/>
      <c r="CG17" s="161"/>
      <c r="CH17" s="161"/>
      <c r="CI17" s="161"/>
      <c r="CJ17" s="161"/>
      <c r="CK17" s="161"/>
      <c r="CL17" s="161"/>
      <c r="CM17" s="161"/>
      <c r="CN17" s="161"/>
      <c r="CO17" s="161"/>
      <c r="CP17" s="161"/>
      <c r="CQ17" s="161"/>
      <c r="CR17" s="161"/>
      <c r="CS17" s="161"/>
      <c r="CT17" s="161"/>
      <c r="CU17" s="161"/>
      <c r="CV17" s="161"/>
      <c r="CW17" s="161"/>
      <c r="CX17" s="161"/>
      <c r="CY17" s="161"/>
      <c r="CZ17" s="161"/>
    </row>
    <row r="18" spans="1:104" x14ac:dyDescent="0.2">
      <c r="A18" s="136" t="s">
        <v>526</v>
      </c>
      <c r="B18" s="102" t="s">
        <v>611</v>
      </c>
      <c r="C18" s="103"/>
      <c r="D18" s="127" t="str">
        <f>IF(SUM(E18:CZ18)=0,"",SUM(E18:CZ18))</f>
        <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c r="BT18" s="161"/>
      <c r="BU18" s="161"/>
      <c r="BV18" s="161"/>
      <c r="BW18" s="161"/>
      <c r="BX18" s="161"/>
      <c r="BY18" s="161"/>
      <c r="BZ18" s="161"/>
      <c r="CA18" s="161"/>
      <c r="CB18" s="161"/>
      <c r="CC18" s="161"/>
      <c r="CD18" s="161"/>
      <c r="CE18" s="161"/>
      <c r="CF18" s="161"/>
      <c r="CG18" s="161"/>
      <c r="CH18" s="161"/>
      <c r="CI18" s="161"/>
      <c r="CJ18" s="161"/>
      <c r="CK18" s="161"/>
      <c r="CL18" s="161"/>
      <c r="CM18" s="161"/>
      <c r="CN18" s="161"/>
      <c r="CO18" s="161"/>
      <c r="CP18" s="161"/>
      <c r="CQ18" s="161"/>
      <c r="CR18" s="161"/>
      <c r="CS18" s="161"/>
      <c r="CT18" s="161"/>
      <c r="CU18" s="161"/>
      <c r="CV18" s="161"/>
      <c r="CW18" s="161"/>
      <c r="CX18" s="161"/>
      <c r="CY18" s="161"/>
      <c r="CZ18" s="161"/>
    </row>
    <row r="19" spans="1:104" x14ac:dyDescent="0.2">
      <c r="A19" s="136" t="s">
        <v>528</v>
      </c>
      <c r="B19" s="102" t="s">
        <v>606</v>
      </c>
      <c r="C19" s="103"/>
      <c r="D19" s="127" t="str">
        <f t="shared" ref="D19:D56" si="1">IF(SUM(E19:CZ19)=0,"",SUM(E19:CZ19))</f>
        <v/>
      </c>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1"/>
      <c r="BT19" s="161"/>
      <c r="BU19" s="161"/>
      <c r="BV19" s="161"/>
      <c r="BW19" s="161"/>
      <c r="BX19" s="161"/>
      <c r="BY19" s="161"/>
      <c r="BZ19" s="161"/>
      <c r="CA19" s="161"/>
      <c r="CB19" s="161"/>
      <c r="CC19" s="161"/>
      <c r="CD19" s="161"/>
      <c r="CE19" s="161"/>
      <c r="CF19" s="161"/>
      <c r="CG19" s="161"/>
      <c r="CH19" s="161"/>
      <c r="CI19" s="161"/>
      <c r="CJ19" s="161"/>
      <c r="CK19" s="161"/>
      <c r="CL19" s="161"/>
      <c r="CM19" s="161"/>
      <c r="CN19" s="161"/>
      <c r="CO19" s="161"/>
      <c r="CP19" s="161"/>
      <c r="CQ19" s="161"/>
      <c r="CR19" s="161"/>
      <c r="CS19" s="161"/>
      <c r="CT19" s="161"/>
      <c r="CU19" s="161"/>
      <c r="CV19" s="161"/>
      <c r="CW19" s="161"/>
      <c r="CX19" s="161"/>
      <c r="CY19" s="161"/>
      <c r="CZ19" s="161"/>
    </row>
    <row r="20" spans="1:104" x14ac:dyDescent="0.2">
      <c r="A20" s="136">
        <v>7</v>
      </c>
      <c r="B20" s="104" t="s">
        <v>608</v>
      </c>
      <c r="C20" s="103"/>
      <c r="D20" s="127" t="str">
        <f t="shared" si="1"/>
        <v/>
      </c>
      <c r="E20" s="109" t="str">
        <f>IF(SUM(E16:E19)=0,"",SUM(E16:E19))</f>
        <v/>
      </c>
      <c r="F20" s="109" t="str">
        <f t="shared" ref="F20:R20" si="2">IF(SUM(F16:F19)=0,"",SUM(F16:F19))</f>
        <v/>
      </c>
      <c r="G20" s="109" t="str">
        <f t="shared" si="2"/>
        <v/>
      </c>
      <c r="H20" s="109" t="str">
        <f t="shared" si="2"/>
        <v/>
      </c>
      <c r="I20" s="109" t="str">
        <f t="shared" si="2"/>
        <v/>
      </c>
      <c r="J20" s="109" t="str">
        <f t="shared" si="2"/>
        <v/>
      </c>
      <c r="K20" s="109" t="str">
        <f t="shared" si="2"/>
        <v/>
      </c>
      <c r="L20" s="109" t="str">
        <f t="shared" si="2"/>
        <v/>
      </c>
      <c r="M20" s="109" t="str">
        <f t="shared" si="2"/>
        <v/>
      </c>
      <c r="N20" s="109" t="str">
        <f t="shared" si="2"/>
        <v/>
      </c>
      <c r="O20" s="109" t="str">
        <f t="shared" si="2"/>
        <v/>
      </c>
      <c r="P20" s="109" t="str">
        <f t="shared" si="2"/>
        <v/>
      </c>
      <c r="Q20" s="109" t="str">
        <f t="shared" si="2"/>
        <v/>
      </c>
      <c r="R20" s="109" t="str">
        <f t="shared" si="2"/>
        <v/>
      </c>
      <c r="S20" s="109" t="str">
        <f t="shared" ref="S20:AX20" si="3">IF(SUM(S16:S19)=0,"",SUM(S16:S19))</f>
        <v/>
      </c>
      <c r="T20" s="109" t="str">
        <f t="shared" si="3"/>
        <v/>
      </c>
      <c r="U20" s="109" t="str">
        <f t="shared" si="3"/>
        <v/>
      </c>
      <c r="V20" s="109" t="str">
        <f t="shared" si="3"/>
        <v/>
      </c>
      <c r="W20" s="109" t="str">
        <f t="shared" si="3"/>
        <v/>
      </c>
      <c r="X20" s="109" t="str">
        <f t="shared" si="3"/>
        <v/>
      </c>
      <c r="Y20" s="109" t="str">
        <f t="shared" si="3"/>
        <v/>
      </c>
      <c r="Z20" s="109" t="str">
        <f t="shared" si="3"/>
        <v/>
      </c>
      <c r="AA20" s="109" t="str">
        <f t="shared" si="3"/>
        <v/>
      </c>
      <c r="AB20" s="109" t="str">
        <f t="shared" si="3"/>
        <v/>
      </c>
      <c r="AC20" s="109" t="str">
        <f t="shared" si="3"/>
        <v/>
      </c>
      <c r="AD20" s="109" t="str">
        <f t="shared" si="3"/>
        <v/>
      </c>
      <c r="AE20" s="109" t="str">
        <f t="shared" si="3"/>
        <v/>
      </c>
      <c r="AF20" s="109" t="str">
        <f t="shared" si="3"/>
        <v/>
      </c>
      <c r="AG20" s="109" t="str">
        <f t="shared" si="3"/>
        <v/>
      </c>
      <c r="AH20" s="109" t="str">
        <f t="shared" si="3"/>
        <v/>
      </c>
      <c r="AI20" s="109" t="str">
        <f t="shared" si="3"/>
        <v/>
      </c>
      <c r="AJ20" s="109" t="str">
        <f t="shared" si="3"/>
        <v/>
      </c>
      <c r="AK20" s="109" t="str">
        <f t="shared" si="3"/>
        <v/>
      </c>
      <c r="AL20" s="109" t="str">
        <f t="shared" si="3"/>
        <v/>
      </c>
      <c r="AM20" s="109" t="str">
        <f t="shared" si="3"/>
        <v/>
      </c>
      <c r="AN20" s="109" t="str">
        <f t="shared" si="3"/>
        <v/>
      </c>
      <c r="AO20" s="109" t="str">
        <f t="shared" si="3"/>
        <v/>
      </c>
      <c r="AP20" s="109" t="str">
        <f t="shared" si="3"/>
        <v/>
      </c>
      <c r="AQ20" s="109" t="str">
        <f t="shared" si="3"/>
        <v/>
      </c>
      <c r="AR20" s="109" t="str">
        <f t="shared" si="3"/>
        <v/>
      </c>
      <c r="AS20" s="109" t="str">
        <f t="shared" si="3"/>
        <v/>
      </c>
      <c r="AT20" s="109" t="str">
        <f t="shared" si="3"/>
        <v/>
      </c>
      <c r="AU20" s="109" t="str">
        <f t="shared" si="3"/>
        <v/>
      </c>
      <c r="AV20" s="109" t="str">
        <f t="shared" si="3"/>
        <v/>
      </c>
      <c r="AW20" s="109" t="str">
        <f t="shared" si="3"/>
        <v/>
      </c>
      <c r="AX20" s="109" t="str">
        <f t="shared" si="3"/>
        <v/>
      </c>
      <c r="AY20" s="109" t="str">
        <f t="shared" ref="AY20:CD20" si="4">IF(SUM(AY16:AY19)=0,"",SUM(AY16:AY19))</f>
        <v/>
      </c>
      <c r="AZ20" s="109" t="str">
        <f t="shared" si="4"/>
        <v/>
      </c>
      <c r="BA20" s="109" t="str">
        <f t="shared" si="4"/>
        <v/>
      </c>
      <c r="BB20" s="109" t="str">
        <f t="shared" si="4"/>
        <v/>
      </c>
      <c r="BC20" s="109" t="str">
        <f t="shared" si="4"/>
        <v/>
      </c>
      <c r="BD20" s="109" t="str">
        <f t="shared" si="4"/>
        <v/>
      </c>
      <c r="BE20" s="109" t="str">
        <f t="shared" si="4"/>
        <v/>
      </c>
      <c r="BF20" s="109" t="str">
        <f t="shared" si="4"/>
        <v/>
      </c>
      <c r="BG20" s="109" t="str">
        <f t="shared" si="4"/>
        <v/>
      </c>
      <c r="BH20" s="109" t="str">
        <f t="shared" si="4"/>
        <v/>
      </c>
      <c r="BI20" s="109" t="str">
        <f t="shared" si="4"/>
        <v/>
      </c>
      <c r="BJ20" s="109" t="str">
        <f t="shared" si="4"/>
        <v/>
      </c>
      <c r="BK20" s="109" t="str">
        <f t="shared" si="4"/>
        <v/>
      </c>
      <c r="BL20" s="109" t="str">
        <f t="shared" si="4"/>
        <v/>
      </c>
      <c r="BM20" s="109" t="str">
        <f t="shared" si="4"/>
        <v/>
      </c>
      <c r="BN20" s="109" t="str">
        <f t="shared" si="4"/>
        <v/>
      </c>
      <c r="BO20" s="109" t="str">
        <f t="shared" si="4"/>
        <v/>
      </c>
      <c r="BP20" s="109" t="str">
        <f t="shared" si="4"/>
        <v/>
      </c>
      <c r="BQ20" s="109" t="str">
        <f t="shared" si="4"/>
        <v/>
      </c>
      <c r="BR20" s="109" t="str">
        <f t="shared" si="4"/>
        <v/>
      </c>
      <c r="BS20" s="109" t="str">
        <f t="shared" si="4"/>
        <v/>
      </c>
      <c r="BT20" s="109" t="str">
        <f t="shared" si="4"/>
        <v/>
      </c>
      <c r="BU20" s="109" t="str">
        <f t="shared" si="4"/>
        <v/>
      </c>
      <c r="BV20" s="109" t="str">
        <f t="shared" si="4"/>
        <v/>
      </c>
      <c r="BW20" s="109" t="str">
        <f t="shared" si="4"/>
        <v/>
      </c>
      <c r="BX20" s="109" t="str">
        <f t="shared" si="4"/>
        <v/>
      </c>
      <c r="BY20" s="109" t="str">
        <f t="shared" si="4"/>
        <v/>
      </c>
      <c r="BZ20" s="109" t="str">
        <f t="shared" si="4"/>
        <v/>
      </c>
      <c r="CA20" s="109" t="str">
        <f t="shared" si="4"/>
        <v/>
      </c>
      <c r="CB20" s="109" t="str">
        <f t="shared" si="4"/>
        <v/>
      </c>
      <c r="CC20" s="109" t="str">
        <f t="shared" si="4"/>
        <v/>
      </c>
      <c r="CD20" s="109" t="str">
        <f t="shared" si="4"/>
        <v/>
      </c>
      <c r="CE20" s="109" t="str">
        <f t="shared" ref="CE20:CZ20" si="5">IF(SUM(CE16:CE19)=0,"",SUM(CE16:CE19))</f>
        <v/>
      </c>
      <c r="CF20" s="109" t="str">
        <f t="shared" si="5"/>
        <v/>
      </c>
      <c r="CG20" s="109" t="str">
        <f t="shared" si="5"/>
        <v/>
      </c>
      <c r="CH20" s="109" t="str">
        <f t="shared" si="5"/>
        <v/>
      </c>
      <c r="CI20" s="109" t="str">
        <f t="shared" si="5"/>
        <v/>
      </c>
      <c r="CJ20" s="109" t="str">
        <f t="shared" si="5"/>
        <v/>
      </c>
      <c r="CK20" s="109" t="str">
        <f t="shared" si="5"/>
        <v/>
      </c>
      <c r="CL20" s="109" t="str">
        <f t="shared" si="5"/>
        <v/>
      </c>
      <c r="CM20" s="109" t="str">
        <f t="shared" si="5"/>
        <v/>
      </c>
      <c r="CN20" s="109" t="str">
        <f t="shared" si="5"/>
        <v/>
      </c>
      <c r="CO20" s="109" t="str">
        <f t="shared" si="5"/>
        <v/>
      </c>
      <c r="CP20" s="109" t="str">
        <f t="shared" si="5"/>
        <v/>
      </c>
      <c r="CQ20" s="109" t="str">
        <f t="shared" si="5"/>
        <v/>
      </c>
      <c r="CR20" s="109" t="str">
        <f t="shared" si="5"/>
        <v/>
      </c>
      <c r="CS20" s="109" t="str">
        <f t="shared" si="5"/>
        <v/>
      </c>
      <c r="CT20" s="109" t="str">
        <f t="shared" si="5"/>
        <v/>
      </c>
      <c r="CU20" s="109" t="str">
        <f t="shared" si="5"/>
        <v/>
      </c>
      <c r="CV20" s="109" t="str">
        <f t="shared" si="5"/>
        <v/>
      </c>
      <c r="CW20" s="109" t="str">
        <f t="shared" si="5"/>
        <v/>
      </c>
      <c r="CX20" s="109" t="str">
        <f t="shared" si="5"/>
        <v/>
      </c>
      <c r="CY20" s="109" t="str">
        <f t="shared" si="5"/>
        <v/>
      </c>
      <c r="CZ20" s="109" t="str">
        <f t="shared" si="5"/>
        <v/>
      </c>
    </row>
    <row r="21" spans="1:104" x14ac:dyDescent="0.2">
      <c r="A21" s="136">
        <v>8</v>
      </c>
      <c r="B21" s="98" t="s">
        <v>630</v>
      </c>
      <c r="C21" s="99"/>
      <c r="D21" s="127" t="str">
        <f t="shared" si="1"/>
        <v/>
      </c>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161"/>
      <c r="BT21" s="161"/>
      <c r="BU21" s="161"/>
      <c r="BV21" s="161"/>
      <c r="BW21" s="161"/>
      <c r="BX21" s="161"/>
      <c r="BY21" s="161"/>
      <c r="BZ21" s="161"/>
      <c r="CA21" s="161"/>
      <c r="CB21" s="161"/>
      <c r="CC21" s="161"/>
      <c r="CD21" s="161"/>
      <c r="CE21" s="161"/>
      <c r="CF21" s="161"/>
      <c r="CG21" s="161"/>
      <c r="CH21" s="161"/>
      <c r="CI21" s="161"/>
      <c r="CJ21" s="161"/>
      <c r="CK21" s="161"/>
      <c r="CL21" s="161"/>
      <c r="CM21" s="161"/>
      <c r="CN21" s="161"/>
      <c r="CO21" s="161"/>
      <c r="CP21" s="161"/>
      <c r="CQ21" s="161"/>
      <c r="CR21" s="161"/>
      <c r="CS21" s="161"/>
      <c r="CT21" s="161"/>
      <c r="CU21" s="161"/>
      <c r="CV21" s="161"/>
      <c r="CW21" s="161"/>
      <c r="CX21" s="161"/>
      <c r="CY21" s="161"/>
      <c r="CZ21" s="161"/>
    </row>
    <row r="22" spans="1:104" x14ac:dyDescent="0.2">
      <c r="A22" s="136">
        <v>9</v>
      </c>
      <c r="B22" s="230" t="s">
        <v>575</v>
      </c>
      <c r="C22" s="230"/>
      <c r="D22" s="127" t="str">
        <f t="shared" si="1"/>
        <v/>
      </c>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1"/>
      <c r="BI22" s="161"/>
      <c r="BJ22" s="161"/>
      <c r="BK22" s="161"/>
      <c r="BL22" s="161"/>
      <c r="BM22" s="161"/>
      <c r="BN22" s="161"/>
      <c r="BO22" s="161"/>
      <c r="BP22" s="161"/>
      <c r="BQ22" s="161"/>
      <c r="BR22" s="161"/>
      <c r="BS22" s="161"/>
      <c r="BT22" s="161"/>
      <c r="BU22" s="161"/>
      <c r="BV22" s="161"/>
      <c r="BW22" s="161"/>
      <c r="BX22" s="161"/>
      <c r="BY22" s="161"/>
      <c r="BZ22" s="161"/>
      <c r="CA22" s="161"/>
      <c r="CB22" s="161"/>
      <c r="CC22" s="161"/>
      <c r="CD22" s="161"/>
      <c r="CE22" s="161"/>
      <c r="CF22" s="161"/>
      <c r="CG22" s="161"/>
      <c r="CH22" s="161"/>
      <c r="CI22" s="161"/>
      <c r="CJ22" s="161"/>
      <c r="CK22" s="161"/>
      <c r="CL22" s="161"/>
      <c r="CM22" s="161"/>
      <c r="CN22" s="161"/>
      <c r="CO22" s="161"/>
      <c r="CP22" s="161"/>
      <c r="CQ22" s="161"/>
      <c r="CR22" s="161"/>
      <c r="CS22" s="161"/>
      <c r="CT22" s="161"/>
      <c r="CU22" s="161"/>
      <c r="CV22" s="161"/>
      <c r="CW22" s="161"/>
      <c r="CX22" s="161"/>
      <c r="CY22" s="161"/>
      <c r="CZ22" s="161"/>
    </row>
    <row r="23" spans="1:104" x14ac:dyDescent="0.2">
      <c r="A23" s="136" t="s">
        <v>540</v>
      </c>
      <c r="B23" s="106" t="s">
        <v>484</v>
      </c>
      <c r="C23" s="105"/>
      <c r="D23" s="127" t="str">
        <f t="shared" si="1"/>
        <v/>
      </c>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1"/>
      <c r="AZ23" s="161"/>
      <c r="BA23" s="161"/>
      <c r="BB23" s="161"/>
      <c r="BC23" s="161"/>
      <c r="BD23" s="161"/>
      <c r="BE23" s="161"/>
      <c r="BF23" s="161"/>
      <c r="BG23" s="161"/>
      <c r="BH23" s="161"/>
      <c r="BI23" s="161"/>
      <c r="BJ23" s="161"/>
      <c r="BK23" s="161"/>
      <c r="BL23" s="161"/>
      <c r="BM23" s="161"/>
      <c r="BN23" s="161"/>
      <c r="BO23" s="161"/>
      <c r="BP23" s="161"/>
      <c r="BQ23" s="161"/>
      <c r="BR23" s="161"/>
      <c r="BS23" s="161"/>
      <c r="BT23" s="161"/>
      <c r="BU23" s="161"/>
      <c r="BV23" s="161"/>
      <c r="BW23" s="161"/>
      <c r="BX23" s="161"/>
      <c r="BY23" s="161"/>
      <c r="BZ23" s="161"/>
      <c r="CA23" s="161"/>
      <c r="CB23" s="161"/>
      <c r="CC23" s="161"/>
      <c r="CD23" s="161"/>
      <c r="CE23" s="161"/>
      <c r="CF23" s="161"/>
      <c r="CG23" s="161"/>
      <c r="CH23" s="161"/>
      <c r="CI23" s="161"/>
      <c r="CJ23" s="161"/>
      <c r="CK23" s="161"/>
      <c r="CL23" s="161"/>
      <c r="CM23" s="161"/>
      <c r="CN23" s="161"/>
      <c r="CO23" s="161"/>
      <c r="CP23" s="161"/>
      <c r="CQ23" s="161"/>
      <c r="CR23" s="161"/>
      <c r="CS23" s="161"/>
      <c r="CT23" s="161"/>
      <c r="CU23" s="161"/>
      <c r="CV23" s="161"/>
      <c r="CW23" s="161"/>
      <c r="CX23" s="161"/>
      <c r="CY23" s="161"/>
      <c r="CZ23" s="161"/>
    </row>
    <row r="24" spans="1:104" x14ac:dyDescent="0.2">
      <c r="A24" s="139" t="s">
        <v>545</v>
      </c>
      <c r="B24" s="106" t="s">
        <v>499</v>
      </c>
      <c r="C24" s="105"/>
      <c r="D24" s="127" t="str">
        <f t="shared" si="1"/>
        <v/>
      </c>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1"/>
      <c r="CA24" s="161"/>
      <c r="CB24" s="161"/>
      <c r="CC24" s="161"/>
      <c r="CD24" s="161"/>
      <c r="CE24" s="161"/>
      <c r="CF24" s="161"/>
      <c r="CG24" s="161"/>
      <c r="CH24" s="161"/>
      <c r="CI24" s="161"/>
      <c r="CJ24" s="161"/>
      <c r="CK24" s="161"/>
      <c r="CL24" s="161"/>
      <c r="CM24" s="161"/>
      <c r="CN24" s="161"/>
      <c r="CO24" s="161"/>
      <c r="CP24" s="161"/>
      <c r="CQ24" s="161"/>
      <c r="CR24" s="161"/>
      <c r="CS24" s="161"/>
      <c r="CT24" s="161"/>
      <c r="CU24" s="161"/>
      <c r="CV24" s="161"/>
      <c r="CW24" s="161"/>
      <c r="CX24" s="161"/>
      <c r="CY24" s="161"/>
      <c r="CZ24" s="161"/>
    </row>
    <row r="25" spans="1:104" x14ac:dyDescent="0.2">
      <c r="A25" s="139" t="s">
        <v>548</v>
      </c>
      <c r="B25" s="106" t="s">
        <v>610</v>
      </c>
      <c r="C25" s="105"/>
      <c r="D25" s="127" t="str">
        <f t="shared" si="1"/>
        <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162"/>
      <c r="CO25" s="162"/>
      <c r="CP25" s="162"/>
      <c r="CQ25" s="162"/>
      <c r="CR25" s="162"/>
      <c r="CS25" s="162"/>
      <c r="CT25" s="162"/>
      <c r="CU25" s="162"/>
      <c r="CV25" s="162"/>
      <c r="CW25" s="162"/>
      <c r="CX25" s="162"/>
      <c r="CY25" s="162"/>
      <c r="CZ25" s="162"/>
    </row>
    <row r="26" spans="1:104" x14ac:dyDescent="0.2">
      <c r="A26" s="139">
        <v>10</v>
      </c>
      <c r="B26" s="250" t="s">
        <v>609</v>
      </c>
      <c r="C26" s="250"/>
      <c r="D26" s="127" t="str">
        <f t="shared" si="1"/>
        <v/>
      </c>
      <c r="E26" s="109" t="str">
        <f t="shared" ref="E26:AJ26" si="6">IF(SUM(E23:E25)=0,"",SUM(E23:E25))</f>
        <v/>
      </c>
      <c r="F26" s="109" t="str">
        <f t="shared" si="6"/>
        <v/>
      </c>
      <c r="G26" s="109" t="str">
        <f t="shared" si="6"/>
        <v/>
      </c>
      <c r="H26" s="109" t="str">
        <f t="shared" si="6"/>
        <v/>
      </c>
      <c r="I26" s="109" t="str">
        <f t="shared" si="6"/>
        <v/>
      </c>
      <c r="J26" s="109" t="str">
        <f t="shared" si="6"/>
        <v/>
      </c>
      <c r="K26" s="109" t="str">
        <f t="shared" si="6"/>
        <v/>
      </c>
      <c r="L26" s="109" t="str">
        <f t="shared" si="6"/>
        <v/>
      </c>
      <c r="M26" s="109" t="str">
        <f t="shared" si="6"/>
        <v/>
      </c>
      <c r="N26" s="109" t="str">
        <f t="shared" si="6"/>
        <v/>
      </c>
      <c r="O26" s="109" t="str">
        <f t="shared" si="6"/>
        <v/>
      </c>
      <c r="P26" s="109" t="str">
        <f t="shared" si="6"/>
        <v/>
      </c>
      <c r="Q26" s="109" t="str">
        <f t="shared" si="6"/>
        <v/>
      </c>
      <c r="R26" s="109" t="str">
        <f t="shared" si="6"/>
        <v/>
      </c>
      <c r="S26" s="109" t="str">
        <f t="shared" si="6"/>
        <v/>
      </c>
      <c r="T26" s="109" t="str">
        <f t="shared" si="6"/>
        <v/>
      </c>
      <c r="U26" s="109" t="str">
        <f t="shared" si="6"/>
        <v/>
      </c>
      <c r="V26" s="109" t="str">
        <f t="shared" si="6"/>
        <v/>
      </c>
      <c r="W26" s="109" t="str">
        <f t="shared" si="6"/>
        <v/>
      </c>
      <c r="X26" s="109" t="str">
        <f t="shared" si="6"/>
        <v/>
      </c>
      <c r="Y26" s="109" t="str">
        <f t="shared" si="6"/>
        <v/>
      </c>
      <c r="Z26" s="109" t="str">
        <f t="shared" si="6"/>
        <v/>
      </c>
      <c r="AA26" s="109" t="str">
        <f t="shared" si="6"/>
        <v/>
      </c>
      <c r="AB26" s="109" t="str">
        <f t="shared" si="6"/>
        <v/>
      </c>
      <c r="AC26" s="109" t="str">
        <f t="shared" si="6"/>
        <v/>
      </c>
      <c r="AD26" s="109" t="str">
        <f t="shared" si="6"/>
        <v/>
      </c>
      <c r="AE26" s="109" t="str">
        <f t="shared" si="6"/>
        <v/>
      </c>
      <c r="AF26" s="109" t="str">
        <f t="shared" si="6"/>
        <v/>
      </c>
      <c r="AG26" s="109" t="str">
        <f t="shared" si="6"/>
        <v/>
      </c>
      <c r="AH26" s="109" t="str">
        <f t="shared" si="6"/>
        <v/>
      </c>
      <c r="AI26" s="109" t="str">
        <f t="shared" si="6"/>
        <v/>
      </c>
      <c r="AJ26" s="109" t="str">
        <f t="shared" si="6"/>
        <v/>
      </c>
      <c r="AK26" s="109" t="str">
        <f t="shared" ref="AK26:BP26" si="7">IF(SUM(AK23:AK25)=0,"",SUM(AK23:AK25))</f>
        <v/>
      </c>
      <c r="AL26" s="109" t="str">
        <f t="shared" si="7"/>
        <v/>
      </c>
      <c r="AM26" s="109" t="str">
        <f t="shared" si="7"/>
        <v/>
      </c>
      <c r="AN26" s="109" t="str">
        <f t="shared" si="7"/>
        <v/>
      </c>
      <c r="AO26" s="109" t="str">
        <f t="shared" si="7"/>
        <v/>
      </c>
      <c r="AP26" s="109" t="str">
        <f t="shared" si="7"/>
        <v/>
      </c>
      <c r="AQ26" s="109" t="str">
        <f t="shared" si="7"/>
        <v/>
      </c>
      <c r="AR26" s="109" t="str">
        <f t="shared" si="7"/>
        <v/>
      </c>
      <c r="AS26" s="109" t="str">
        <f t="shared" si="7"/>
        <v/>
      </c>
      <c r="AT26" s="109" t="str">
        <f t="shared" si="7"/>
        <v/>
      </c>
      <c r="AU26" s="109" t="str">
        <f t="shared" si="7"/>
        <v/>
      </c>
      <c r="AV26" s="109" t="str">
        <f t="shared" si="7"/>
        <v/>
      </c>
      <c r="AW26" s="109" t="str">
        <f t="shared" si="7"/>
        <v/>
      </c>
      <c r="AX26" s="109" t="str">
        <f t="shared" si="7"/>
        <v/>
      </c>
      <c r="AY26" s="109" t="str">
        <f t="shared" si="7"/>
        <v/>
      </c>
      <c r="AZ26" s="109" t="str">
        <f t="shared" si="7"/>
        <v/>
      </c>
      <c r="BA26" s="109" t="str">
        <f t="shared" si="7"/>
        <v/>
      </c>
      <c r="BB26" s="109" t="str">
        <f t="shared" si="7"/>
        <v/>
      </c>
      <c r="BC26" s="109" t="str">
        <f t="shared" si="7"/>
        <v/>
      </c>
      <c r="BD26" s="109" t="str">
        <f t="shared" si="7"/>
        <v/>
      </c>
      <c r="BE26" s="109" t="str">
        <f t="shared" si="7"/>
        <v/>
      </c>
      <c r="BF26" s="109" t="str">
        <f t="shared" si="7"/>
        <v/>
      </c>
      <c r="BG26" s="109" t="str">
        <f t="shared" si="7"/>
        <v/>
      </c>
      <c r="BH26" s="109" t="str">
        <f t="shared" si="7"/>
        <v/>
      </c>
      <c r="BI26" s="109" t="str">
        <f t="shared" si="7"/>
        <v/>
      </c>
      <c r="BJ26" s="109" t="str">
        <f t="shared" si="7"/>
        <v/>
      </c>
      <c r="BK26" s="109" t="str">
        <f t="shared" si="7"/>
        <v/>
      </c>
      <c r="BL26" s="109" t="str">
        <f t="shared" si="7"/>
        <v/>
      </c>
      <c r="BM26" s="109" t="str">
        <f t="shared" si="7"/>
        <v/>
      </c>
      <c r="BN26" s="109" t="str">
        <f t="shared" si="7"/>
        <v/>
      </c>
      <c r="BO26" s="109" t="str">
        <f t="shared" si="7"/>
        <v/>
      </c>
      <c r="BP26" s="109" t="str">
        <f t="shared" si="7"/>
        <v/>
      </c>
      <c r="BQ26" s="109" t="str">
        <f t="shared" ref="BQ26:CV26" si="8">IF(SUM(BQ23:BQ25)=0,"",SUM(BQ23:BQ25))</f>
        <v/>
      </c>
      <c r="BR26" s="109" t="str">
        <f t="shared" si="8"/>
        <v/>
      </c>
      <c r="BS26" s="109" t="str">
        <f t="shared" si="8"/>
        <v/>
      </c>
      <c r="BT26" s="109" t="str">
        <f t="shared" si="8"/>
        <v/>
      </c>
      <c r="BU26" s="109" t="str">
        <f t="shared" si="8"/>
        <v/>
      </c>
      <c r="BV26" s="109" t="str">
        <f t="shared" si="8"/>
        <v/>
      </c>
      <c r="BW26" s="109" t="str">
        <f t="shared" si="8"/>
        <v/>
      </c>
      <c r="BX26" s="109" t="str">
        <f t="shared" si="8"/>
        <v/>
      </c>
      <c r="BY26" s="109" t="str">
        <f t="shared" si="8"/>
        <v/>
      </c>
      <c r="BZ26" s="109" t="str">
        <f t="shared" si="8"/>
        <v/>
      </c>
      <c r="CA26" s="109" t="str">
        <f t="shared" si="8"/>
        <v/>
      </c>
      <c r="CB26" s="109" t="str">
        <f t="shared" si="8"/>
        <v/>
      </c>
      <c r="CC26" s="109" t="str">
        <f t="shared" si="8"/>
        <v/>
      </c>
      <c r="CD26" s="109" t="str">
        <f t="shared" si="8"/>
        <v/>
      </c>
      <c r="CE26" s="109" t="str">
        <f t="shared" si="8"/>
        <v/>
      </c>
      <c r="CF26" s="109" t="str">
        <f t="shared" si="8"/>
        <v/>
      </c>
      <c r="CG26" s="109" t="str">
        <f t="shared" si="8"/>
        <v/>
      </c>
      <c r="CH26" s="109" t="str">
        <f t="shared" si="8"/>
        <v/>
      </c>
      <c r="CI26" s="109" t="str">
        <f t="shared" si="8"/>
        <v/>
      </c>
      <c r="CJ26" s="109" t="str">
        <f t="shared" si="8"/>
        <v/>
      </c>
      <c r="CK26" s="109" t="str">
        <f t="shared" si="8"/>
        <v/>
      </c>
      <c r="CL26" s="109" t="str">
        <f t="shared" si="8"/>
        <v/>
      </c>
      <c r="CM26" s="109" t="str">
        <f t="shared" si="8"/>
        <v/>
      </c>
      <c r="CN26" s="109" t="str">
        <f t="shared" si="8"/>
        <v/>
      </c>
      <c r="CO26" s="109" t="str">
        <f t="shared" si="8"/>
        <v/>
      </c>
      <c r="CP26" s="109" t="str">
        <f t="shared" si="8"/>
        <v/>
      </c>
      <c r="CQ26" s="109" t="str">
        <f t="shared" si="8"/>
        <v/>
      </c>
      <c r="CR26" s="109" t="str">
        <f t="shared" si="8"/>
        <v/>
      </c>
      <c r="CS26" s="109" t="str">
        <f t="shared" si="8"/>
        <v/>
      </c>
      <c r="CT26" s="109" t="str">
        <f t="shared" si="8"/>
        <v/>
      </c>
      <c r="CU26" s="109" t="str">
        <f t="shared" si="8"/>
        <v/>
      </c>
      <c r="CV26" s="109" t="str">
        <f t="shared" si="8"/>
        <v/>
      </c>
      <c r="CW26" s="109" t="str">
        <f>IF(SUM(CW23:CW25)=0,"",SUM(CW23:CW25))</f>
        <v/>
      </c>
      <c r="CX26" s="109" t="str">
        <f>IF(SUM(CX23:CX25)=0,"",SUM(CX23:CX25))</f>
        <v/>
      </c>
      <c r="CY26" s="109" t="str">
        <f>IF(SUM(CY23:CY25)=0,"",SUM(CY23:CY25))</f>
        <v/>
      </c>
      <c r="CZ26" s="109" t="str">
        <f>IF(SUM(CZ23:CZ25)=0,"",SUM(CZ23:CZ25))</f>
        <v/>
      </c>
    </row>
    <row r="27" spans="1:104" x14ac:dyDescent="0.2">
      <c r="A27" s="139">
        <v>11</v>
      </c>
      <c r="B27" s="244" t="s">
        <v>394</v>
      </c>
      <c r="C27" s="244"/>
      <c r="D27" s="127" t="str">
        <f t="shared" si="1"/>
        <v/>
      </c>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1"/>
      <c r="BX27" s="161"/>
      <c r="BY27" s="161"/>
      <c r="BZ27" s="161"/>
      <c r="CA27" s="161"/>
      <c r="CB27" s="161"/>
      <c r="CC27" s="161"/>
      <c r="CD27" s="161"/>
      <c r="CE27" s="161"/>
      <c r="CF27" s="161"/>
      <c r="CG27" s="161"/>
      <c r="CH27" s="161"/>
      <c r="CI27" s="161"/>
      <c r="CJ27" s="161"/>
      <c r="CK27" s="161"/>
      <c r="CL27" s="161"/>
      <c r="CM27" s="161"/>
      <c r="CN27" s="161"/>
      <c r="CO27" s="161"/>
      <c r="CP27" s="161"/>
      <c r="CQ27" s="161"/>
      <c r="CR27" s="161"/>
      <c r="CS27" s="161"/>
      <c r="CT27" s="161"/>
      <c r="CU27" s="161"/>
      <c r="CV27" s="161"/>
      <c r="CW27" s="161"/>
      <c r="CX27" s="161"/>
      <c r="CY27" s="161"/>
      <c r="CZ27" s="161"/>
    </row>
    <row r="28" spans="1:104" x14ac:dyDescent="0.2">
      <c r="A28" s="139" t="s">
        <v>551</v>
      </c>
      <c r="B28" s="106" t="s">
        <v>613</v>
      </c>
      <c r="C28" s="96"/>
      <c r="D28" s="127" t="str">
        <f t="shared" si="1"/>
        <v/>
      </c>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1"/>
      <c r="BN28" s="161"/>
      <c r="BO28" s="161"/>
      <c r="BP28" s="161"/>
      <c r="BQ28" s="161"/>
      <c r="BR28" s="161"/>
      <c r="BS28" s="161"/>
      <c r="BT28" s="161"/>
      <c r="BU28" s="161"/>
      <c r="BV28" s="161"/>
      <c r="BW28" s="161"/>
      <c r="BX28" s="161"/>
      <c r="BY28" s="161"/>
      <c r="BZ28" s="161"/>
      <c r="CA28" s="161"/>
      <c r="CB28" s="161"/>
      <c r="CC28" s="161"/>
      <c r="CD28" s="161"/>
      <c r="CE28" s="161"/>
      <c r="CF28" s="161"/>
      <c r="CG28" s="161"/>
      <c r="CH28" s="161"/>
      <c r="CI28" s="161"/>
      <c r="CJ28" s="161"/>
      <c r="CK28" s="161"/>
      <c r="CL28" s="161"/>
      <c r="CM28" s="161"/>
      <c r="CN28" s="161"/>
      <c r="CO28" s="161"/>
      <c r="CP28" s="161"/>
      <c r="CQ28" s="161"/>
      <c r="CR28" s="161"/>
      <c r="CS28" s="161"/>
      <c r="CT28" s="161"/>
      <c r="CU28" s="161"/>
      <c r="CV28" s="161"/>
      <c r="CW28" s="161"/>
      <c r="CX28" s="161"/>
      <c r="CY28" s="161"/>
      <c r="CZ28" s="161"/>
    </row>
    <row r="29" spans="1:104" x14ac:dyDescent="0.2">
      <c r="A29" s="139" t="s">
        <v>553</v>
      </c>
      <c r="B29" s="106" t="s">
        <v>614</v>
      </c>
      <c r="C29" s="107"/>
      <c r="D29" s="127" t="str">
        <f t="shared" si="1"/>
        <v/>
      </c>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c r="BH29" s="161"/>
      <c r="BI29" s="161"/>
      <c r="BJ29" s="161"/>
      <c r="BK29" s="161"/>
      <c r="BL29" s="161"/>
      <c r="BM29" s="161"/>
      <c r="BN29" s="161"/>
      <c r="BO29" s="161"/>
      <c r="BP29" s="161"/>
      <c r="BQ29" s="161"/>
      <c r="BR29" s="161"/>
      <c r="BS29" s="161"/>
      <c r="BT29" s="161"/>
      <c r="BU29" s="161"/>
      <c r="BV29" s="161"/>
      <c r="BW29" s="161"/>
      <c r="BX29" s="161"/>
      <c r="BY29" s="161"/>
      <c r="BZ29" s="161"/>
      <c r="CA29" s="161"/>
      <c r="CB29" s="161"/>
      <c r="CC29" s="161"/>
      <c r="CD29" s="161"/>
      <c r="CE29" s="161"/>
      <c r="CF29" s="161"/>
      <c r="CG29" s="161"/>
      <c r="CH29" s="161"/>
      <c r="CI29" s="161"/>
      <c r="CJ29" s="161"/>
      <c r="CK29" s="161"/>
      <c r="CL29" s="161"/>
      <c r="CM29" s="161"/>
      <c r="CN29" s="161"/>
      <c r="CO29" s="161"/>
      <c r="CP29" s="161"/>
      <c r="CQ29" s="161"/>
      <c r="CR29" s="161"/>
      <c r="CS29" s="161"/>
      <c r="CT29" s="161"/>
      <c r="CU29" s="161"/>
      <c r="CV29" s="161"/>
      <c r="CW29" s="161"/>
      <c r="CX29" s="161"/>
      <c r="CY29" s="161"/>
      <c r="CZ29" s="161"/>
    </row>
    <row r="30" spans="1:104" x14ac:dyDescent="0.2">
      <c r="A30" s="139">
        <v>12</v>
      </c>
      <c r="B30" s="250" t="s">
        <v>612</v>
      </c>
      <c r="C30" s="230"/>
      <c r="D30" s="127" t="str">
        <f t="shared" si="1"/>
        <v/>
      </c>
      <c r="E30" s="109" t="str">
        <f t="shared" ref="E30:AW30" si="9">IF(SUM(E28:E29)=0,"",SUM(E28:E29))</f>
        <v/>
      </c>
      <c r="F30" s="109" t="str">
        <f t="shared" si="9"/>
        <v/>
      </c>
      <c r="G30" s="109" t="str">
        <f t="shared" si="9"/>
        <v/>
      </c>
      <c r="H30" s="109" t="str">
        <f t="shared" si="9"/>
        <v/>
      </c>
      <c r="I30" s="109" t="str">
        <f t="shared" si="9"/>
        <v/>
      </c>
      <c r="J30" s="109" t="str">
        <f t="shared" si="9"/>
        <v/>
      </c>
      <c r="K30" s="109" t="str">
        <f t="shared" si="9"/>
        <v/>
      </c>
      <c r="L30" s="109" t="str">
        <f t="shared" si="9"/>
        <v/>
      </c>
      <c r="M30" s="109" t="str">
        <f t="shared" si="9"/>
        <v/>
      </c>
      <c r="N30" s="109" t="str">
        <f t="shared" si="9"/>
        <v/>
      </c>
      <c r="O30" s="109" t="str">
        <f t="shared" si="9"/>
        <v/>
      </c>
      <c r="P30" s="109" t="str">
        <f t="shared" si="9"/>
        <v/>
      </c>
      <c r="Q30" s="109" t="str">
        <f t="shared" si="9"/>
        <v/>
      </c>
      <c r="R30" s="109" t="str">
        <f t="shared" si="9"/>
        <v/>
      </c>
      <c r="S30" s="109" t="str">
        <f t="shared" si="9"/>
        <v/>
      </c>
      <c r="T30" s="109" t="str">
        <f t="shared" si="9"/>
        <v/>
      </c>
      <c r="U30" s="109" t="str">
        <f t="shared" si="9"/>
        <v/>
      </c>
      <c r="V30" s="109" t="str">
        <f t="shared" si="9"/>
        <v/>
      </c>
      <c r="W30" s="109" t="str">
        <f t="shared" si="9"/>
        <v/>
      </c>
      <c r="X30" s="109" t="str">
        <f t="shared" si="9"/>
        <v/>
      </c>
      <c r="Y30" s="109" t="str">
        <f t="shared" si="9"/>
        <v/>
      </c>
      <c r="Z30" s="109" t="str">
        <f t="shared" si="9"/>
        <v/>
      </c>
      <c r="AA30" s="109" t="str">
        <f t="shared" si="9"/>
        <v/>
      </c>
      <c r="AB30" s="109" t="str">
        <f t="shared" si="9"/>
        <v/>
      </c>
      <c r="AC30" s="109" t="str">
        <f t="shared" si="9"/>
        <v/>
      </c>
      <c r="AD30" s="109" t="str">
        <f t="shared" si="9"/>
        <v/>
      </c>
      <c r="AE30" s="109" t="str">
        <f t="shared" si="9"/>
        <v/>
      </c>
      <c r="AF30" s="109" t="str">
        <f t="shared" si="9"/>
        <v/>
      </c>
      <c r="AG30" s="109" t="str">
        <f t="shared" si="9"/>
        <v/>
      </c>
      <c r="AH30" s="109" t="str">
        <f t="shared" si="9"/>
        <v/>
      </c>
      <c r="AI30" s="109" t="str">
        <f t="shared" si="9"/>
        <v/>
      </c>
      <c r="AJ30" s="109" t="str">
        <f t="shared" si="9"/>
        <v/>
      </c>
      <c r="AK30" s="109" t="str">
        <f t="shared" si="9"/>
        <v/>
      </c>
      <c r="AL30" s="109" t="str">
        <f t="shared" si="9"/>
        <v/>
      </c>
      <c r="AM30" s="109" t="str">
        <f t="shared" si="9"/>
        <v/>
      </c>
      <c r="AN30" s="109" t="str">
        <f t="shared" si="9"/>
        <v/>
      </c>
      <c r="AO30" s="109" t="str">
        <f t="shared" si="9"/>
        <v/>
      </c>
      <c r="AP30" s="109" t="str">
        <f t="shared" si="9"/>
        <v/>
      </c>
      <c r="AQ30" s="109" t="str">
        <f t="shared" si="9"/>
        <v/>
      </c>
      <c r="AR30" s="109" t="str">
        <f t="shared" si="9"/>
        <v/>
      </c>
      <c r="AS30" s="109" t="str">
        <f t="shared" si="9"/>
        <v/>
      </c>
      <c r="AT30" s="109" t="str">
        <f t="shared" si="9"/>
        <v/>
      </c>
      <c r="AU30" s="109" t="str">
        <f t="shared" si="9"/>
        <v/>
      </c>
      <c r="AV30" s="109" t="str">
        <f t="shared" si="9"/>
        <v/>
      </c>
      <c r="AW30" s="109" t="str">
        <f t="shared" si="9"/>
        <v/>
      </c>
      <c r="AX30" s="109" t="str">
        <f t="shared" ref="AX30:CC30" si="10">IF(SUM(AX28:AX29)=0,"",SUM(AX28:AX29))</f>
        <v/>
      </c>
      <c r="AY30" s="109" t="str">
        <f t="shared" si="10"/>
        <v/>
      </c>
      <c r="AZ30" s="109" t="str">
        <f t="shared" si="10"/>
        <v/>
      </c>
      <c r="BA30" s="109" t="str">
        <f t="shared" si="10"/>
        <v/>
      </c>
      <c r="BB30" s="109" t="str">
        <f t="shared" si="10"/>
        <v/>
      </c>
      <c r="BC30" s="109" t="str">
        <f t="shared" si="10"/>
        <v/>
      </c>
      <c r="BD30" s="109" t="str">
        <f t="shared" si="10"/>
        <v/>
      </c>
      <c r="BE30" s="109" t="str">
        <f t="shared" si="10"/>
        <v/>
      </c>
      <c r="BF30" s="109" t="str">
        <f t="shared" si="10"/>
        <v/>
      </c>
      <c r="BG30" s="109" t="str">
        <f t="shared" si="10"/>
        <v/>
      </c>
      <c r="BH30" s="109" t="str">
        <f t="shared" si="10"/>
        <v/>
      </c>
      <c r="BI30" s="109" t="str">
        <f t="shared" si="10"/>
        <v/>
      </c>
      <c r="BJ30" s="109" t="str">
        <f t="shared" si="10"/>
        <v/>
      </c>
      <c r="BK30" s="109" t="str">
        <f t="shared" si="10"/>
        <v/>
      </c>
      <c r="BL30" s="109" t="str">
        <f t="shared" si="10"/>
        <v/>
      </c>
      <c r="BM30" s="109" t="str">
        <f t="shared" si="10"/>
        <v/>
      </c>
      <c r="BN30" s="109" t="str">
        <f t="shared" si="10"/>
        <v/>
      </c>
      <c r="BO30" s="109" t="str">
        <f t="shared" si="10"/>
        <v/>
      </c>
      <c r="BP30" s="109" t="str">
        <f t="shared" si="10"/>
        <v/>
      </c>
      <c r="BQ30" s="109" t="str">
        <f t="shared" si="10"/>
        <v/>
      </c>
      <c r="BR30" s="109" t="str">
        <f t="shared" si="10"/>
        <v/>
      </c>
      <c r="BS30" s="109" t="str">
        <f t="shared" si="10"/>
        <v/>
      </c>
      <c r="BT30" s="109" t="str">
        <f t="shared" si="10"/>
        <v/>
      </c>
      <c r="BU30" s="109" t="str">
        <f t="shared" si="10"/>
        <v/>
      </c>
      <c r="BV30" s="109" t="str">
        <f t="shared" si="10"/>
        <v/>
      </c>
      <c r="BW30" s="109" t="str">
        <f t="shared" si="10"/>
        <v/>
      </c>
      <c r="BX30" s="109" t="str">
        <f t="shared" si="10"/>
        <v/>
      </c>
      <c r="BY30" s="109" t="str">
        <f t="shared" si="10"/>
        <v/>
      </c>
      <c r="BZ30" s="109" t="str">
        <f t="shared" si="10"/>
        <v/>
      </c>
      <c r="CA30" s="109" t="str">
        <f t="shared" si="10"/>
        <v/>
      </c>
      <c r="CB30" s="109" t="str">
        <f t="shared" si="10"/>
        <v/>
      </c>
      <c r="CC30" s="109" t="str">
        <f t="shared" si="10"/>
        <v/>
      </c>
      <c r="CD30" s="109" t="str">
        <f t="shared" ref="CD30:CZ30" si="11">IF(SUM(CD28:CD29)=0,"",SUM(CD28:CD29))</f>
        <v/>
      </c>
      <c r="CE30" s="109" t="str">
        <f t="shared" si="11"/>
        <v/>
      </c>
      <c r="CF30" s="109" t="str">
        <f t="shared" si="11"/>
        <v/>
      </c>
      <c r="CG30" s="109" t="str">
        <f t="shared" si="11"/>
        <v/>
      </c>
      <c r="CH30" s="109" t="str">
        <f t="shared" si="11"/>
        <v/>
      </c>
      <c r="CI30" s="109" t="str">
        <f t="shared" si="11"/>
        <v/>
      </c>
      <c r="CJ30" s="109" t="str">
        <f t="shared" si="11"/>
        <v/>
      </c>
      <c r="CK30" s="109" t="str">
        <f t="shared" si="11"/>
        <v/>
      </c>
      <c r="CL30" s="109" t="str">
        <f t="shared" si="11"/>
        <v/>
      </c>
      <c r="CM30" s="109" t="str">
        <f t="shared" si="11"/>
        <v/>
      </c>
      <c r="CN30" s="109" t="str">
        <f t="shared" si="11"/>
        <v/>
      </c>
      <c r="CO30" s="109" t="str">
        <f t="shared" si="11"/>
        <v/>
      </c>
      <c r="CP30" s="109" t="str">
        <f t="shared" si="11"/>
        <v/>
      </c>
      <c r="CQ30" s="109" t="str">
        <f t="shared" si="11"/>
        <v/>
      </c>
      <c r="CR30" s="109" t="str">
        <f t="shared" si="11"/>
        <v/>
      </c>
      <c r="CS30" s="109" t="str">
        <f t="shared" si="11"/>
        <v/>
      </c>
      <c r="CT30" s="109" t="str">
        <f t="shared" si="11"/>
        <v/>
      </c>
      <c r="CU30" s="109" t="str">
        <f t="shared" si="11"/>
        <v/>
      </c>
      <c r="CV30" s="109" t="str">
        <f t="shared" si="11"/>
        <v/>
      </c>
      <c r="CW30" s="109" t="str">
        <f t="shared" si="11"/>
        <v/>
      </c>
      <c r="CX30" s="109" t="str">
        <f t="shared" si="11"/>
        <v/>
      </c>
      <c r="CY30" s="109" t="str">
        <f t="shared" si="11"/>
        <v/>
      </c>
      <c r="CZ30" s="109" t="str">
        <f t="shared" si="11"/>
        <v/>
      </c>
    </row>
    <row r="31" spans="1:104" x14ac:dyDescent="0.2">
      <c r="A31" s="139">
        <v>13</v>
      </c>
      <c r="B31" s="230" t="s">
        <v>570</v>
      </c>
      <c r="C31" s="230"/>
      <c r="D31" s="127" t="str">
        <f t="shared" si="1"/>
        <v/>
      </c>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1"/>
      <c r="CB31" s="161"/>
      <c r="CC31" s="161"/>
      <c r="CD31" s="161"/>
      <c r="CE31" s="161"/>
      <c r="CF31" s="161"/>
      <c r="CG31" s="161"/>
      <c r="CH31" s="161"/>
      <c r="CI31" s="161"/>
      <c r="CJ31" s="161"/>
      <c r="CK31" s="161"/>
      <c r="CL31" s="161"/>
      <c r="CM31" s="161"/>
      <c r="CN31" s="161"/>
      <c r="CO31" s="161"/>
      <c r="CP31" s="161"/>
      <c r="CQ31" s="161"/>
      <c r="CR31" s="161"/>
      <c r="CS31" s="161"/>
      <c r="CT31" s="161"/>
      <c r="CU31" s="161"/>
      <c r="CV31" s="161"/>
      <c r="CW31" s="161"/>
      <c r="CX31" s="161"/>
      <c r="CY31" s="161"/>
      <c r="CZ31" s="161"/>
    </row>
    <row r="32" spans="1:104" x14ac:dyDescent="0.2">
      <c r="A32" s="139">
        <v>14</v>
      </c>
      <c r="B32" s="230" t="s">
        <v>576</v>
      </c>
      <c r="C32" s="230"/>
      <c r="D32" s="127" t="str">
        <f t="shared" si="1"/>
        <v/>
      </c>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c r="BH32" s="161"/>
      <c r="BI32" s="161"/>
      <c r="BJ32" s="161"/>
      <c r="BK32" s="161"/>
      <c r="BL32" s="161"/>
      <c r="BM32" s="161"/>
      <c r="BN32" s="161"/>
      <c r="BO32" s="161"/>
      <c r="BP32" s="161"/>
      <c r="BQ32" s="161"/>
      <c r="BR32" s="161"/>
      <c r="BS32" s="161"/>
      <c r="BT32" s="161"/>
      <c r="BU32" s="161"/>
      <c r="BV32" s="161"/>
      <c r="BW32" s="161"/>
      <c r="BX32" s="161"/>
      <c r="BY32" s="161"/>
      <c r="BZ32" s="161"/>
      <c r="CA32" s="161"/>
      <c r="CB32" s="161"/>
      <c r="CC32" s="161"/>
      <c r="CD32" s="161"/>
      <c r="CE32" s="161"/>
      <c r="CF32" s="161"/>
      <c r="CG32" s="161"/>
      <c r="CH32" s="161"/>
      <c r="CI32" s="161"/>
      <c r="CJ32" s="161"/>
      <c r="CK32" s="161"/>
      <c r="CL32" s="161"/>
      <c r="CM32" s="161"/>
      <c r="CN32" s="161"/>
      <c r="CO32" s="161"/>
      <c r="CP32" s="161"/>
      <c r="CQ32" s="161"/>
      <c r="CR32" s="161"/>
      <c r="CS32" s="161"/>
      <c r="CT32" s="161"/>
      <c r="CU32" s="161"/>
      <c r="CV32" s="161"/>
      <c r="CW32" s="161"/>
      <c r="CX32" s="161"/>
      <c r="CY32" s="161"/>
      <c r="CZ32" s="161"/>
    </row>
    <row r="33" spans="1:104" x14ac:dyDescent="0.2">
      <c r="A33" s="139">
        <v>16</v>
      </c>
      <c r="B33" s="230" t="s">
        <v>577</v>
      </c>
      <c r="C33" s="230"/>
      <c r="D33" s="127" t="str">
        <f t="shared" si="1"/>
        <v/>
      </c>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c r="BE33" s="161"/>
      <c r="BF33" s="161"/>
      <c r="BG33" s="161"/>
      <c r="BH33" s="161"/>
      <c r="BI33" s="161"/>
      <c r="BJ33" s="161"/>
      <c r="BK33" s="161"/>
      <c r="BL33" s="161"/>
      <c r="BM33" s="161"/>
      <c r="BN33" s="161"/>
      <c r="BO33" s="161"/>
      <c r="BP33" s="161"/>
      <c r="BQ33" s="161"/>
      <c r="BR33" s="161"/>
      <c r="BS33" s="161"/>
      <c r="BT33" s="161"/>
      <c r="BU33" s="161"/>
      <c r="BV33" s="161"/>
      <c r="BW33" s="161"/>
      <c r="BX33" s="161"/>
      <c r="BY33" s="161"/>
      <c r="BZ33" s="161"/>
      <c r="CA33" s="161"/>
      <c r="CB33" s="161"/>
      <c r="CC33" s="161"/>
      <c r="CD33" s="161"/>
      <c r="CE33" s="161"/>
      <c r="CF33" s="161"/>
      <c r="CG33" s="161"/>
      <c r="CH33" s="161"/>
      <c r="CI33" s="161"/>
      <c r="CJ33" s="161"/>
      <c r="CK33" s="161"/>
      <c r="CL33" s="161"/>
      <c r="CM33" s="161"/>
      <c r="CN33" s="161"/>
      <c r="CO33" s="161"/>
      <c r="CP33" s="161"/>
      <c r="CQ33" s="161"/>
      <c r="CR33" s="161"/>
      <c r="CS33" s="161"/>
      <c r="CT33" s="161"/>
      <c r="CU33" s="161"/>
      <c r="CV33" s="161"/>
      <c r="CW33" s="161"/>
      <c r="CX33" s="161"/>
      <c r="CY33" s="161"/>
      <c r="CZ33" s="161"/>
    </row>
    <row r="34" spans="1:104" x14ac:dyDescent="0.2">
      <c r="A34" s="139">
        <v>17</v>
      </c>
      <c r="B34" s="230" t="s">
        <v>578</v>
      </c>
      <c r="C34" s="230"/>
      <c r="D34" s="127" t="str">
        <f t="shared" si="1"/>
        <v/>
      </c>
      <c r="E34" s="161"/>
      <c r="F34" s="161"/>
      <c r="G34" s="161"/>
      <c r="H34" s="161"/>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1"/>
      <c r="BT34" s="161"/>
      <c r="BU34" s="161"/>
      <c r="BV34" s="161"/>
      <c r="BW34" s="161"/>
      <c r="BX34" s="161"/>
      <c r="BY34" s="161"/>
      <c r="BZ34" s="161"/>
      <c r="CA34" s="161"/>
      <c r="CB34" s="161"/>
      <c r="CC34" s="161"/>
      <c r="CD34" s="161"/>
      <c r="CE34" s="161"/>
      <c r="CF34" s="161"/>
      <c r="CG34" s="161"/>
      <c r="CH34" s="161"/>
      <c r="CI34" s="161"/>
      <c r="CJ34" s="161"/>
      <c r="CK34" s="161"/>
      <c r="CL34" s="161"/>
      <c r="CM34" s="161"/>
      <c r="CN34" s="161"/>
      <c r="CO34" s="161"/>
      <c r="CP34" s="161"/>
      <c r="CQ34" s="161"/>
      <c r="CR34" s="161"/>
      <c r="CS34" s="161"/>
      <c r="CT34" s="161"/>
      <c r="CU34" s="161"/>
      <c r="CV34" s="161"/>
      <c r="CW34" s="161"/>
      <c r="CX34" s="161"/>
      <c r="CY34" s="161"/>
      <c r="CZ34" s="161"/>
    </row>
    <row r="35" spans="1:104" x14ac:dyDescent="0.2">
      <c r="A35" s="139">
        <v>18</v>
      </c>
      <c r="B35" s="230" t="s">
        <v>1128</v>
      </c>
      <c r="C35" s="230"/>
      <c r="D35" s="127" t="str">
        <f t="shared" si="1"/>
        <v/>
      </c>
      <c r="E35" s="161"/>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1"/>
      <c r="BC35" s="161"/>
      <c r="BD35" s="161"/>
      <c r="BE35" s="161"/>
      <c r="BF35" s="161"/>
      <c r="BG35" s="161"/>
      <c r="BH35" s="161"/>
      <c r="BI35" s="161"/>
      <c r="BJ35" s="161"/>
      <c r="BK35" s="161"/>
      <c r="BL35" s="161"/>
      <c r="BM35" s="161"/>
      <c r="BN35" s="161"/>
      <c r="BO35" s="161"/>
      <c r="BP35" s="161"/>
      <c r="BQ35" s="161"/>
      <c r="BR35" s="161"/>
      <c r="BS35" s="161"/>
      <c r="BT35" s="161"/>
      <c r="BU35" s="161"/>
      <c r="BV35" s="161"/>
      <c r="BW35" s="161"/>
      <c r="BX35" s="161"/>
      <c r="BY35" s="161"/>
      <c r="BZ35" s="161"/>
      <c r="CA35" s="161"/>
      <c r="CB35" s="161"/>
      <c r="CC35" s="161"/>
      <c r="CD35" s="161"/>
      <c r="CE35" s="161"/>
      <c r="CF35" s="161"/>
      <c r="CG35" s="161"/>
      <c r="CH35" s="161"/>
      <c r="CI35" s="161"/>
      <c r="CJ35" s="161"/>
      <c r="CK35" s="161"/>
      <c r="CL35" s="161"/>
      <c r="CM35" s="161"/>
      <c r="CN35" s="161"/>
      <c r="CO35" s="161"/>
      <c r="CP35" s="161"/>
      <c r="CQ35" s="161"/>
      <c r="CR35" s="161"/>
      <c r="CS35" s="161"/>
      <c r="CT35" s="161"/>
      <c r="CU35" s="161"/>
      <c r="CV35" s="161"/>
      <c r="CW35" s="161"/>
      <c r="CX35" s="161"/>
      <c r="CY35" s="161"/>
      <c r="CZ35" s="161"/>
    </row>
    <row r="36" spans="1:104" ht="14.25" x14ac:dyDescent="0.2">
      <c r="A36" s="139">
        <v>15</v>
      </c>
      <c r="B36" s="244" t="s">
        <v>188</v>
      </c>
      <c r="C36" s="244"/>
      <c r="D36" s="127" t="str">
        <f t="shared" si="1"/>
        <v/>
      </c>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c r="AQ36" s="161"/>
      <c r="AR36" s="161"/>
      <c r="AS36" s="161"/>
      <c r="AT36" s="161"/>
      <c r="AU36" s="161"/>
      <c r="AV36" s="161"/>
      <c r="AW36" s="161"/>
      <c r="AX36" s="161"/>
      <c r="AY36" s="161"/>
      <c r="AZ36" s="161"/>
      <c r="BA36" s="161"/>
      <c r="BB36" s="161"/>
      <c r="BC36" s="161"/>
      <c r="BD36" s="161"/>
      <c r="BE36" s="161"/>
      <c r="BF36" s="161"/>
      <c r="BG36" s="161"/>
      <c r="BH36" s="161"/>
      <c r="BI36" s="161"/>
      <c r="BJ36" s="161"/>
      <c r="BK36" s="161"/>
      <c r="BL36" s="161"/>
      <c r="BM36" s="161"/>
      <c r="BN36" s="161"/>
      <c r="BO36" s="161"/>
      <c r="BP36" s="161"/>
      <c r="BQ36" s="161"/>
      <c r="BR36" s="161"/>
      <c r="BS36" s="161"/>
      <c r="BT36" s="161"/>
      <c r="BU36" s="161"/>
      <c r="BV36" s="161"/>
      <c r="BW36" s="161"/>
      <c r="BX36" s="161"/>
      <c r="BY36" s="161"/>
      <c r="BZ36" s="161"/>
      <c r="CA36" s="161"/>
      <c r="CB36" s="161"/>
      <c r="CC36" s="161"/>
      <c r="CD36" s="161"/>
      <c r="CE36" s="161"/>
      <c r="CF36" s="161"/>
      <c r="CG36" s="161"/>
      <c r="CH36" s="161"/>
      <c r="CI36" s="161"/>
      <c r="CJ36" s="161"/>
      <c r="CK36" s="161"/>
      <c r="CL36" s="161"/>
      <c r="CM36" s="161"/>
      <c r="CN36" s="161"/>
      <c r="CO36" s="161"/>
      <c r="CP36" s="161"/>
      <c r="CQ36" s="161"/>
      <c r="CR36" s="161"/>
      <c r="CS36" s="161"/>
      <c r="CT36" s="161"/>
      <c r="CU36" s="161"/>
      <c r="CV36" s="161"/>
      <c r="CW36" s="161"/>
      <c r="CX36" s="161"/>
      <c r="CY36" s="161"/>
      <c r="CZ36" s="161"/>
    </row>
    <row r="37" spans="1:104" x14ac:dyDescent="0.2">
      <c r="A37" s="139">
        <v>19</v>
      </c>
      <c r="B37" s="230" t="s">
        <v>909</v>
      </c>
      <c r="C37" s="230"/>
      <c r="D37" s="127" t="str">
        <f t="shared" si="1"/>
        <v/>
      </c>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c r="BT37" s="161"/>
      <c r="BU37" s="161"/>
      <c r="BV37" s="161"/>
      <c r="BW37" s="161"/>
      <c r="BX37" s="161"/>
      <c r="BY37" s="161"/>
      <c r="BZ37" s="161"/>
      <c r="CA37" s="161"/>
      <c r="CB37" s="161"/>
      <c r="CC37" s="161"/>
      <c r="CD37" s="161"/>
      <c r="CE37" s="161"/>
      <c r="CF37" s="161"/>
      <c r="CG37" s="161"/>
      <c r="CH37" s="161"/>
      <c r="CI37" s="161"/>
      <c r="CJ37" s="161"/>
      <c r="CK37" s="161"/>
      <c r="CL37" s="161"/>
      <c r="CM37" s="161"/>
      <c r="CN37" s="161"/>
      <c r="CO37" s="161"/>
      <c r="CP37" s="161"/>
      <c r="CQ37" s="161"/>
      <c r="CR37" s="161"/>
      <c r="CS37" s="161"/>
      <c r="CT37" s="161"/>
      <c r="CU37" s="161"/>
      <c r="CV37" s="161"/>
      <c r="CW37" s="161"/>
      <c r="CX37" s="161"/>
      <c r="CY37" s="161"/>
      <c r="CZ37" s="161"/>
    </row>
    <row r="38" spans="1:104" x14ac:dyDescent="0.2">
      <c r="A38" s="139">
        <v>20</v>
      </c>
      <c r="B38" s="237" t="s">
        <v>1089</v>
      </c>
      <c r="C38" s="230"/>
      <c r="D38" s="127" t="str">
        <f t="shared" si="1"/>
        <v/>
      </c>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161"/>
      <c r="BZ38" s="161"/>
      <c r="CA38" s="161"/>
      <c r="CB38" s="161"/>
      <c r="CC38" s="161"/>
      <c r="CD38" s="161"/>
      <c r="CE38" s="161"/>
      <c r="CF38" s="161"/>
      <c r="CG38" s="161"/>
      <c r="CH38" s="161"/>
      <c r="CI38" s="161"/>
      <c r="CJ38" s="161"/>
      <c r="CK38" s="161"/>
      <c r="CL38" s="161"/>
      <c r="CM38" s="161"/>
      <c r="CN38" s="161"/>
      <c r="CO38" s="161"/>
      <c r="CP38" s="161"/>
      <c r="CQ38" s="161"/>
      <c r="CR38" s="161"/>
      <c r="CS38" s="161"/>
      <c r="CT38" s="161"/>
      <c r="CU38" s="161"/>
      <c r="CV38" s="161"/>
      <c r="CW38" s="161"/>
      <c r="CX38" s="161"/>
      <c r="CY38" s="161"/>
      <c r="CZ38" s="161"/>
    </row>
    <row r="39" spans="1:104" x14ac:dyDescent="0.2">
      <c r="A39" s="139">
        <v>21</v>
      </c>
      <c r="B39" s="237" t="s">
        <v>1088</v>
      </c>
      <c r="C39" s="230"/>
      <c r="D39" s="127" t="str">
        <f t="shared" si="1"/>
        <v/>
      </c>
      <c r="E39" s="161"/>
      <c r="F39" s="161"/>
      <c r="G39" s="161"/>
      <c r="H39" s="161"/>
      <c r="I39" s="161"/>
      <c r="J39" s="161"/>
      <c r="K39" s="161"/>
      <c r="L39" s="161"/>
      <c r="M39" s="161"/>
      <c r="N39" s="161"/>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61"/>
      <c r="AR39" s="161"/>
      <c r="AS39" s="161"/>
      <c r="AT39" s="161"/>
      <c r="AU39" s="161"/>
      <c r="AV39" s="161"/>
      <c r="AW39" s="161"/>
      <c r="AX39" s="161"/>
      <c r="AY39" s="161"/>
      <c r="AZ39" s="161"/>
      <c r="BA39" s="161"/>
      <c r="BB39" s="161"/>
      <c r="BC39" s="161"/>
      <c r="BD39" s="161"/>
      <c r="BE39" s="161"/>
      <c r="BF39" s="161"/>
      <c r="BG39" s="161"/>
      <c r="BH39" s="161"/>
      <c r="BI39" s="161"/>
      <c r="BJ39" s="161"/>
      <c r="BK39" s="161"/>
      <c r="BL39" s="161"/>
      <c r="BM39" s="161"/>
      <c r="BN39" s="161"/>
      <c r="BO39" s="161"/>
      <c r="BP39" s="161"/>
      <c r="BQ39" s="161"/>
      <c r="BR39" s="161"/>
      <c r="BS39" s="161"/>
      <c r="BT39" s="161"/>
      <c r="BU39" s="161"/>
      <c r="BV39" s="161"/>
      <c r="BW39" s="161"/>
      <c r="BX39" s="161"/>
      <c r="BY39" s="161"/>
      <c r="BZ39" s="161"/>
      <c r="CA39" s="161"/>
      <c r="CB39" s="161"/>
      <c r="CC39" s="161"/>
      <c r="CD39" s="161"/>
      <c r="CE39" s="161"/>
      <c r="CF39" s="161"/>
      <c r="CG39" s="161"/>
      <c r="CH39" s="161"/>
      <c r="CI39" s="161"/>
      <c r="CJ39" s="161"/>
      <c r="CK39" s="161"/>
      <c r="CL39" s="161"/>
      <c r="CM39" s="161"/>
      <c r="CN39" s="161"/>
      <c r="CO39" s="161"/>
      <c r="CP39" s="161"/>
      <c r="CQ39" s="161"/>
      <c r="CR39" s="161"/>
      <c r="CS39" s="161"/>
      <c r="CT39" s="161"/>
      <c r="CU39" s="161"/>
      <c r="CV39" s="161"/>
      <c r="CW39" s="161"/>
      <c r="CX39" s="161"/>
      <c r="CY39" s="161"/>
      <c r="CZ39" s="161"/>
    </row>
    <row r="40" spans="1:104" x14ac:dyDescent="0.2">
      <c r="A40" s="139">
        <v>22</v>
      </c>
      <c r="B40" s="230" t="s">
        <v>913</v>
      </c>
      <c r="C40" s="230"/>
      <c r="D40" s="127" t="str">
        <f t="shared" si="1"/>
        <v/>
      </c>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1"/>
      <c r="AV40" s="161"/>
      <c r="AW40" s="161"/>
      <c r="AX40" s="161"/>
      <c r="AY40" s="161"/>
      <c r="AZ40" s="161"/>
      <c r="BA40" s="161"/>
      <c r="BB40" s="161"/>
      <c r="BC40" s="161"/>
      <c r="BD40" s="161"/>
      <c r="BE40" s="161"/>
      <c r="BF40" s="161"/>
      <c r="BG40" s="161"/>
      <c r="BH40" s="161"/>
      <c r="BI40" s="161"/>
      <c r="BJ40" s="161"/>
      <c r="BK40" s="161"/>
      <c r="BL40" s="161"/>
      <c r="BM40" s="161"/>
      <c r="BN40" s="161"/>
      <c r="BO40" s="161"/>
      <c r="BP40" s="161"/>
      <c r="BQ40" s="161"/>
      <c r="BR40" s="161"/>
      <c r="BS40" s="161"/>
      <c r="BT40" s="161"/>
      <c r="BU40" s="161"/>
      <c r="BV40" s="161"/>
      <c r="BW40" s="161"/>
      <c r="BX40" s="161"/>
      <c r="BY40" s="161"/>
      <c r="BZ40" s="161"/>
      <c r="CA40" s="161"/>
      <c r="CB40" s="161"/>
      <c r="CC40" s="161"/>
      <c r="CD40" s="161"/>
      <c r="CE40" s="161"/>
      <c r="CF40" s="161"/>
      <c r="CG40" s="161"/>
      <c r="CH40" s="161"/>
      <c r="CI40" s="161"/>
      <c r="CJ40" s="161"/>
      <c r="CK40" s="161"/>
      <c r="CL40" s="161"/>
      <c r="CM40" s="161"/>
      <c r="CN40" s="161"/>
      <c r="CO40" s="161"/>
      <c r="CP40" s="161"/>
      <c r="CQ40" s="161"/>
      <c r="CR40" s="161"/>
      <c r="CS40" s="161"/>
      <c r="CT40" s="161"/>
      <c r="CU40" s="161"/>
      <c r="CV40" s="161"/>
      <c r="CW40" s="161"/>
      <c r="CX40" s="161"/>
      <c r="CY40" s="161"/>
      <c r="CZ40" s="161"/>
    </row>
    <row r="41" spans="1:104" x14ac:dyDescent="0.2">
      <c r="A41" s="139">
        <v>23</v>
      </c>
      <c r="B41" s="237" t="s">
        <v>570</v>
      </c>
      <c r="C41" s="230"/>
      <c r="D41" s="127" t="str">
        <f t="shared" si="1"/>
        <v/>
      </c>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c r="AR41" s="161"/>
      <c r="AS41" s="161"/>
      <c r="AT41" s="161"/>
      <c r="AU41" s="161"/>
      <c r="AV41" s="161"/>
      <c r="AW41" s="161"/>
      <c r="AX41" s="161"/>
      <c r="AY41" s="161"/>
      <c r="AZ41" s="161"/>
      <c r="BA41" s="161"/>
      <c r="BB41" s="161"/>
      <c r="BC41" s="161"/>
      <c r="BD41" s="161"/>
      <c r="BE41" s="161"/>
      <c r="BF41" s="161"/>
      <c r="BG41" s="161"/>
      <c r="BH41" s="161"/>
      <c r="BI41" s="161"/>
      <c r="BJ41" s="161"/>
      <c r="BK41" s="161"/>
      <c r="BL41" s="161"/>
      <c r="BM41" s="161"/>
      <c r="BN41" s="161"/>
      <c r="BO41" s="161"/>
      <c r="BP41" s="161"/>
      <c r="BQ41" s="161"/>
      <c r="BR41" s="161"/>
      <c r="BS41" s="161"/>
      <c r="BT41" s="161"/>
      <c r="BU41" s="161"/>
      <c r="BV41" s="161"/>
      <c r="BW41" s="161"/>
      <c r="BX41" s="161"/>
      <c r="BY41" s="161"/>
      <c r="BZ41" s="161"/>
      <c r="CA41" s="161"/>
      <c r="CB41" s="161"/>
      <c r="CC41" s="161"/>
      <c r="CD41" s="161"/>
      <c r="CE41" s="161"/>
      <c r="CF41" s="161"/>
      <c r="CG41" s="161"/>
      <c r="CH41" s="161"/>
      <c r="CI41" s="161"/>
      <c r="CJ41" s="161"/>
      <c r="CK41" s="161"/>
      <c r="CL41" s="161"/>
      <c r="CM41" s="161"/>
      <c r="CN41" s="161"/>
      <c r="CO41" s="161"/>
      <c r="CP41" s="161"/>
      <c r="CQ41" s="161"/>
      <c r="CR41" s="161"/>
      <c r="CS41" s="161"/>
      <c r="CT41" s="161"/>
      <c r="CU41" s="161"/>
      <c r="CV41" s="161"/>
      <c r="CW41" s="161"/>
      <c r="CX41" s="161"/>
      <c r="CY41" s="161"/>
      <c r="CZ41" s="161"/>
    </row>
    <row r="42" spans="1:104" x14ac:dyDescent="0.2">
      <c r="A42" s="139">
        <v>24</v>
      </c>
      <c r="B42" s="230" t="s">
        <v>580</v>
      </c>
      <c r="C42" s="230"/>
      <c r="D42" s="127" t="str">
        <f t="shared" si="1"/>
        <v/>
      </c>
      <c r="E42" s="161"/>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c r="AR42" s="161"/>
      <c r="AS42" s="161"/>
      <c r="AT42" s="161"/>
      <c r="AU42" s="161"/>
      <c r="AV42" s="161"/>
      <c r="AW42" s="161"/>
      <c r="AX42" s="161"/>
      <c r="AY42" s="161"/>
      <c r="AZ42" s="161"/>
      <c r="BA42" s="161"/>
      <c r="BB42" s="161"/>
      <c r="BC42" s="161"/>
      <c r="BD42" s="161"/>
      <c r="BE42" s="161"/>
      <c r="BF42" s="161"/>
      <c r="BG42" s="161"/>
      <c r="BH42" s="161"/>
      <c r="BI42" s="161"/>
      <c r="BJ42" s="161"/>
      <c r="BK42" s="161"/>
      <c r="BL42" s="161"/>
      <c r="BM42" s="161"/>
      <c r="BN42" s="161"/>
      <c r="BO42" s="161"/>
      <c r="BP42" s="161"/>
      <c r="BQ42" s="161"/>
      <c r="BR42" s="161"/>
      <c r="BS42" s="161"/>
      <c r="BT42" s="161"/>
      <c r="BU42" s="161"/>
      <c r="BV42" s="161"/>
      <c r="BW42" s="161"/>
      <c r="BX42" s="161"/>
      <c r="BY42" s="161"/>
      <c r="BZ42" s="161"/>
      <c r="CA42" s="161"/>
      <c r="CB42" s="161"/>
      <c r="CC42" s="161"/>
      <c r="CD42" s="161"/>
      <c r="CE42" s="161"/>
      <c r="CF42" s="161"/>
      <c r="CG42" s="161"/>
      <c r="CH42" s="161"/>
      <c r="CI42" s="161"/>
      <c r="CJ42" s="161"/>
      <c r="CK42" s="161"/>
      <c r="CL42" s="161"/>
      <c r="CM42" s="161"/>
      <c r="CN42" s="161"/>
      <c r="CO42" s="161"/>
      <c r="CP42" s="161"/>
      <c r="CQ42" s="161"/>
      <c r="CR42" s="161"/>
      <c r="CS42" s="161"/>
      <c r="CT42" s="161"/>
      <c r="CU42" s="161"/>
      <c r="CV42" s="161"/>
      <c r="CW42" s="161"/>
      <c r="CX42" s="161"/>
      <c r="CY42" s="161"/>
      <c r="CZ42" s="161"/>
    </row>
    <row r="43" spans="1:104" x14ac:dyDescent="0.2">
      <c r="A43" s="140">
        <v>25</v>
      </c>
      <c r="B43" s="230" t="s">
        <v>581</v>
      </c>
      <c r="C43" s="230"/>
      <c r="D43" s="127" t="str">
        <f t="shared" si="1"/>
        <v/>
      </c>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c r="AR43" s="161"/>
      <c r="AS43" s="161"/>
      <c r="AT43" s="161"/>
      <c r="AU43" s="161"/>
      <c r="AV43" s="161"/>
      <c r="AW43" s="161"/>
      <c r="AX43" s="161"/>
      <c r="AY43" s="161"/>
      <c r="AZ43" s="161"/>
      <c r="BA43" s="161"/>
      <c r="BB43" s="161"/>
      <c r="BC43" s="161"/>
      <c r="BD43" s="161"/>
      <c r="BE43" s="161"/>
      <c r="BF43" s="161"/>
      <c r="BG43" s="161"/>
      <c r="BH43" s="161"/>
      <c r="BI43" s="161"/>
      <c r="BJ43" s="161"/>
      <c r="BK43" s="161"/>
      <c r="BL43" s="161"/>
      <c r="BM43" s="161"/>
      <c r="BN43" s="161"/>
      <c r="BO43" s="161"/>
      <c r="BP43" s="161"/>
      <c r="BQ43" s="161"/>
      <c r="BR43" s="161"/>
      <c r="BS43" s="161"/>
      <c r="BT43" s="161"/>
      <c r="BU43" s="161"/>
      <c r="BV43" s="161"/>
      <c r="BW43" s="161"/>
      <c r="BX43" s="161"/>
      <c r="BY43" s="161"/>
      <c r="BZ43" s="161"/>
      <c r="CA43" s="161"/>
      <c r="CB43" s="161"/>
      <c r="CC43" s="161"/>
      <c r="CD43" s="161"/>
      <c r="CE43" s="161"/>
      <c r="CF43" s="161"/>
      <c r="CG43" s="161"/>
      <c r="CH43" s="161"/>
      <c r="CI43" s="161"/>
      <c r="CJ43" s="161"/>
      <c r="CK43" s="161"/>
      <c r="CL43" s="161"/>
      <c r="CM43" s="161"/>
      <c r="CN43" s="161"/>
      <c r="CO43" s="161"/>
      <c r="CP43" s="161"/>
      <c r="CQ43" s="161"/>
      <c r="CR43" s="161"/>
      <c r="CS43" s="161"/>
      <c r="CT43" s="161"/>
      <c r="CU43" s="161"/>
      <c r="CV43" s="161"/>
      <c r="CW43" s="161"/>
      <c r="CX43" s="161"/>
      <c r="CY43" s="161"/>
      <c r="CZ43" s="161"/>
    </row>
    <row r="44" spans="1:104" x14ac:dyDescent="0.2">
      <c r="A44" s="141">
        <v>26</v>
      </c>
      <c r="B44" s="230" t="s">
        <v>582</v>
      </c>
      <c r="C44" s="230"/>
      <c r="D44" s="127" t="str">
        <f t="shared" si="1"/>
        <v/>
      </c>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1"/>
      <c r="AJ44" s="161"/>
      <c r="AK44" s="161"/>
      <c r="AL44" s="161"/>
      <c r="AM44" s="161"/>
      <c r="AN44" s="161"/>
      <c r="AO44" s="161"/>
      <c r="AP44" s="161"/>
      <c r="AQ44" s="161"/>
      <c r="AR44" s="161"/>
      <c r="AS44" s="161"/>
      <c r="AT44" s="161"/>
      <c r="AU44" s="161"/>
      <c r="AV44" s="161"/>
      <c r="AW44" s="161"/>
      <c r="AX44" s="161"/>
      <c r="AY44" s="161"/>
      <c r="AZ44" s="161"/>
      <c r="BA44" s="161"/>
      <c r="BB44" s="161"/>
      <c r="BC44" s="161"/>
      <c r="BD44" s="161"/>
      <c r="BE44" s="161"/>
      <c r="BF44" s="161"/>
      <c r="BG44" s="161"/>
      <c r="BH44" s="161"/>
      <c r="BI44" s="161"/>
      <c r="BJ44" s="161"/>
      <c r="BK44" s="161"/>
      <c r="BL44" s="161"/>
      <c r="BM44" s="161"/>
      <c r="BN44" s="161"/>
      <c r="BO44" s="161"/>
      <c r="BP44" s="161"/>
      <c r="BQ44" s="161"/>
      <c r="BR44" s="161"/>
      <c r="BS44" s="161"/>
      <c r="BT44" s="161"/>
      <c r="BU44" s="161"/>
      <c r="BV44" s="161"/>
      <c r="BW44" s="161"/>
      <c r="BX44" s="161"/>
      <c r="BY44" s="161"/>
      <c r="BZ44" s="161"/>
      <c r="CA44" s="161"/>
      <c r="CB44" s="161"/>
      <c r="CC44" s="161"/>
      <c r="CD44" s="161"/>
      <c r="CE44" s="161"/>
      <c r="CF44" s="161"/>
      <c r="CG44" s="161"/>
      <c r="CH44" s="161"/>
      <c r="CI44" s="161"/>
      <c r="CJ44" s="161"/>
      <c r="CK44" s="161"/>
      <c r="CL44" s="161"/>
      <c r="CM44" s="161"/>
      <c r="CN44" s="161"/>
      <c r="CO44" s="161"/>
      <c r="CP44" s="161"/>
      <c r="CQ44" s="161"/>
      <c r="CR44" s="161"/>
      <c r="CS44" s="161"/>
      <c r="CT44" s="161"/>
      <c r="CU44" s="161"/>
      <c r="CV44" s="161"/>
      <c r="CW44" s="161"/>
      <c r="CX44" s="161"/>
      <c r="CY44" s="161"/>
      <c r="CZ44" s="161"/>
    </row>
    <row r="45" spans="1:104" x14ac:dyDescent="0.2">
      <c r="A45" s="141">
        <v>29</v>
      </c>
      <c r="B45" s="230" t="s">
        <v>565</v>
      </c>
      <c r="C45" s="230"/>
      <c r="D45" s="127" t="str">
        <f t="shared" si="1"/>
        <v/>
      </c>
      <c r="E45" s="161"/>
      <c r="F45" s="161"/>
      <c r="G45" s="161"/>
      <c r="H45" s="161"/>
      <c r="I45" s="161"/>
      <c r="J45" s="161"/>
      <c r="K45" s="161"/>
      <c r="L45" s="161"/>
      <c r="M45" s="161"/>
      <c r="N45" s="161"/>
      <c r="O45" s="161"/>
      <c r="P45" s="161"/>
      <c r="Q45" s="161"/>
      <c r="R45" s="161"/>
      <c r="S45" s="161"/>
      <c r="T45" s="161"/>
      <c r="U45" s="161"/>
      <c r="V45" s="161"/>
      <c r="W45" s="161"/>
      <c r="X45" s="161"/>
      <c r="Y45" s="161"/>
      <c r="Z45" s="161"/>
      <c r="AA45" s="161"/>
      <c r="AB45" s="161"/>
      <c r="AC45" s="161"/>
      <c r="AD45" s="161"/>
      <c r="AE45" s="161"/>
      <c r="AF45" s="161"/>
      <c r="AG45" s="161"/>
      <c r="AH45" s="161"/>
      <c r="AI45" s="161"/>
      <c r="AJ45" s="161"/>
      <c r="AK45" s="161"/>
      <c r="AL45" s="161"/>
      <c r="AM45" s="161"/>
      <c r="AN45" s="161"/>
      <c r="AO45" s="161"/>
      <c r="AP45" s="161"/>
      <c r="AQ45" s="161"/>
      <c r="AR45" s="161"/>
      <c r="AS45" s="161"/>
      <c r="AT45" s="161"/>
      <c r="AU45" s="161"/>
      <c r="AV45" s="161"/>
      <c r="AW45" s="161"/>
      <c r="AX45" s="161"/>
      <c r="AY45" s="161"/>
      <c r="AZ45" s="161"/>
      <c r="BA45" s="161"/>
      <c r="BB45" s="161"/>
      <c r="BC45" s="161"/>
      <c r="BD45" s="161"/>
      <c r="BE45" s="161"/>
      <c r="BF45" s="161"/>
      <c r="BG45" s="161"/>
      <c r="BH45" s="161"/>
      <c r="BI45" s="161"/>
      <c r="BJ45" s="161"/>
      <c r="BK45" s="161"/>
      <c r="BL45" s="161"/>
      <c r="BM45" s="161"/>
      <c r="BN45" s="161"/>
      <c r="BO45" s="161"/>
      <c r="BP45" s="161"/>
      <c r="BQ45" s="161"/>
      <c r="BR45" s="161"/>
      <c r="BS45" s="161"/>
      <c r="BT45" s="161"/>
      <c r="BU45" s="161"/>
      <c r="BV45" s="161"/>
      <c r="BW45" s="161"/>
      <c r="BX45" s="161"/>
      <c r="BY45" s="161"/>
      <c r="BZ45" s="161"/>
      <c r="CA45" s="161"/>
      <c r="CB45" s="161"/>
      <c r="CC45" s="161"/>
      <c r="CD45" s="161"/>
      <c r="CE45" s="161"/>
      <c r="CF45" s="161"/>
      <c r="CG45" s="161"/>
      <c r="CH45" s="161"/>
      <c r="CI45" s="161"/>
      <c r="CJ45" s="161"/>
      <c r="CK45" s="161"/>
      <c r="CL45" s="161"/>
      <c r="CM45" s="161"/>
      <c r="CN45" s="161"/>
      <c r="CO45" s="161"/>
      <c r="CP45" s="161"/>
      <c r="CQ45" s="161"/>
      <c r="CR45" s="161"/>
      <c r="CS45" s="161"/>
      <c r="CT45" s="161"/>
      <c r="CU45" s="161"/>
      <c r="CV45" s="161"/>
      <c r="CW45" s="161"/>
      <c r="CX45" s="161"/>
      <c r="CY45" s="161"/>
      <c r="CZ45" s="161"/>
    </row>
    <row r="46" spans="1:104" x14ac:dyDescent="0.2">
      <c r="A46" s="156">
        <v>30</v>
      </c>
      <c r="B46" s="230" t="s">
        <v>590</v>
      </c>
      <c r="C46" s="230"/>
      <c r="D46" s="127" t="str">
        <f t="shared" si="1"/>
        <v/>
      </c>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61"/>
      <c r="AQ46" s="161"/>
      <c r="AR46" s="161"/>
      <c r="AS46" s="161"/>
      <c r="AT46" s="161"/>
      <c r="AU46" s="161"/>
      <c r="AV46" s="161"/>
      <c r="AW46" s="161"/>
      <c r="AX46" s="161"/>
      <c r="AY46" s="161"/>
      <c r="AZ46" s="161"/>
      <c r="BA46" s="161"/>
      <c r="BB46" s="161"/>
      <c r="BC46" s="161"/>
      <c r="BD46" s="161"/>
      <c r="BE46" s="161"/>
      <c r="BF46" s="161"/>
      <c r="BG46" s="161"/>
      <c r="BH46" s="161"/>
      <c r="BI46" s="161"/>
      <c r="BJ46" s="161"/>
      <c r="BK46" s="161"/>
      <c r="BL46" s="161"/>
      <c r="BM46" s="161"/>
      <c r="BN46" s="161"/>
      <c r="BO46" s="161"/>
      <c r="BP46" s="161"/>
      <c r="BQ46" s="161"/>
      <c r="BR46" s="161"/>
      <c r="BS46" s="161"/>
      <c r="BT46" s="161"/>
      <c r="BU46" s="161"/>
      <c r="BV46" s="161"/>
      <c r="BW46" s="161"/>
      <c r="BX46" s="161"/>
      <c r="BY46" s="161"/>
      <c r="BZ46" s="161"/>
      <c r="CA46" s="161"/>
      <c r="CB46" s="161"/>
      <c r="CC46" s="161"/>
      <c r="CD46" s="161"/>
      <c r="CE46" s="161"/>
      <c r="CF46" s="161"/>
      <c r="CG46" s="161"/>
      <c r="CH46" s="161"/>
      <c r="CI46" s="161"/>
      <c r="CJ46" s="161"/>
      <c r="CK46" s="161"/>
      <c r="CL46" s="161"/>
      <c r="CM46" s="161"/>
      <c r="CN46" s="161"/>
      <c r="CO46" s="161"/>
      <c r="CP46" s="161"/>
      <c r="CQ46" s="161"/>
      <c r="CR46" s="161"/>
      <c r="CS46" s="161"/>
      <c r="CT46" s="161"/>
      <c r="CU46" s="161"/>
      <c r="CV46" s="161"/>
      <c r="CW46" s="161"/>
      <c r="CX46" s="161"/>
      <c r="CY46" s="161"/>
      <c r="CZ46" s="161"/>
    </row>
    <row r="47" spans="1:104" x14ac:dyDescent="0.2">
      <c r="A47" s="156">
        <v>31</v>
      </c>
      <c r="B47" s="230" t="s">
        <v>591</v>
      </c>
      <c r="C47" s="230"/>
      <c r="D47" s="127" t="str">
        <f t="shared" si="1"/>
        <v/>
      </c>
      <c r="E47" s="161"/>
      <c r="F47" s="161"/>
      <c r="G47" s="161"/>
      <c r="H47" s="161"/>
      <c r="I47" s="161"/>
      <c r="J47" s="161"/>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161"/>
      <c r="BE47" s="161"/>
      <c r="BF47" s="161"/>
      <c r="BG47" s="161"/>
      <c r="BH47" s="161"/>
      <c r="BI47" s="161"/>
      <c r="BJ47" s="161"/>
      <c r="BK47" s="161"/>
      <c r="BL47" s="161"/>
      <c r="BM47" s="161"/>
      <c r="BN47" s="161"/>
      <c r="BO47" s="161"/>
      <c r="BP47" s="161"/>
      <c r="BQ47" s="161"/>
      <c r="BR47" s="161"/>
      <c r="BS47" s="161"/>
      <c r="BT47" s="161"/>
      <c r="BU47" s="161"/>
      <c r="BV47" s="161"/>
      <c r="BW47" s="161"/>
      <c r="BX47" s="161"/>
      <c r="BY47" s="161"/>
      <c r="BZ47" s="161"/>
      <c r="CA47" s="161"/>
      <c r="CB47" s="161"/>
      <c r="CC47" s="161"/>
      <c r="CD47" s="161"/>
      <c r="CE47" s="161"/>
      <c r="CF47" s="161"/>
      <c r="CG47" s="161"/>
      <c r="CH47" s="161"/>
      <c r="CI47" s="161"/>
      <c r="CJ47" s="161"/>
      <c r="CK47" s="161"/>
      <c r="CL47" s="161"/>
      <c r="CM47" s="161"/>
      <c r="CN47" s="161"/>
      <c r="CO47" s="161"/>
      <c r="CP47" s="161"/>
      <c r="CQ47" s="161"/>
      <c r="CR47" s="161"/>
      <c r="CS47" s="161"/>
      <c r="CT47" s="161"/>
      <c r="CU47" s="161"/>
      <c r="CV47" s="161"/>
      <c r="CW47" s="161"/>
      <c r="CX47" s="161"/>
      <c r="CY47" s="161"/>
      <c r="CZ47" s="161"/>
    </row>
    <row r="48" spans="1:104" x14ac:dyDescent="0.2">
      <c r="A48" s="156">
        <v>32</v>
      </c>
      <c r="B48" s="230" t="s">
        <v>592</v>
      </c>
      <c r="C48" s="230"/>
      <c r="D48" s="127" t="str">
        <f t="shared" si="1"/>
        <v/>
      </c>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c r="AL48" s="161"/>
      <c r="AM48" s="161"/>
      <c r="AN48" s="161"/>
      <c r="AO48" s="161"/>
      <c r="AP48" s="161"/>
      <c r="AQ48" s="161"/>
      <c r="AR48" s="161"/>
      <c r="AS48" s="161"/>
      <c r="AT48" s="161"/>
      <c r="AU48" s="161"/>
      <c r="AV48" s="161"/>
      <c r="AW48" s="161"/>
      <c r="AX48" s="161"/>
      <c r="AY48" s="161"/>
      <c r="AZ48" s="161"/>
      <c r="BA48" s="161"/>
      <c r="BB48" s="161"/>
      <c r="BC48" s="161"/>
      <c r="BD48" s="161"/>
      <c r="BE48" s="161"/>
      <c r="BF48" s="161"/>
      <c r="BG48" s="161"/>
      <c r="BH48" s="161"/>
      <c r="BI48" s="161"/>
      <c r="BJ48" s="161"/>
      <c r="BK48" s="161"/>
      <c r="BL48" s="161"/>
      <c r="BM48" s="161"/>
      <c r="BN48" s="161"/>
      <c r="BO48" s="161"/>
      <c r="BP48" s="161"/>
      <c r="BQ48" s="161"/>
      <c r="BR48" s="161"/>
      <c r="BS48" s="161"/>
      <c r="BT48" s="161"/>
      <c r="BU48" s="161"/>
      <c r="BV48" s="161"/>
      <c r="BW48" s="161"/>
      <c r="BX48" s="161"/>
      <c r="BY48" s="161"/>
      <c r="BZ48" s="161"/>
      <c r="CA48" s="161"/>
      <c r="CB48" s="161"/>
      <c r="CC48" s="161"/>
      <c r="CD48" s="161"/>
      <c r="CE48" s="161"/>
      <c r="CF48" s="161"/>
      <c r="CG48" s="161"/>
      <c r="CH48" s="161"/>
      <c r="CI48" s="161"/>
      <c r="CJ48" s="161"/>
      <c r="CK48" s="161"/>
      <c r="CL48" s="161"/>
      <c r="CM48" s="161"/>
      <c r="CN48" s="161"/>
      <c r="CO48" s="161"/>
      <c r="CP48" s="161"/>
      <c r="CQ48" s="161"/>
      <c r="CR48" s="161"/>
      <c r="CS48" s="161"/>
      <c r="CT48" s="161"/>
      <c r="CU48" s="161"/>
      <c r="CV48" s="161"/>
      <c r="CW48" s="161"/>
      <c r="CX48" s="161"/>
      <c r="CY48" s="161"/>
      <c r="CZ48" s="161"/>
    </row>
    <row r="49" spans="1:104" x14ac:dyDescent="0.2">
      <c r="A49" s="156">
        <v>33</v>
      </c>
      <c r="B49" s="230" t="s">
        <v>195</v>
      </c>
      <c r="C49" s="230"/>
      <c r="D49" s="127" t="str">
        <f t="shared" si="1"/>
        <v/>
      </c>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161"/>
      <c r="AJ49" s="161"/>
      <c r="AK49" s="161"/>
      <c r="AL49" s="161"/>
      <c r="AM49" s="161"/>
      <c r="AN49" s="161"/>
      <c r="AO49" s="161"/>
      <c r="AP49" s="161"/>
      <c r="AQ49" s="161"/>
      <c r="AR49" s="161"/>
      <c r="AS49" s="161"/>
      <c r="AT49" s="161"/>
      <c r="AU49" s="161"/>
      <c r="AV49" s="161"/>
      <c r="AW49" s="161"/>
      <c r="AX49" s="161"/>
      <c r="AY49" s="161"/>
      <c r="AZ49" s="161"/>
      <c r="BA49" s="161"/>
      <c r="BB49" s="161"/>
      <c r="BC49" s="161"/>
      <c r="BD49" s="161"/>
      <c r="BE49" s="161"/>
      <c r="BF49" s="161"/>
      <c r="BG49" s="161"/>
      <c r="BH49" s="161"/>
      <c r="BI49" s="161"/>
      <c r="BJ49" s="161"/>
      <c r="BK49" s="161"/>
      <c r="BL49" s="161"/>
      <c r="BM49" s="161"/>
      <c r="BN49" s="161"/>
      <c r="BO49" s="161"/>
      <c r="BP49" s="161"/>
      <c r="BQ49" s="161"/>
      <c r="BR49" s="161"/>
      <c r="BS49" s="161"/>
      <c r="BT49" s="161"/>
      <c r="BU49" s="161"/>
      <c r="BV49" s="161"/>
      <c r="BW49" s="161"/>
      <c r="BX49" s="161"/>
      <c r="BY49" s="161"/>
      <c r="BZ49" s="161"/>
      <c r="CA49" s="161"/>
      <c r="CB49" s="161"/>
      <c r="CC49" s="161"/>
      <c r="CD49" s="161"/>
      <c r="CE49" s="161"/>
      <c r="CF49" s="161"/>
      <c r="CG49" s="161"/>
      <c r="CH49" s="161"/>
      <c r="CI49" s="161"/>
      <c r="CJ49" s="161"/>
      <c r="CK49" s="161"/>
      <c r="CL49" s="161"/>
      <c r="CM49" s="161"/>
      <c r="CN49" s="161"/>
      <c r="CO49" s="161"/>
      <c r="CP49" s="161"/>
      <c r="CQ49" s="161"/>
      <c r="CR49" s="161"/>
      <c r="CS49" s="161"/>
      <c r="CT49" s="161"/>
      <c r="CU49" s="161"/>
      <c r="CV49" s="161"/>
      <c r="CW49" s="161"/>
      <c r="CX49" s="161"/>
      <c r="CY49" s="161"/>
      <c r="CZ49" s="161"/>
    </row>
    <row r="50" spans="1:104" ht="14.25" x14ac:dyDescent="0.2">
      <c r="A50" s="156">
        <v>34</v>
      </c>
      <c r="B50" s="230" t="s">
        <v>192</v>
      </c>
      <c r="C50" s="230"/>
      <c r="D50" s="127" t="str">
        <f t="shared" si="1"/>
        <v/>
      </c>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c r="BL50" s="161"/>
      <c r="BM50" s="161"/>
      <c r="BN50" s="161"/>
      <c r="BO50" s="161"/>
      <c r="BP50" s="161"/>
      <c r="BQ50" s="161"/>
      <c r="BR50" s="161"/>
      <c r="BS50" s="161"/>
      <c r="BT50" s="161"/>
      <c r="BU50" s="161"/>
      <c r="BV50" s="161"/>
      <c r="BW50" s="161"/>
      <c r="BX50" s="161"/>
      <c r="BY50" s="161"/>
      <c r="BZ50" s="161"/>
      <c r="CA50" s="161"/>
      <c r="CB50" s="161"/>
      <c r="CC50" s="161"/>
      <c r="CD50" s="161"/>
      <c r="CE50" s="161"/>
      <c r="CF50" s="161"/>
      <c r="CG50" s="161"/>
      <c r="CH50" s="161"/>
      <c r="CI50" s="161"/>
      <c r="CJ50" s="161"/>
      <c r="CK50" s="161"/>
      <c r="CL50" s="161"/>
      <c r="CM50" s="161"/>
      <c r="CN50" s="161"/>
      <c r="CO50" s="161"/>
      <c r="CP50" s="161"/>
      <c r="CQ50" s="161"/>
      <c r="CR50" s="161"/>
      <c r="CS50" s="161"/>
      <c r="CT50" s="161"/>
      <c r="CU50" s="161"/>
      <c r="CV50" s="161"/>
      <c r="CW50" s="161"/>
      <c r="CX50" s="161"/>
      <c r="CY50" s="161"/>
      <c r="CZ50" s="161"/>
    </row>
    <row r="51" spans="1:104" ht="14.25" x14ac:dyDescent="0.2">
      <c r="A51" s="156">
        <v>36</v>
      </c>
      <c r="B51" s="230" t="s">
        <v>189</v>
      </c>
      <c r="C51" s="230"/>
      <c r="D51" s="127" t="str">
        <f t="shared" si="1"/>
        <v/>
      </c>
      <c r="E51" s="161"/>
      <c r="F51" s="161"/>
      <c r="G51" s="161"/>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161"/>
      <c r="AJ51" s="161"/>
      <c r="AK51" s="161"/>
      <c r="AL51" s="161"/>
      <c r="AM51" s="161"/>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1"/>
      <c r="BR51" s="161"/>
      <c r="BS51" s="161"/>
      <c r="BT51" s="161"/>
      <c r="BU51" s="161"/>
      <c r="BV51" s="161"/>
      <c r="BW51" s="161"/>
      <c r="BX51" s="161"/>
      <c r="BY51" s="161"/>
      <c r="BZ51" s="161"/>
      <c r="CA51" s="161"/>
      <c r="CB51" s="161"/>
      <c r="CC51" s="161"/>
      <c r="CD51" s="161"/>
      <c r="CE51" s="161"/>
      <c r="CF51" s="161"/>
      <c r="CG51" s="161"/>
      <c r="CH51" s="161"/>
      <c r="CI51" s="161"/>
      <c r="CJ51" s="161"/>
      <c r="CK51" s="161"/>
      <c r="CL51" s="161"/>
      <c r="CM51" s="161"/>
      <c r="CN51" s="161"/>
      <c r="CO51" s="161"/>
      <c r="CP51" s="161"/>
      <c r="CQ51" s="161"/>
      <c r="CR51" s="161"/>
      <c r="CS51" s="161"/>
      <c r="CT51" s="161"/>
      <c r="CU51" s="161"/>
      <c r="CV51" s="161"/>
      <c r="CW51" s="161"/>
      <c r="CX51" s="161"/>
      <c r="CY51" s="161"/>
      <c r="CZ51" s="161"/>
    </row>
    <row r="52" spans="1:104" x14ac:dyDescent="0.2">
      <c r="A52" s="156">
        <v>37</v>
      </c>
      <c r="B52" s="230" t="s">
        <v>583</v>
      </c>
      <c r="C52" s="230"/>
      <c r="D52" s="127" t="str">
        <f t="shared" si="1"/>
        <v/>
      </c>
      <c r="E52" s="161"/>
      <c r="F52" s="161"/>
      <c r="G52" s="161"/>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1"/>
      <c r="BR52" s="161"/>
      <c r="BS52" s="161"/>
      <c r="BT52" s="161"/>
      <c r="BU52" s="161"/>
      <c r="BV52" s="161"/>
      <c r="BW52" s="161"/>
      <c r="BX52" s="161"/>
      <c r="BY52" s="161"/>
      <c r="BZ52" s="161"/>
      <c r="CA52" s="161"/>
      <c r="CB52" s="161"/>
      <c r="CC52" s="161"/>
      <c r="CD52" s="161"/>
      <c r="CE52" s="161"/>
      <c r="CF52" s="161"/>
      <c r="CG52" s="161"/>
      <c r="CH52" s="161"/>
      <c r="CI52" s="161"/>
      <c r="CJ52" s="161"/>
      <c r="CK52" s="161"/>
      <c r="CL52" s="161"/>
      <c r="CM52" s="161"/>
      <c r="CN52" s="161"/>
      <c r="CO52" s="161"/>
      <c r="CP52" s="161"/>
      <c r="CQ52" s="161"/>
      <c r="CR52" s="161"/>
      <c r="CS52" s="161"/>
      <c r="CT52" s="161"/>
      <c r="CU52" s="161"/>
      <c r="CV52" s="161"/>
      <c r="CW52" s="161"/>
      <c r="CX52" s="161"/>
      <c r="CY52" s="161"/>
      <c r="CZ52" s="161"/>
    </row>
    <row r="53" spans="1:104" x14ac:dyDescent="0.2">
      <c r="A53" s="156">
        <v>39</v>
      </c>
      <c r="B53" s="230" t="s">
        <v>589</v>
      </c>
      <c r="C53" s="230"/>
      <c r="D53" s="127" t="str">
        <f t="shared" si="1"/>
        <v/>
      </c>
      <c r="E53" s="161"/>
      <c r="F53" s="161"/>
      <c r="G53" s="161"/>
      <c r="H53" s="161"/>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1"/>
      <c r="BR53" s="161"/>
      <c r="BS53" s="161"/>
      <c r="BT53" s="161"/>
      <c r="BU53" s="161"/>
      <c r="BV53" s="161"/>
      <c r="BW53" s="161"/>
      <c r="BX53" s="161"/>
      <c r="BY53" s="161"/>
      <c r="BZ53" s="161"/>
      <c r="CA53" s="161"/>
      <c r="CB53" s="161"/>
      <c r="CC53" s="161"/>
      <c r="CD53" s="161"/>
      <c r="CE53" s="161"/>
      <c r="CF53" s="161"/>
      <c r="CG53" s="161"/>
      <c r="CH53" s="161"/>
      <c r="CI53" s="161"/>
      <c r="CJ53" s="161"/>
      <c r="CK53" s="161"/>
      <c r="CL53" s="161"/>
      <c r="CM53" s="161"/>
      <c r="CN53" s="161"/>
      <c r="CO53" s="161"/>
      <c r="CP53" s="161"/>
      <c r="CQ53" s="161"/>
      <c r="CR53" s="161"/>
      <c r="CS53" s="161"/>
      <c r="CT53" s="161"/>
      <c r="CU53" s="161"/>
      <c r="CV53" s="161"/>
      <c r="CW53" s="161"/>
      <c r="CX53" s="161"/>
      <c r="CY53" s="161"/>
      <c r="CZ53" s="161"/>
    </row>
    <row r="54" spans="1:104" x14ac:dyDescent="0.2">
      <c r="A54" s="156">
        <v>40</v>
      </c>
      <c r="B54" s="230" t="s">
        <v>1096</v>
      </c>
      <c r="C54" s="230"/>
      <c r="D54" s="127" t="str">
        <f t="shared" si="1"/>
        <v/>
      </c>
      <c r="E54" s="161"/>
      <c r="F54" s="161"/>
      <c r="G54" s="161"/>
      <c r="H54" s="161"/>
      <c r="I54" s="161"/>
      <c r="J54" s="161"/>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161"/>
      <c r="AJ54" s="161"/>
      <c r="AK54" s="161"/>
      <c r="AL54" s="161"/>
      <c r="AM54" s="161"/>
      <c r="AN54" s="161"/>
      <c r="AO54" s="161"/>
      <c r="AP54" s="161"/>
      <c r="AQ54" s="161"/>
      <c r="AR54" s="161"/>
      <c r="AS54" s="161"/>
      <c r="AT54" s="161"/>
      <c r="AU54" s="161"/>
      <c r="AV54" s="161"/>
      <c r="AW54" s="161"/>
      <c r="AX54" s="161"/>
      <c r="AY54" s="161"/>
      <c r="AZ54" s="161"/>
      <c r="BA54" s="161"/>
      <c r="BB54" s="161"/>
      <c r="BC54" s="161"/>
      <c r="BD54" s="161"/>
      <c r="BE54" s="161"/>
      <c r="BF54" s="161"/>
      <c r="BG54" s="161"/>
      <c r="BH54" s="161"/>
      <c r="BI54" s="161"/>
      <c r="BJ54" s="161"/>
      <c r="BK54" s="161"/>
      <c r="BL54" s="161"/>
      <c r="BM54" s="161"/>
      <c r="BN54" s="161"/>
      <c r="BO54" s="161"/>
      <c r="BP54" s="161"/>
      <c r="BQ54" s="161"/>
      <c r="BR54" s="161"/>
      <c r="BS54" s="161"/>
      <c r="BT54" s="161"/>
      <c r="BU54" s="161"/>
      <c r="BV54" s="161"/>
      <c r="BW54" s="161"/>
      <c r="BX54" s="161"/>
      <c r="BY54" s="161"/>
      <c r="BZ54" s="161"/>
      <c r="CA54" s="161"/>
      <c r="CB54" s="161"/>
      <c r="CC54" s="161"/>
      <c r="CD54" s="161"/>
      <c r="CE54" s="161"/>
      <c r="CF54" s="161"/>
      <c r="CG54" s="161"/>
      <c r="CH54" s="161"/>
      <c r="CI54" s="161"/>
      <c r="CJ54" s="161"/>
      <c r="CK54" s="161"/>
      <c r="CL54" s="161"/>
      <c r="CM54" s="161"/>
      <c r="CN54" s="161"/>
      <c r="CO54" s="161"/>
      <c r="CP54" s="161"/>
      <c r="CQ54" s="161"/>
      <c r="CR54" s="161"/>
      <c r="CS54" s="161"/>
      <c r="CT54" s="161"/>
      <c r="CU54" s="161"/>
      <c r="CV54" s="161"/>
      <c r="CW54" s="161"/>
      <c r="CX54" s="161"/>
      <c r="CY54" s="161"/>
      <c r="CZ54" s="161"/>
    </row>
    <row r="55" spans="1:104" x14ac:dyDescent="0.2">
      <c r="A55" s="156">
        <v>41</v>
      </c>
      <c r="B55" s="230" t="s">
        <v>588</v>
      </c>
      <c r="C55" s="230"/>
      <c r="D55" s="127" t="str">
        <f t="shared" si="1"/>
        <v/>
      </c>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c r="AV55" s="161"/>
      <c r="AW55" s="161"/>
      <c r="AX55" s="161"/>
      <c r="AY55" s="161"/>
      <c r="AZ55" s="161"/>
      <c r="BA55" s="161"/>
      <c r="BB55" s="161"/>
      <c r="BC55" s="161"/>
      <c r="BD55" s="161"/>
      <c r="BE55" s="161"/>
      <c r="BF55" s="161"/>
      <c r="BG55" s="161"/>
      <c r="BH55" s="161"/>
      <c r="BI55" s="161"/>
      <c r="BJ55" s="161"/>
      <c r="BK55" s="161"/>
      <c r="BL55" s="161"/>
      <c r="BM55" s="161"/>
      <c r="BN55" s="161"/>
      <c r="BO55" s="161"/>
      <c r="BP55" s="161"/>
      <c r="BQ55" s="161"/>
      <c r="BR55" s="161"/>
      <c r="BS55" s="161"/>
      <c r="BT55" s="161"/>
      <c r="BU55" s="161"/>
      <c r="BV55" s="161"/>
      <c r="BW55" s="161"/>
      <c r="BX55" s="161"/>
      <c r="BY55" s="161"/>
      <c r="BZ55" s="161"/>
      <c r="CA55" s="161"/>
      <c r="CB55" s="161"/>
      <c r="CC55" s="161"/>
      <c r="CD55" s="161"/>
      <c r="CE55" s="161"/>
      <c r="CF55" s="161"/>
      <c r="CG55" s="161"/>
      <c r="CH55" s="161"/>
      <c r="CI55" s="161"/>
      <c r="CJ55" s="161"/>
      <c r="CK55" s="161"/>
      <c r="CL55" s="161"/>
      <c r="CM55" s="161"/>
      <c r="CN55" s="161"/>
      <c r="CO55" s="161"/>
      <c r="CP55" s="161"/>
      <c r="CQ55" s="161"/>
      <c r="CR55" s="161"/>
      <c r="CS55" s="161"/>
      <c r="CT55" s="161"/>
      <c r="CU55" s="161"/>
      <c r="CV55" s="161"/>
      <c r="CW55" s="161"/>
      <c r="CX55" s="161"/>
      <c r="CY55" s="161"/>
      <c r="CZ55" s="161"/>
    </row>
    <row r="56" spans="1:104" x14ac:dyDescent="0.2">
      <c r="A56" s="198">
        <v>42</v>
      </c>
      <c r="B56" s="230" t="s">
        <v>855</v>
      </c>
      <c r="C56" s="230"/>
      <c r="D56" s="127" t="str">
        <f t="shared" si="1"/>
        <v/>
      </c>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161"/>
      <c r="AJ56" s="161"/>
      <c r="AK56" s="161"/>
      <c r="AL56" s="161"/>
      <c r="AM56" s="161"/>
      <c r="AN56" s="161"/>
      <c r="AO56" s="161"/>
      <c r="AP56" s="161"/>
      <c r="AQ56" s="161"/>
      <c r="AR56" s="161"/>
      <c r="AS56" s="161"/>
      <c r="AT56" s="161"/>
      <c r="AU56" s="161"/>
      <c r="AV56" s="161"/>
      <c r="AW56" s="161"/>
      <c r="AX56" s="161"/>
      <c r="AY56" s="161"/>
      <c r="AZ56" s="161"/>
      <c r="BA56" s="161"/>
      <c r="BB56" s="161"/>
      <c r="BC56" s="161"/>
      <c r="BD56" s="161"/>
      <c r="BE56" s="161"/>
      <c r="BF56" s="161"/>
      <c r="BG56" s="161"/>
      <c r="BH56" s="161"/>
      <c r="BI56" s="161"/>
      <c r="BJ56" s="161"/>
      <c r="BK56" s="161"/>
      <c r="BL56" s="161"/>
      <c r="BM56" s="161"/>
      <c r="BN56" s="161"/>
      <c r="BO56" s="161"/>
      <c r="BP56" s="161"/>
      <c r="BQ56" s="161"/>
      <c r="BR56" s="161"/>
      <c r="BS56" s="161"/>
      <c r="BT56" s="161"/>
      <c r="BU56" s="161"/>
      <c r="BV56" s="161"/>
      <c r="BW56" s="161"/>
      <c r="BX56" s="161"/>
      <c r="BY56" s="161"/>
      <c r="BZ56" s="161"/>
      <c r="CA56" s="161"/>
      <c r="CB56" s="161"/>
      <c r="CC56" s="161"/>
      <c r="CD56" s="161"/>
      <c r="CE56" s="161"/>
      <c r="CF56" s="161"/>
      <c r="CG56" s="161"/>
      <c r="CH56" s="161"/>
      <c r="CI56" s="161"/>
      <c r="CJ56" s="161"/>
      <c r="CK56" s="161"/>
      <c r="CL56" s="161"/>
      <c r="CM56" s="161"/>
      <c r="CN56" s="161"/>
      <c r="CO56" s="161"/>
      <c r="CP56" s="161"/>
      <c r="CQ56" s="161"/>
      <c r="CR56" s="161"/>
      <c r="CS56" s="161"/>
      <c r="CT56" s="161"/>
      <c r="CU56" s="161"/>
      <c r="CV56" s="161"/>
      <c r="CW56" s="161"/>
      <c r="CX56" s="161"/>
      <c r="CY56" s="161"/>
      <c r="CZ56" s="161"/>
    </row>
    <row r="57" spans="1:104" x14ac:dyDescent="0.2">
      <c r="A57" s="198">
        <v>43</v>
      </c>
      <c r="B57" s="237" t="s">
        <v>1115</v>
      </c>
      <c r="C57" s="230"/>
      <c r="D57" s="127" t="str">
        <f>IF(SUM(E57:CZ57)=0,"",SUM(E57:CZ57))</f>
        <v/>
      </c>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1"/>
      <c r="AK57" s="161"/>
      <c r="AL57" s="161"/>
      <c r="AM57" s="161"/>
      <c r="AN57" s="161"/>
      <c r="AO57" s="161"/>
      <c r="AP57" s="161"/>
      <c r="AQ57" s="161"/>
      <c r="AR57" s="161"/>
      <c r="AS57" s="161"/>
      <c r="AT57" s="161"/>
      <c r="AU57" s="161"/>
      <c r="AV57" s="161"/>
      <c r="AW57" s="161"/>
      <c r="AX57" s="161"/>
      <c r="AY57" s="161"/>
      <c r="AZ57" s="161"/>
      <c r="BA57" s="161"/>
      <c r="BB57" s="161"/>
      <c r="BC57" s="161"/>
      <c r="BD57" s="161"/>
      <c r="BE57" s="161"/>
      <c r="BF57" s="161"/>
      <c r="BG57" s="161"/>
      <c r="BH57" s="161"/>
      <c r="BI57" s="161"/>
      <c r="BJ57" s="161"/>
      <c r="BK57" s="161"/>
      <c r="BL57" s="161"/>
      <c r="BM57" s="161"/>
      <c r="BN57" s="161"/>
      <c r="BO57" s="161"/>
      <c r="BP57" s="161"/>
      <c r="BQ57" s="161"/>
      <c r="BR57" s="161"/>
      <c r="BS57" s="161"/>
      <c r="BT57" s="161"/>
      <c r="BU57" s="161"/>
      <c r="BV57" s="161"/>
      <c r="BW57" s="161"/>
      <c r="BX57" s="161"/>
      <c r="BY57" s="161"/>
      <c r="BZ57" s="161"/>
      <c r="CA57" s="161"/>
      <c r="CB57" s="161"/>
      <c r="CC57" s="161"/>
      <c r="CD57" s="161"/>
      <c r="CE57" s="161"/>
      <c r="CF57" s="161"/>
      <c r="CG57" s="161"/>
      <c r="CH57" s="161"/>
      <c r="CI57" s="161"/>
      <c r="CJ57" s="161"/>
      <c r="CK57" s="161"/>
      <c r="CL57" s="161"/>
      <c r="CM57" s="161"/>
      <c r="CN57" s="161"/>
      <c r="CO57" s="161"/>
      <c r="CP57" s="161"/>
      <c r="CQ57" s="161"/>
      <c r="CR57" s="161"/>
      <c r="CS57" s="161"/>
      <c r="CT57" s="161"/>
      <c r="CU57" s="161"/>
      <c r="CV57" s="161"/>
      <c r="CW57" s="161"/>
      <c r="CX57" s="161"/>
      <c r="CY57" s="161"/>
      <c r="CZ57" s="161"/>
    </row>
    <row r="58" spans="1:104" ht="18" x14ac:dyDescent="0.25">
      <c r="B58" s="76" t="s">
        <v>788</v>
      </c>
    </row>
    <row r="59" spans="1:104" x14ac:dyDescent="0.2">
      <c r="A59" s="142" t="s">
        <v>85</v>
      </c>
      <c r="B59" s="251" t="s">
        <v>568</v>
      </c>
      <c r="C59" s="252"/>
      <c r="D59" s="14" t="s">
        <v>595</v>
      </c>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158"/>
      <c r="AP59" s="158"/>
      <c r="AQ59" s="158"/>
      <c r="AR59" s="158"/>
      <c r="AS59" s="158"/>
      <c r="AT59" s="158"/>
      <c r="AU59" s="158"/>
      <c r="AV59" s="158"/>
      <c r="AW59" s="158"/>
      <c r="AX59" s="158"/>
      <c r="AY59" s="158"/>
      <c r="AZ59" s="158"/>
      <c r="BA59" s="158"/>
      <c r="BB59" s="158"/>
      <c r="BC59" s="158"/>
      <c r="BD59" s="158"/>
      <c r="BE59" s="158"/>
      <c r="BF59" s="158"/>
      <c r="BG59" s="158"/>
      <c r="BH59" s="158"/>
      <c r="BI59" s="158"/>
      <c r="BJ59" s="158"/>
      <c r="BK59" s="158"/>
      <c r="BL59" s="158"/>
      <c r="BM59" s="158"/>
      <c r="BN59" s="158"/>
      <c r="BO59" s="158"/>
      <c r="BP59" s="158"/>
      <c r="BQ59" s="158"/>
      <c r="BR59" s="158"/>
      <c r="BS59" s="158"/>
      <c r="BT59" s="158"/>
      <c r="BU59" s="158"/>
      <c r="BV59" s="158"/>
      <c r="BW59" s="158"/>
      <c r="BX59" s="158"/>
      <c r="BY59" s="158"/>
      <c r="BZ59" s="158"/>
      <c r="CA59" s="158"/>
      <c r="CB59" s="158"/>
      <c r="CC59" s="158"/>
      <c r="CD59" s="158"/>
      <c r="CE59" s="158"/>
      <c r="CF59" s="158"/>
      <c r="CG59" s="158"/>
      <c r="CH59" s="158"/>
      <c r="CI59" s="158"/>
      <c r="CJ59" s="158"/>
      <c r="CK59" s="158"/>
      <c r="CL59" s="158"/>
      <c r="CM59" s="158"/>
      <c r="CN59" s="158"/>
      <c r="CO59" s="158"/>
      <c r="CP59" s="158"/>
      <c r="CQ59" s="158"/>
      <c r="CR59" s="158"/>
      <c r="CS59" s="158"/>
      <c r="CT59" s="158"/>
      <c r="CU59" s="158"/>
      <c r="CV59" s="158"/>
      <c r="CW59" s="158"/>
      <c r="CX59" s="158"/>
      <c r="CY59" s="158"/>
      <c r="CZ59" s="158"/>
    </row>
    <row r="60" spans="1:104" ht="16.5" thickBot="1" x14ac:dyDescent="0.3">
      <c r="A60" s="126"/>
      <c r="B60" s="231"/>
      <c r="C60" s="247"/>
      <c r="D60" s="135" t="s">
        <v>567</v>
      </c>
      <c r="E60" s="159"/>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59"/>
      <c r="AY60" s="160"/>
      <c r="AZ60" s="160"/>
      <c r="BA60" s="160"/>
      <c r="BB60" s="160"/>
      <c r="BC60" s="160"/>
      <c r="BD60" s="160"/>
      <c r="BE60" s="160"/>
      <c r="BF60" s="160"/>
      <c r="BG60" s="160"/>
      <c r="BH60" s="160"/>
      <c r="BI60" s="160"/>
      <c r="BJ60" s="160"/>
      <c r="BK60" s="160"/>
      <c r="BL60" s="160"/>
      <c r="BM60" s="160"/>
      <c r="BN60" s="160"/>
      <c r="BO60" s="160"/>
      <c r="BP60" s="160"/>
      <c r="BQ60" s="160"/>
      <c r="BR60" s="160"/>
      <c r="BS60" s="160"/>
      <c r="BT60" s="160"/>
      <c r="BU60" s="160"/>
      <c r="BV60" s="160"/>
      <c r="BW60" s="160"/>
      <c r="BX60" s="160"/>
      <c r="BY60" s="160"/>
      <c r="BZ60" s="160"/>
      <c r="CA60" s="160"/>
      <c r="CB60" s="160"/>
      <c r="CC60" s="160"/>
      <c r="CD60" s="160"/>
      <c r="CE60" s="160"/>
      <c r="CF60" s="160"/>
      <c r="CG60" s="160"/>
      <c r="CH60" s="160"/>
      <c r="CI60" s="160"/>
      <c r="CJ60" s="160"/>
      <c r="CK60" s="160"/>
      <c r="CL60" s="160"/>
      <c r="CM60" s="160"/>
      <c r="CN60" s="160"/>
      <c r="CO60" s="160"/>
      <c r="CP60" s="160"/>
      <c r="CQ60" s="160"/>
      <c r="CR60" s="160"/>
      <c r="CS60" s="160"/>
      <c r="CT60" s="160"/>
      <c r="CU60" s="160"/>
      <c r="CV60" s="160"/>
      <c r="CW60" s="160"/>
      <c r="CX60" s="160"/>
      <c r="CY60" s="160"/>
      <c r="CZ60" s="160"/>
    </row>
    <row r="61" spans="1:104" ht="16.5" thickTop="1" x14ac:dyDescent="0.25">
      <c r="A61" s="125"/>
      <c r="B61" s="231" t="s">
        <v>504</v>
      </c>
      <c r="C61" s="247"/>
      <c r="D61" s="90" t="s">
        <v>229</v>
      </c>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58"/>
      <c r="CN61" s="58"/>
      <c r="CO61" s="58"/>
      <c r="CP61" s="58"/>
      <c r="CQ61" s="58"/>
      <c r="CR61" s="58"/>
      <c r="CS61" s="58"/>
      <c r="CT61" s="58"/>
      <c r="CU61" s="58"/>
      <c r="CV61" s="58"/>
      <c r="CW61" s="58"/>
      <c r="CX61" s="58"/>
      <c r="CY61" s="58"/>
      <c r="CZ61" s="58"/>
    </row>
    <row r="62" spans="1:104" ht="12" customHeight="1" x14ac:dyDescent="0.2">
      <c r="A62" s="136">
        <v>1</v>
      </c>
      <c r="B62" s="248" t="s">
        <v>569</v>
      </c>
      <c r="C62" s="249"/>
      <c r="D62" s="127" t="str">
        <f>IF(SUM(E62:CZ62)=0,"",SUM(E62:CZ62))</f>
        <v/>
      </c>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161"/>
      <c r="AI62" s="161"/>
      <c r="AJ62" s="161"/>
      <c r="AK62" s="161"/>
      <c r="AL62" s="161"/>
      <c r="AM62" s="161"/>
      <c r="AN62" s="161"/>
      <c r="AO62" s="161"/>
      <c r="AP62" s="161"/>
      <c r="AQ62" s="161"/>
      <c r="AR62" s="161"/>
      <c r="AS62" s="161"/>
      <c r="AT62" s="161"/>
      <c r="AU62" s="161"/>
      <c r="AV62" s="161"/>
      <c r="AW62" s="161"/>
      <c r="AX62" s="161"/>
      <c r="AY62" s="161"/>
      <c r="AZ62" s="161"/>
      <c r="BA62" s="161"/>
      <c r="BB62" s="161"/>
      <c r="BC62" s="161"/>
      <c r="BD62" s="161"/>
      <c r="BE62" s="161"/>
      <c r="BF62" s="161"/>
      <c r="BG62" s="161"/>
      <c r="BH62" s="161"/>
      <c r="BI62" s="161"/>
      <c r="BJ62" s="161"/>
      <c r="BK62" s="161"/>
      <c r="BL62" s="161"/>
      <c r="BM62" s="161"/>
      <c r="BN62" s="161"/>
      <c r="BO62" s="161"/>
      <c r="BP62" s="161"/>
      <c r="BQ62" s="161"/>
      <c r="BR62" s="161"/>
      <c r="BS62" s="161"/>
      <c r="BT62" s="161"/>
      <c r="BU62" s="161"/>
      <c r="BV62" s="161"/>
      <c r="BW62" s="161"/>
      <c r="BX62" s="161"/>
      <c r="BY62" s="161"/>
      <c r="BZ62" s="161"/>
      <c r="CA62" s="161"/>
      <c r="CB62" s="161"/>
      <c r="CC62" s="161"/>
      <c r="CD62" s="161"/>
      <c r="CE62" s="161"/>
      <c r="CF62" s="161"/>
      <c r="CG62" s="161"/>
      <c r="CH62" s="161"/>
      <c r="CI62" s="161"/>
      <c r="CJ62" s="161"/>
      <c r="CK62" s="161"/>
      <c r="CL62" s="161"/>
      <c r="CM62" s="161"/>
      <c r="CN62" s="161"/>
      <c r="CO62" s="161"/>
      <c r="CP62" s="161"/>
      <c r="CQ62" s="161"/>
      <c r="CR62" s="161"/>
      <c r="CS62" s="161"/>
      <c r="CT62" s="161"/>
      <c r="CU62" s="161"/>
      <c r="CV62" s="161"/>
      <c r="CW62" s="161"/>
      <c r="CX62" s="161"/>
      <c r="CY62" s="161"/>
      <c r="CZ62" s="161"/>
    </row>
    <row r="63" spans="1:104" x14ac:dyDescent="0.2">
      <c r="A63" s="136">
        <v>2</v>
      </c>
      <c r="B63" s="248" t="s">
        <v>571</v>
      </c>
      <c r="C63" s="249"/>
      <c r="D63" s="127" t="str">
        <f>IF(SUM(E63:CZ63)=0,"",SUM(E63:CZ63))</f>
        <v/>
      </c>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161"/>
      <c r="AJ63" s="161"/>
      <c r="AK63" s="161"/>
      <c r="AL63" s="161"/>
      <c r="AM63" s="161"/>
      <c r="AN63" s="161"/>
      <c r="AO63" s="161"/>
      <c r="AP63" s="161"/>
      <c r="AQ63" s="161"/>
      <c r="AR63" s="161"/>
      <c r="AS63" s="161"/>
      <c r="AT63" s="161"/>
      <c r="AU63" s="161"/>
      <c r="AV63" s="161"/>
      <c r="AW63" s="161"/>
      <c r="AX63" s="161"/>
      <c r="AY63" s="161"/>
      <c r="AZ63" s="161"/>
      <c r="BA63" s="161"/>
      <c r="BB63" s="161"/>
      <c r="BC63" s="161"/>
      <c r="BD63" s="161"/>
      <c r="BE63" s="161"/>
      <c r="BF63" s="161"/>
      <c r="BG63" s="161"/>
      <c r="BH63" s="161"/>
      <c r="BI63" s="161"/>
      <c r="BJ63" s="161"/>
      <c r="BK63" s="161"/>
      <c r="BL63" s="161"/>
      <c r="BM63" s="161"/>
      <c r="BN63" s="161"/>
      <c r="BO63" s="161"/>
      <c r="BP63" s="161"/>
      <c r="BQ63" s="161"/>
      <c r="BR63" s="161"/>
      <c r="BS63" s="161"/>
      <c r="BT63" s="161"/>
      <c r="BU63" s="161"/>
      <c r="BV63" s="161"/>
      <c r="BW63" s="161"/>
      <c r="BX63" s="161"/>
      <c r="BY63" s="161"/>
      <c r="BZ63" s="161"/>
      <c r="CA63" s="161"/>
      <c r="CB63" s="161"/>
      <c r="CC63" s="161"/>
      <c r="CD63" s="161"/>
      <c r="CE63" s="161"/>
      <c r="CF63" s="161"/>
      <c r="CG63" s="161"/>
      <c r="CH63" s="161"/>
      <c r="CI63" s="161"/>
      <c r="CJ63" s="161"/>
      <c r="CK63" s="161"/>
      <c r="CL63" s="161"/>
      <c r="CM63" s="161"/>
      <c r="CN63" s="161"/>
      <c r="CO63" s="161"/>
      <c r="CP63" s="161"/>
      <c r="CQ63" s="161"/>
      <c r="CR63" s="161"/>
      <c r="CS63" s="161"/>
      <c r="CT63" s="161"/>
      <c r="CU63" s="161"/>
      <c r="CV63" s="161"/>
      <c r="CW63" s="161"/>
      <c r="CX63" s="161"/>
      <c r="CY63" s="161"/>
      <c r="CZ63" s="161"/>
    </row>
    <row r="64" spans="1:104" ht="15.75" x14ac:dyDescent="0.25">
      <c r="A64" s="137"/>
      <c r="B64" s="128" t="s">
        <v>505</v>
      </c>
      <c r="C64" s="129"/>
      <c r="D64" s="130"/>
      <c r="E64" s="131"/>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6"/>
      <c r="AS64" s="126"/>
      <c r="AT64" s="126"/>
      <c r="AU64" s="126"/>
      <c r="AV64" s="126"/>
      <c r="AW64" s="126"/>
      <c r="AX64" s="131"/>
      <c r="AY64" s="126"/>
      <c r="AZ64" s="126"/>
      <c r="BA64" s="126"/>
      <c r="BB64" s="126"/>
      <c r="BC64" s="126"/>
      <c r="BD64" s="126"/>
      <c r="BE64" s="126"/>
      <c r="BF64" s="126"/>
      <c r="BG64" s="126"/>
      <c r="BH64" s="126"/>
      <c r="BI64" s="126"/>
      <c r="BJ64" s="126"/>
      <c r="BK64" s="126"/>
      <c r="BL64" s="126"/>
      <c r="BM64" s="126"/>
      <c r="BN64" s="126"/>
      <c r="BO64" s="126"/>
      <c r="BP64" s="126"/>
      <c r="BQ64" s="126"/>
      <c r="BR64" s="126"/>
      <c r="BS64" s="126"/>
      <c r="BT64" s="126"/>
      <c r="BU64" s="126"/>
      <c r="BV64" s="126"/>
      <c r="BW64" s="126"/>
      <c r="BX64" s="126"/>
      <c r="BY64" s="126"/>
      <c r="BZ64" s="126"/>
      <c r="CA64" s="126"/>
      <c r="CB64" s="126"/>
      <c r="CC64" s="126"/>
      <c r="CD64" s="126"/>
      <c r="CE64" s="126"/>
      <c r="CF64" s="126"/>
      <c r="CG64" s="126"/>
      <c r="CH64" s="126"/>
      <c r="CI64" s="126"/>
      <c r="CJ64" s="126"/>
      <c r="CK64" s="126"/>
      <c r="CL64" s="126"/>
      <c r="CM64" s="126"/>
      <c r="CN64" s="126"/>
      <c r="CO64" s="126"/>
      <c r="CP64" s="126"/>
      <c r="CQ64" s="126"/>
      <c r="CR64" s="126"/>
      <c r="CS64" s="126"/>
      <c r="CT64" s="126"/>
      <c r="CU64" s="126"/>
      <c r="CV64" s="126"/>
      <c r="CW64" s="126"/>
      <c r="CX64" s="126"/>
      <c r="CY64" s="126"/>
      <c r="CZ64" s="126"/>
    </row>
    <row r="65" spans="1:104" x14ac:dyDescent="0.2">
      <c r="A65" s="136">
        <v>1</v>
      </c>
      <c r="B65" s="233" t="s">
        <v>569</v>
      </c>
      <c r="C65" s="253"/>
      <c r="D65" s="127" t="str">
        <f>IF(SUM(E65:CZ65)=0,"",SUM(E65:CZ65))</f>
        <v/>
      </c>
      <c r="E65" s="161"/>
      <c r="F65" s="161"/>
      <c r="G65" s="161"/>
      <c r="H65" s="161"/>
      <c r="I65" s="161"/>
      <c r="J65" s="161"/>
      <c r="K65" s="161"/>
      <c r="L65" s="161"/>
      <c r="M65" s="161"/>
      <c r="N65" s="161"/>
      <c r="O65" s="161"/>
      <c r="P65" s="161"/>
      <c r="Q65" s="161"/>
      <c r="R65" s="161"/>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61"/>
      <c r="AT65" s="161"/>
      <c r="AU65" s="161"/>
      <c r="AV65" s="161"/>
      <c r="AW65" s="161"/>
      <c r="AX65" s="161"/>
      <c r="AY65" s="161"/>
      <c r="AZ65" s="161"/>
      <c r="BA65" s="161"/>
      <c r="BB65" s="161"/>
      <c r="BC65" s="161"/>
      <c r="BD65" s="161"/>
      <c r="BE65" s="161"/>
      <c r="BF65" s="161"/>
      <c r="BG65" s="161"/>
      <c r="BH65" s="161"/>
      <c r="BI65" s="161"/>
      <c r="BJ65" s="161"/>
      <c r="BK65" s="161"/>
      <c r="BL65" s="161"/>
      <c r="BM65" s="161"/>
      <c r="BN65" s="161"/>
      <c r="BO65" s="161"/>
      <c r="BP65" s="161"/>
      <c r="BQ65" s="161"/>
      <c r="BR65" s="161"/>
      <c r="BS65" s="161"/>
      <c r="BT65" s="161"/>
      <c r="BU65" s="161"/>
      <c r="BV65" s="161"/>
      <c r="BW65" s="161"/>
      <c r="BX65" s="161"/>
      <c r="BY65" s="161"/>
      <c r="BZ65" s="161"/>
      <c r="CA65" s="161"/>
      <c r="CB65" s="161"/>
      <c r="CC65" s="161"/>
      <c r="CD65" s="161"/>
      <c r="CE65" s="161"/>
      <c r="CF65" s="161"/>
      <c r="CG65" s="161"/>
      <c r="CH65" s="161"/>
      <c r="CI65" s="161"/>
      <c r="CJ65" s="161"/>
      <c r="CK65" s="161"/>
      <c r="CL65" s="161"/>
      <c r="CM65" s="161"/>
      <c r="CN65" s="161"/>
      <c r="CO65" s="161"/>
      <c r="CP65" s="161"/>
      <c r="CQ65" s="161"/>
      <c r="CR65" s="161"/>
      <c r="CS65" s="161"/>
      <c r="CT65" s="161"/>
      <c r="CU65" s="161"/>
      <c r="CV65" s="161"/>
      <c r="CW65" s="161"/>
      <c r="CX65" s="161"/>
      <c r="CY65" s="161"/>
      <c r="CZ65" s="161"/>
    </row>
    <row r="66" spans="1:104" x14ac:dyDescent="0.2">
      <c r="A66" s="136">
        <v>2</v>
      </c>
      <c r="B66" s="233" t="s">
        <v>571</v>
      </c>
      <c r="C66" s="253"/>
      <c r="D66" s="127" t="str">
        <f>IF(SUM(E66:CZ66)=0,"",SUM(E66:CZ66))</f>
        <v/>
      </c>
      <c r="E66" s="161"/>
      <c r="F66" s="161"/>
      <c r="G66" s="161"/>
      <c r="H66" s="161"/>
      <c r="I66" s="161"/>
      <c r="J66" s="161"/>
      <c r="K66" s="161"/>
      <c r="L66" s="161"/>
      <c r="M66" s="161"/>
      <c r="N66" s="161"/>
      <c r="O66" s="161"/>
      <c r="P66" s="161"/>
      <c r="Q66" s="161"/>
      <c r="R66" s="161"/>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161"/>
      <c r="AP66" s="161"/>
      <c r="AQ66" s="161"/>
      <c r="AR66" s="161"/>
      <c r="AS66" s="161"/>
      <c r="AT66" s="161"/>
      <c r="AU66" s="161"/>
      <c r="AV66" s="161"/>
      <c r="AW66" s="161"/>
      <c r="AX66" s="161"/>
      <c r="AY66" s="161"/>
      <c r="AZ66" s="161"/>
      <c r="BA66" s="161"/>
      <c r="BB66" s="161"/>
      <c r="BC66" s="161"/>
      <c r="BD66" s="161"/>
      <c r="BE66" s="161"/>
      <c r="BF66" s="161"/>
      <c r="BG66" s="161"/>
      <c r="BH66" s="161"/>
      <c r="BI66" s="161"/>
      <c r="BJ66" s="161"/>
      <c r="BK66" s="161"/>
      <c r="BL66" s="161"/>
      <c r="BM66" s="161"/>
      <c r="BN66" s="161"/>
      <c r="BO66" s="161"/>
      <c r="BP66" s="161"/>
      <c r="BQ66" s="161"/>
      <c r="BR66" s="161"/>
      <c r="BS66" s="161"/>
      <c r="BT66" s="161"/>
      <c r="BU66" s="161"/>
      <c r="BV66" s="161"/>
      <c r="BW66" s="161"/>
      <c r="BX66" s="161"/>
      <c r="BY66" s="161"/>
      <c r="BZ66" s="161"/>
      <c r="CA66" s="161"/>
      <c r="CB66" s="161"/>
      <c r="CC66" s="161"/>
      <c r="CD66" s="161"/>
      <c r="CE66" s="161"/>
      <c r="CF66" s="161"/>
      <c r="CG66" s="161"/>
      <c r="CH66" s="161"/>
      <c r="CI66" s="161"/>
      <c r="CJ66" s="161"/>
      <c r="CK66" s="161"/>
      <c r="CL66" s="161"/>
      <c r="CM66" s="161"/>
      <c r="CN66" s="161"/>
      <c r="CO66" s="161"/>
      <c r="CP66" s="161"/>
      <c r="CQ66" s="161"/>
      <c r="CR66" s="161"/>
      <c r="CS66" s="161"/>
      <c r="CT66" s="161"/>
      <c r="CU66" s="161"/>
      <c r="CV66" s="161"/>
      <c r="CW66" s="161"/>
      <c r="CX66" s="161"/>
      <c r="CY66" s="161"/>
      <c r="CZ66" s="161"/>
    </row>
    <row r="67" spans="1:104" ht="15.75" x14ac:dyDescent="0.25">
      <c r="A67" s="138"/>
      <c r="B67" s="132" t="s">
        <v>604</v>
      </c>
      <c r="C67" s="133"/>
      <c r="D67" s="134"/>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126"/>
      <c r="AR67" s="126"/>
      <c r="AS67" s="126"/>
      <c r="AT67" s="126"/>
      <c r="AU67" s="126"/>
      <c r="AV67" s="126"/>
      <c r="AW67" s="126"/>
      <c r="AX67" s="126"/>
      <c r="AY67" s="126"/>
      <c r="AZ67" s="126"/>
      <c r="BA67" s="126"/>
      <c r="BB67" s="126"/>
      <c r="BC67" s="126"/>
      <c r="BD67" s="126"/>
      <c r="BE67" s="126"/>
      <c r="BF67" s="126"/>
      <c r="BG67" s="126"/>
      <c r="BH67" s="126"/>
      <c r="BI67" s="126"/>
      <c r="BJ67" s="126"/>
      <c r="BK67" s="126"/>
      <c r="BL67" s="126"/>
      <c r="BM67" s="126"/>
      <c r="BN67" s="126"/>
      <c r="BO67" s="126"/>
      <c r="BP67" s="126"/>
      <c r="BQ67" s="126"/>
      <c r="BR67" s="126"/>
      <c r="BS67" s="126"/>
      <c r="BT67" s="126"/>
      <c r="BU67" s="126"/>
      <c r="BV67" s="126"/>
      <c r="BW67" s="126"/>
      <c r="BX67" s="126"/>
      <c r="BY67" s="126"/>
      <c r="BZ67" s="126"/>
      <c r="CA67" s="126"/>
      <c r="CB67" s="126"/>
      <c r="CC67" s="126"/>
      <c r="CD67" s="126"/>
      <c r="CE67" s="126"/>
      <c r="CF67" s="126"/>
      <c r="CG67" s="126"/>
      <c r="CH67" s="126"/>
      <c r="CI67" s="126"/>
      <c r="CJ67" s="126"/>
      <c r="CK67" s="126"/>
      <c r="CL67" s="126"/>
      <c r="CM67" s="126"/>
      <c r="CN67" s="126"/>
      <c r="CO67" s="126"/>
      <c r="CP67" s="126"/>
      <c r="CQ67" s="126"/>
      <c r="CR67" s="126"/>
      <c r="CS67" s="126"/>
      <c r="CT67" s="126"/>
      <c r="CU67" s="126"/>
      <c r="CV67" s="126"/>
      <c r="CW67" s="126"/>
      <c r="CX67" s="126"/>
      <c r="CY67" s="126"/>
      <c r="CZ67" s="126"/>
    </row>
    <row r="68" spans="1:104" x14ac:dyDescent="0.2">
      <c r="A68" s="138">
        <v>4</v>
      </c>
      <c r="B68" s="230" t="s">
        <v>593</v>
      </c>
      <c r="C68" s="230"/>
      <c r="D68" s="127" t="str">
        <f t="shared" ref="D68:D112" si="12">IF(SUM(E68:CZ68)=0,"",SUM(E68:CZ68))</f>
        <v/>
      </c>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1"/>
      <c r="AG68" s="161"/>
      <c r="AH68" s="161"/>
      <c r="AI68" s="161"/>
      <c r="AJ68" s="161"/>
      <c r="AK68" s="161"/>
      <c r="AL68" s="161"/>
      <c r="AM68" s="161"/>
      <c r="AN68" s="161"/>
      <c r="AO68" s="161"/>
      <c r="AP68" s="161"/>
      <c r="AQ68" s="161"/>
      <c r="AR68" s="161"/>
      <c r="AS68" s="161"/>
      <c r="AT68" s="161"/>
      <c r="AU68" s="161"/>
      <c r="AV68" s="161"/>
      <c r="AW68" s="161"/>
      <c r="AX68" s="161"/>
      <c r="AY68" s="161"/>
      <c r="AZ68" s="161"/>
      <c r="BA68" s="161"/>
      <c r="BB68" s="161"/>
      <c r="BC68" s="161"/>
      <c r="BD68" s="161"/>
      <c r="BE68" s="161"/>
      <c r="BF68" s="161"/>
      <c r="BG68" s="161"/>
      <c r="BH68" s="161"/>
      <c r="BI68" s="161"/>
      <c r="BJ68" s="161"/>
      <c r="BK68" s="161"/>
      <c r="BL68" s="161"/>
      <c r="BM68" s="161"/>
      <c r="BN68" s="161"/>
      <c r="BO68" s="161"/>
      <c r="BP68" s="161"/>
      <c r="BQ68" s="161"/>
      <c r="BR68" s="161"/>
      <c r="BS68" s="161"/>
      <c r="BT68" s="161"/>
      <c r="BU68" s="161"/>
      <c r="BV68" s="161"/>
      <c r="BW68" s="161"/>
      <c r="BX68" s="161"/>
      <c r="BY68" s="161"/>
      <c r="BZ68" s="161"/>
      <c r="CA68" s="161"/>
      <c r="CB68" s="161"/>
      <c r="CC68" s="161"/>
      <c r="CD68" s="161"/>
      <c r="CE68" s="161"/>
      <c r="CF68" s="161"/>
      <c r="CG68" s="161"/>
      <c r="CH68" s="161"/>
      <c r="CI68" s="161"/>
      <c r="CJ68" s="161"/>
      <c r="CK68" s="161"/>
      <c r="CL68" s="161"/>
      <c r="CM68" s="161"/>
      <c r="CN68" s="161"/>
      <c r="CO68" s="161"/>
      <c r="CP68" s="161"/>
      <c r="CQ68" s="161"/>
      <c r="CR68" s="161"/>
      <c r="CS68" s="161"/>
      <c r="CT68" s="161"/>
      <c r="CU68" s="161"/>
      <c r="CV68" s="161"/>
      <c r="CW68" s="161"/>
      <c r="CX68" s="161"/>
      <c r="CY68" s="161"/>
      <c r="CZ68" s="161"/>
    </row>
    <row r="69" spans="1:104" x14ac:dyDescent="0.2">
      <c r="A69" s="136">
        <v>5</v>
      </c>
      <c r="B69" s="230" t="s">
        <v>594</v>
      </c>
      <c r="C69" s="230"/>
      <c r="D69" s="127" t="str">
        <f t="shared" si="12"/>
        <v/>
      </c>
      <c r="E69" s="161"/>
      <c r="F69" s="161"/>
      <c r="G69" s="161"/>
      <c r="H69" s="161"/>
      <c r="I69" s="161"/>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1"/>
      <c r="AG69" s="161"/>
      <c r="AH69" s="161"/>
      <c r="AI69" s="161"/>
      <c r="AJ69" s="161"/>
      <c r="AK69" s="161"/>
      <c r="AL69" s="161"/>
      <c r="AM69" s="161"/>
      <c r="AN69" s="161"/>
      <c r="AO69" s="161"/>
      <c r="AP69" s="161"/>
      <c r="AQ69" s="161"/>
      <c r="AR69" s="161"/>
      <c r="AS69" s="161"/>
      <c r="AT69" s="161"/>
      <c r="AU69" s="161"/>
      <c r="AV69" s="161"/>
      <c r="AW69" s="161"/>
      <c r="AX69" s="161"/>
      <c r="AY69" s="161"/>
      <c r="AZ69" s="161"/>
      <c r="BA69" s="161"/>
      <c r="BB69" s="161"/>
      <c r="BC69" s="161"/>
      <c r="BD69" s="161"/>
      <c r="BE69" s="161"/>
      <c r="BF69" s="161"/>
      <c r="BG69" s="161"/>
      <c r="BH69" s="161"/>
      <c r="BI69" s="161"/>
      <c r="BJ69" s="161"/>
      <c r="BK69" s="161"/>
      <c r="BL69" s="161"/>
      <c r="BM69" s="161"/>
      <c r="BN69" s="161"/>
      <c r="BO69" s="161"/>
      <c r="BP69" s="161"/>
      <c r="BQ69" s="161"/>
      <c r="BR69" s="161"/>
      <c r="BS69" s="161"/>
      <c r="BT69" s="161"/>
      <c r="BU69" s="161"/>
      <c r="BV69" s="161"/>
      <c r="BW69" s="161"/>
      <c r="BX69" s="161"/>
      <c r="BY69" s="161"/>
      <c r="BZ69" s="161"/>
      <c r="CA69" s="161"/>
      <c r="CB69" s="161"/>
      <c r="CC69" s="161"/>
      <c r="CD69" s="161"/>
      <c r="CE69" s="161"/>
      <c r="CF69" s="161"/>
      <c r="CG69" s="161"/>
      <c r="CH69" s="161"/>
      <c r="CI69" s="161"/>
      <c r="CJ69" s="161"/>
      <c r="CK69" s="161"/>
      <c r="CL69" s="161"/>
      <c r="CM69" s="161"/>
      <c r="CN69" s="161"/>
      <c r="CO69" s="161"/>
      <c r="CP69" s="161"/>
      <c r="CQ69" s="161"/>
      <c r="CR69" s="161"/>
      <c r="CS69" s="161"/>
      <c r="CT69" s="161"/>
      <c r="CU69" s="161"/>
      <c r="CV69" s="161"/>
      <c r="CW69" s="161"/>
      <c r="CX69" s="161"/>
      <c r="CY69" s="161"/>
      <c r="CZ69" s="161"/>
    </row>
    <row r="70" spans="1:104" x14ac:dyDescent="0.2">
      <c r="A70" s="136">
        <v>6</v>
      </c>
      <c r="B70" s="230" t="s">
        <v>574</v>
      </c>
      <c r="C70" s="230"/>
      <c r="D70" s="127" t="str">
        <f t="shared" si="12"/>
        <v/>
      </c>
      <c r="E70" s="161"/>
      <c r="F70" s="161"/>
      <c r="G70" s="161"/>
      <c r="H70" s="161"/>
      <c r="I70" s="161"/>
      <c r="J70" s="161"/>
      <c r="K70" s="161"/>
      <c r="L70" s="161"/>
      <c r="M70" s="161"/>
      <c r="N70" s="161"/>
      <c r="O70" s="161"/>
      <c r="P70" s="161"/>
      <c r="Q70" s="161"/>
      <c r="R70" s="161"/>
      <c r="S70" s="161"/>
      <c r="T70" s="161"/>
      <c r="U70" s="161"/>
      <c r="V70" s="161"/>
      <c r="W70" s="161"/>
      <c r="X70" s="161"/>
      <c r="Y70" s="161"/>
      <c r="Z70" s="161"/>
      <c r="AA70" s="161"/>
      <c r="AB70" s="161"/>
      <c r="AC70" s="161"/>
      <c r="AD70" s="161"/>
      <c r="AE70" s="161"/>
      <c r="AF70" s="161"/>
      <c r="AG70" s="161"/>
      <c r="AH70" s="161"/>
      <c r="AI70" s="161"/>
      <c r="AJ70" s="161"/>
      <c r="AK70" s="161"/>
      <c r="AL70" s="161"/>
      <c r="AM70" s="161"/>
      <c r="AN70" s="161"/>
      <c r="AO70" s="161"/>
      <c r="AP70" s="161"/>
      <c r="AQ70" s="161"/>
      <c r="AR70" s="161"/>
      <c r="AS70" s="161"/>
      <c r="AT70" s="161"/>
      <c r="AU70" s="161"/>
      <c r="AV70" s="161"/>
      <c r="AW70" s="161"/>
      <c r="AX70" s="161"/>
      <c r="AY70" s="161"/>
      <c r="AZ70" s="161"/>
      <c r="BA70" s="161"/>
      <c r="BB70" s="161"/>
      <c r="BC70" s="161"/>
      <c r="BD70" s="161"/>
      <c r="BE70" s="161"/>
      <c r="BF70" s="161"/>
      <c r="BG70" s="161"/>
      <c r="BH70" s="161"/>
      <c r="BI70" s="161"/>
      <c r="BJ70" s="161"/>
      <c r="BK70" s="161"/>
      <c r="BL70" s="161"/>
      <c r="BM70" s="161"/>
      <c r="BN70" s="161"/>
      <c r="BO70" s="161"/>
      <c r="BP70" s="161"/>
      <c r="BQ70" s="161"/>
      <c r="BR70" s="161"/>
      <c r="BS70" s="161"/>
      <c r="BT70" s="161"/>
      <c r="BU70" s="161"/>
      <c r="BV70" s="161"/>
      <c r="BW70" s="161"/>
      <c r="BX70" s="161"/>
      <c r="BY70" s="161"/>
      <c r="BZ70" s="161"/>
      <c r="CA70" s="161"/>
      <c r="CB70" s="161"/>
      <c r="CC70" s="161"/>
      <c r="CD70" s="161"/>
      <c r="CE70" s="161"/>
      <c r="CF70" s="161"/>
      <c r="CG70" s="161"/>
      <c r="CH70" s="161"/>
      <c r="CI70" s="161"/>
      <c r="CJ70" s="161"/>
      <c r="CK70" s="161"/>
      <c r="CL70" s="161"/>
      <c r="CM70" s="161"/>
      <c r="CN70" s="161"/>
      <c r="CO70" s="161"/>
      <c r="CP70" s="161"/>
      <c r="CQ70" s="161"/>
      <c r="CR70" s="161"/>
      <c r="CS70" s="161"/>
      <c r="CT70" s="161"/>
      <c r="CU70" s="161"/>
      <c r="CV70" s="161"/>
      <c r="CW70" s="161"/>
      <c r="CX70" s="161"/>
      <c r="CY70" s="161"/>
      <c r="CZ70" s="161"/>
    </row>
    <row r="71" spans="1:104" x14ac:dyDescent="0.2">
      <c r="A71" s="136" t="s">
        <v>519</v>
      </c>
      <c r="B71" s="102" t="s">
        <v>605</v>
      </c>
      <c r="C71" s="103"/>
      <c r="D71" s="127" t="str">
        <f t="shared" si="12"/>
        <v/>
      </c>
      <c r="E71" s="161"/>
      <c r="F71" s="161"/>
      <c r="G71" s="161"/>
      <c r="H71" s="161"/>
      <c r="I71" s="161"/>
      <c r="J71" s="161"/>
      <c r="K71" s="161"/>
      <c r="L71" s="161"/>
      <c r="M71" s="161"/>
      <c r="N71" s="161"/>
      <c r="O71" s="161"/>
      <c r="P71" s="161"/>
      <c r="Q71" s="161"/>
      <c r="R71" s="161"/>
      <c r="S71" s="161"/>
      <c r="T71" s="161"/>
      <c r="U71" s="161"/>
      <c r="V71" s="161"/>
      <c r="W71" s="161"/>
      <c r="X71" s="161"/>
      <c r="Y71" s="161"/>
      <c r="Z71" s="161"/>
      <c r="AA71" s="161"/>
      <c r="AB71" s="161"/>
      <c r="AC71" s="161"/>
      <c r="AD71" s="161"/>
      <c r="AE71" s="161"/>
      <c r="AF71" s="161"/>
      <c r="AG71" s="161"/>
      <c r="AH71" s="161"/>
      <c r="AI71" s="161"/>
      <c r="AJ71" s="161"/>
      <c r="AK71" s="161"/>
      <c r="AL71" s="161"/>
      <c r="AM71" s="161"/>
      <c r="AN71" s="161"/>
      <c r="AO71" s="161"/>
      <c r="AP71" s="161"/>
      <c r="AQ71" s="161"/>
      <c r="AR71" s="161"/>
      <c r="AS71" s="161"/>
      <c r="AT71" s="161"/>
      <c r="AU71" s="161"/>
      <c r="AV71" s="161"/>
      <c r="AW71" s="161"/>
      <c r="AX71" s="161"/>
      <c r="AY71" s="161"/>
      <c r="AZ71" s="161"/>
      <c r="BA71" s="161"/>
      <c r="BB71" s="161"/>
      <c r="BC71" s="161"/>
      <c r="BD71" s="161"/>
      <c r="BE71" s="161"/>
      <c r="BF71" s="161"/>
      <c r="BG71" s="161"/>
      <c r="BH71" s="161"/>
      <c r="BI71" s="161"/>
      <c r="BJ71" s="161"/>
      <c r="BK71" s="161"/>
      <c r="BL71" s="161"/>
      <c r="BM71" s="161"/>
      <c r="BN71" s="161"/>
      <c r="BO71" s="161"/>
      <c r="BP71" s="161"/>
      <c r="BQ71" s="161"/>
      <c r="BR71" s="161"/>
      <c r="BS71" s="161"/>
      <c r="BT71" s="161"/>
      <c r="BU71" s="161"/>
      <c r="BV71" s="161"/>
      <c r="BW71" s="161"/>
      <c r="BX71" s="161"/>
      <c r="BY71" s="161"/>
      <c r="BZ71" s="161"/>
      <c r="CA71" s="161"/>
      <c r="CB71" s="161"/>
      <c r="CC71" s="161"/>
      <c r="CD71" s="161"/>
      <c r="CE71" s="161"/>
      <c r="CF71" s="161"/>
      <c r="CG71" s="161"/>
      <c r="CH71" s="161"/>
      <c r="CI71" s="161"/>
      <c r="CJ71" s="161"/>
      <c r="CK71" s="161"/>
      <c r="CL71" s="161"/>
      <c r="CM71" s="161"/>
      <c r="CN71" s="161"/>
      <c r="CO71" s="161"/>
      <c r="CP71" s="161"/>
      <c r="CQ71" s="161"/>
      <c r="CR71" s="161"/>
      <c r="CS71" s="161"/>
      <c r="CT71" s="161"/>
      <c r="CU71" s="161"/>
      <c r="CV71" s="161"/>
      <c r="CW71" s="161"/>
      <c r="CX71" s="161"/>
      <c r="CY71" s="161"/>
      <c r="CZ71" s="161"/>
    </row>
    <row r="72" spans="1:104" x14ac:dyDescent="0.2">
      <c r="A72" s="136" t="s">
        <v>522</v>
      </c>
      <c r="B72" s="102" t="s">
        <v>502</v>
      </c>
      <c r="C72" s="103"/>
      <c r="D72" s="127" t="str">
        <f t="shared" si="12"/>
        <v/>
      </c>
      <c r="E72" s="161"/>
      <c r="F72" s="161"/>
      <c r="G72" s="161"/>
      <c r="H72" s="161"/>
      <c r="I72" s="161"/>
      <c r="J72" s="161"/>
      <c r="K72" s="161"/>
      <c r="L72" s="161"/>
      <c r="M72" s="161"/>
      <c r="N72" s="161"/>
      <c r="O72" s="161"/>
      <c r="P72" s="161"/>
      <c r="Q72" s="161"/>
      <c r="R72" s="161"/>
      <c r="S72" s="161"/>
      <c r="T72" s="161"/>
      <c r="U72" s="161"/>
      <c r="V72" s="161"/>
      <c r="W72" s="161"/>
      <c r="X72" s="161"/>
      <c r="Y72" s="161"/>
      <c r="Z72" s="161"/>
      <c r="AA72" s="161"/>
      <c r="AB72" s="161"/>
      <c r="AC72" s="161"/>
      <c r="AD72" s="161"/>
      <c r="AE72" s="161"/>
      <c r="AF72" s="161"/>
      <c r="AG72" s="161"/>
      <c r="AH72" s="161"/>
      <c r="AI72" s="161"/>
      <c r="AJ72" s="161"/>
      <c r="AK72" s="161"/>
      <c r="AL72" s="161"/>
      <c r="AM72" s="161"/>
      <c r="AN72" s="161"/>
      <c r="AO72" s="161"/>
      <c r="AP72" s="161"/>
      <c r="AQ72" s="161"/>
      <c r="AR72" s="161"/>
      <c r="AS72" s="161"/>
      <c r="AT72" s="161"/>
      <c r="AU72" s="161"/>
      <c r="AV72" s="161"/>
      <c r="AW72" s="161"/>
      <c r="AX72" s="161"/>
      <c r="AY72" s="161"/>
      <c r="AZ72" s="161"/>
      <c r="BA72" s="161"/>
      <c r="BB72" s="161"/>
      <c r="BC72" s="161"/>
      <c r="BD72" s="161"/>
      <c r="BE72" s="161"/>
      <c r="BF72" s="161"/>
      <c r="BG72" s="161"/>
      <c r="BH72" s="161"/>
      <c r="BI72" s="161"/>
      <c r="BJ72" s="161"/>
      <c r="BK72" s="161"/>
      <c r="BL72" s="161"/>
      <c r="BM72" s="161"/>
      <c r="BN72" s="161"/>
      <c r="BO72" s="161"/>
      <c r="BP72" s="161"/>
      <c r="BQ72" s="161"/>
      <c r="BR72" s="161"/>
      <c r="BS72" s="161"/>
      <c r="BT72" s="161"/>
      <c r="BU72" s="161"/>
      <c r="BV72" s="161"/>
      <c r="BW72" s="161"/>
      <c r="BX72" s="161"/>
      <c r="BY72" s="161"/>
      <c r="BZ72" s="161"/>
      <c r="CA72" s="161"/>
      <c r="CB72" s="161"/>
      <c r="CC72" s="161"/>
      <c r="CD72" s="161"/>
      <c r="CE72" s="161"/>
      <c r="CF72" s="161"/>
      <c r="CG72" s="161"/>
      <c r="CH72" s="161"/>
      <c r="CI72" s="161"/>
      <c r="CJ72" s="161"/>
      <c r="CK72" s="161"/>
      <c r="CL72" s="161"/>
      <c r="CM72" s="161"/>
      <c r="CN72" s="161"/>
      <c r="CO72" s="161"/>
      <c r="CP72" s="161"/>
      <c r="CQ72" s="161"/>
      <c r="CR72" s="161"/>
      <c r="CS72" s="161"/>
      <c r="CT72" s="161"/>
      <c r="CU72" s="161"/>
      <c r="CV72" s="161"/>
      <c r="CW72" s="161"/>
      <c r="CX72" s="161"/>
      <c r="CY72" s="161"/>
      <c r="CZ72" s="161"/>
    </row>
    <row r="73" spans="1:104" x14ac:dyDescent="0.2">
      <c r="A73" s="136" t="s">
        <v>526</v>
      </c>
      <c r="B73" s="102" t="s">
        <v>611</v>
      </c>
      <c r="C73" s="103"/>
      <c r="D73" s="127" t="str">
        <f t="shared" si="12"/>
        <v/>
      </c>
      <c r="E73" s="161"/>
      <c r="F73" s="161"/>
      <c r="G73" s="161"/>
      <c r="H73" s="161"/>
      <c r="I73" s="161"/>
      <c r="J73" s="161"/>
      <c r="K73" s="161"/>
      <c r="L73" s="161"/>
      <c r="M73" s="161"/>
      <c r="N73" s="161"/>
      <c r="O73" s="161"/>
      <c r="P73" s="161"/>
      <c r="Q73" s="161"/>
      <c r="R73" s="161"/>
      <c r="S73" s="161"/>
      <c r="T73" s="161"/>
      <c r="U73" s="161"/>
      <c r="V73" s="161"/>
      <c r="W73" s="161"/>
      <c r="X73" s="161"/>
      <c r="Y73" s="161"/>
      <c r="Z73" s="161"/>
      <c r="AA73" s="161"/>
      <c r="AB73" s="161"/>
      <c r="AC73" s="161"/>
      <c r="AD73" s="161"/>
      <c r="AE73" s="161"/>
      <c r="AF73" s="161"/>
      <c r="AG73" s="161"/>
      <c r="AH73" s="161"/>
      <c r="AI73" s="161"/>
      <c r="AJ73" s="161"/>
      <c r="AK73" s="161"/>
      <c r="AL73" s="161"/>
      <c r="AM73" s="161"/>
      <c r="AN73" s="161"/>
      <c r="AO73" s="161"/>
      <c r="AP73" s="161"/>
      <c r="AQ73" s="161"/>
      <c r="AR73" s="161"/>
      <c r="AS73" s="161"/>
      <c r="AT73" s="161"/>
      <c r="AU73" s="161"/>
      <c r="AV73" s="161"/>
      <c r="AW73" s="161"/>
      <c r="AX73" s="161"/>
      <c r="AY73" s="161"/>
      <c r="AZ73" s="161"/>
      <c r="BA73" s="161"/>
      <c r="BB73" s="161"/>
      <c r="BC73" s="161"/>
      <c r="BD73" s="161"/>
      <c r="BE73" s="161"/>
      <c r="BF73" s="161"/>
      <c r="BG73" s="161"/>
      <c r="BH73" s="161"/>
      <c r="BI73" s="161"/>
      <c r="BJ73" s="161"/>
      <c r="BK73" s="161"/>
      <c r="BL73" s="161"/>
      <c r="BM73" s="161"/>
      <c r="BN73" s="161"/>
      <c r="BO73" s="161"/>
      <c r="BP73" s="161"/>
      <c r="BQ73" s="161"/>
      <c r="BR73" s="161"/>
      <c r="BS73" s="161"/>
      <c r="BT73" s="161"/>
      <c r="BU73" s="161"/>
      <c r="BV73" s="161"/>
      <c r="BW73" s="161"/>
      <c r="BX73" s="161"/>
      <c r="BY73" s="161"/>
      <c r="BZ73" s="161"/>
      <c r="CA73" s="161"/>
      <c r="CB73" s="161"/>
      <c r="CC73" s="161"/>
      <c r="CD73" s="161"/>
      <c r="CE73" s="161"/>
      <c r="CF73" s="161"/>
      <c r="CG73" s="161"/>
      <c r="CH73" s="161"/>
      <c r="CI73" s="161"/>
      <c r="CJ73" s="161"/>
      <c r="CK73" s="161"/>
      <c r="CL73" s="161"/>
      <c r="CM73" s="161"/>
      <c r="CN73" s="161"/>
      <c r="CO73" s="161"/>
      <c r="CP73" s="161"/>
      <c r="CQ73" s="161"/>
      <c r="CR73" s="161"/>
      <c r="CS73" s="161"/>
      <c r="CT73" s="161"/>
      <c r="CU73" s="161"/>
      <c r="CV73" s="161"/>
      <c r="CW73" s="161"/>
      <c r="CX73" s="161"/>
      <c r="CY73" s="161"/>
      <c r="CZ73" s="161"/>
    </row>
    <row r="74" spans="1:104" x14ac:dyDescent="0.2">
      <c r="A74" s="136" t="s">
        <v>528</v>
      </c>
      <c r="B74" s="102" t="s">
        <v>606</v>
      </c>
      <c r="C74" s="103"/>
      <c r="D74" s="127" t="str">
        <f t="shared" si="12"/>
        <v/>
      </c>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1"/>
      <c r="AK74" s="161"/>
      <c r="AL74" s="161"/>
      <c r="AM74" s="161"/>
      <c r="AN74" s="161"/>
      <c r="AO74" s="161"/>
      <c r="AP74" s="161"/>
      <c r="AQ74" s="161"/>
      <c r="AR74" s="161"/>
      <c r="AS74" s="161"/>
      <c r="AT74" s="161"/>
      <c r="AU74" s="161"/>
      <c r="AV74" s="161"/>
      <c r="AW74" s="161"/>
      <c r="AX74" s="161"/>
      <c r="AY74" s="161"/>
      <c r="AZ74" s="161"/>
      <c r="BA74" s="161"/>
      <c r="BB74" s="161"/>
      <c r="BC74" s="161"/>
      <c r="BD74" s="161"/>
      <c r="BE74" s="161"/>
      <c r="BF74" s="161"/>
      <c r="BG74" s="161"/>
      <c r="BH74" s="161"/>
      <c r="BI74" s="161"/>
      <c r="BJ74" s="161"/>
      <c r="BK74" s="161"/>
      <c r="BL74" s="161"/>
      <c r="BM74" s="161"/>
      <c r="BN74" s="161"/>
      <c r="BO74" s="161"/>
      <c r="BP74" s="161"/>
      <c r="BQ74" s="161"/>
      <c r="BR74" s="161"/>
      <c r="BS74" s="161"/>
      <c r="BT74" s="161"/>
      <c r="BU74" s="161"/>
      <c r="BV74" s="161"/>
      <c r="BW74" s="161"/>
      <c r="BX74" s="161"/>
      <c r="BY74" s="161"/>
      <c r="BZ74" s="161"/>
      <c r="CA74" s="161"/>
      <c r="CB74" s="161"/>
      <c r="CC74" s="161"/>
      <c r="CD74" s="161"/>
      <c r="CE74" s="161"/>
      <c r="CF74" s="161"/>
      <c r="CG74" s="161"/>
      <c r="CH74" s="161"/>
      <c r="CI74" s="161"/>
      <c r="CJ74" s="161"/>
      <c r="CK74" s="161"/>
      <c r="CL74" s="161"/>
      <c r="CM74" s="161"/>
      <c r="CN74" s="161"/>
      <c r="CO74" s="161"/>
      <c r="CP74" s="161"/>
      <c r="CQ74" s="161"/>
      <c r="CR74" s="161"/>
      <c r="CS74" s="161"/>
      <c r="CT74" s="161"/>
      <c r="CU74" s="161"/>
      <c r="CV74" s="161"/>
      <c r="CW74" s="161"/>
      <c r="CX74" s="161"/>
      <c r="CY74" s="161"/>
      <c r="CZ74" s="161"/>
    </row>
    <row r="75" spans="1:104" x14ac:dyDescent="0.2">
      <c r="A75" s="136">
        <v>7</v>
      </c>
      <c r="B75" s="104" t="s">
        <v>608</v>
      </c>
      <c r="C75" s="103"/>
      <c r="D75" s="127" t="str">
        <f t="shared" si="12"/>
        <v/>
      </c>
      <c r="E75" s="109" t="str">
        <f t="shared" ref="E75:R75" si="13">IF(SUM(E71:E74)=0,"",SUM(E71:E74))</f>
        <v/>
      </c>
      <c r="F75" s="109" t="str">
        <f t="shared" si="13"/>
        <v/>
      </c>
      <c r="G75" s="109" t="str">
        <f t="shared" si="13"/>
        <v/>
      </c>
      <c r="H75" s="109" t="str">
        <f t="shared" si="13"/>
        <v/>
      </c>
      <c r="I75" s="109" t="str">
        <f t="shared" si="13"/>
        <v/>
      </c>
      <c r="J75" s="109" t="str">
        <f t="shared" si="13"/>
        <v/>
      </c>
      <c r="K75" s="109" t="str">
        <f t="shared" si="13"/>
        <v/>
      </c>
      <c r="L75" s="109" t="str">
        <f t="shared" si="13"/>
        <v/>
      </c>
      <c r="M75" s="109" t="str">
        <f t="shared" si="13"/>
        <v/>
      </c>
      <c r="N75" s="109" t="str">
        <f t="shared" si="13"/>
        <v/>
      </c>
      <c r="O75" s="109" t="str">
        <f t="shared" si="13"/>
        <v/>
      </c>
      <c r="P75" s="109" t="str">
        <f t="shared" si="13"/>
        <v/>
      </c>
      <c r="Q75" s="109" t="str">
        <f t="shared" si="13"/>
        <v/>
      </c>
      <c r="R75" s="109" t="str">
        <f t="shared" si="13"/>
        <v/>
      </c>
      <c r="S75" s="109" t="str">
        <f t="shared" ref="S75:AX75" si="14">IF(SUM(S71:S74)=0,"",SUM(S71:S74))</f>
        <v/>
      </c>
      <c r="T75" s="109" t="str">
        <f t="shared" si="14"/>
        <v/>
      </c>
      <c r="U75" s="109" t="str">
        <f t="shared" si="14"/>
        <v/>
      </c>
      <c r="V75" s="109" t="str">
        <f t="shared" si="14"/>
        <v/>
      </c>
      <c r="W75" s="109" t="str">
        <f t="shared" si="14"/>
        <v/>
      </c>
      <c r="X75" s="109" t="str">
        <f t="shared" si="14"/>
        <v/>
      </c>
      <c r="Y75" s="109" t="str">
        <f t="shared" si="14"/>
        <v/>
      </c>
      <c r="Z75" s="109" t="str">
        <f t="shared" si="14"/>
        <v/>
      </c>
      <c r="AA75" s="109" t="str">
        <f t="shared" si="14"/>
        <v/>
      </c>
      <c r="AB75" s="109" t="str">
        <f t="shared" si="14"/>
        <v/>
      </c>
      <c r="AC75" s="109" t="str">
        <f t="shared" si="14"/>
        <v/>
      </c>
      <c r="AD75" s="109" t="str">
        <f t="shared" si="14"/>
        <v/>
      </c>
      <c r="AE75" s="109" t="str">
        <f t="shared" si="14"/>
        <v/>
      </c>
      <c r="AF75" s="109" t="str">
        <f t="shared" si="14"/>
        <v/>
      </c>
      <c r="AG75" s="109" t="str">
        <f t="shared" si="14"/>
        <v/>
      </c>
      <c r="AH75" s="109" t="str">
        <f t="shared" si="14"/>
        <v/>
      </c>
      <c r="AI75" s="109" t="str">
        <f t="shared" si="14"/>
        <v/>
      </c>
      <c r="AJ75" s="109" t="str">
        <f t="shared" si="14"/>
        <v/>
      </c>
      <c r="AK75" s="109" t="str">
        <f t="shared" si="14"/>
        <v/>
      </c>
      <c r="AL75" s="109" t="str">
        <f t="shared" si="14"/>
        <v/>
      </c>
      <c r="AM75" s="109" t="str">
        <f t="shared" si="14"/>
        <v/>
      </c>
      <c r="AN75" s="109" t="str">
        <f t="shared" si="14"/>
        <v/>
      </c>
      <c r="AO75" s="109" t="str">
        <f t="shared" si="14"/>
        <v/>
      </c>
      <c r="AP75" s="109" t="str">
        <f t="shared" si="14"/>
        <v/>
      </c>
      <c r="AQ75" s="109" t="str">
        <f t="shared" si="14"/>
        <v/>
      </c>
      <c r="AR75" s="109" t="str">
        <f t="shared" si="14"/>
        <v/>
      </c>
      <c r="AS75" s="109" t="str">
        <f t="shared" si="14"/>
        <v/>
      </c>
      <c r="AT75" s="109" t="str">
        <f t="shared" si="14"/>
        <v/>
      </c>
      <c r="AU75" s="109" t="str">
        <f t="shared" si="14"/>
        <v/>
      </c>
      <c r="AV75" s="109" t="str">
        <f t="shared" si="14"/>
        <v/>
      </c>
      <c r="AW75" s="109" t="str">
        <f t="shared" si="14"/>
        <v/>
      </c>
      <c r="AX75" s="109" t="str">
        <f t="shared" si="14"/>
        <v/>
      </c>
      <c r="AY75" s="109" t="str">
        <f t="shared" ref="AY75:CD75" si="15">IF(SUM(AY71:AY74)=0,"",SUM(AY71:AY74))</f>
        <v/>
      </c>
      <c r="AZ75" s="109" t="str">
        <f t="shared" si="15"/>
        <v/>
      </c>
      <c r="BA75" s="109" t="str">
        <f t="shared" si="15"/>
        <v/>
      </c>
      <c r="BB75" s="109" t="str">
        <f t="shared" si="15"/>
        <v/>
      </c>
      <c r="BC75" s="109" t="str">
        <f t="shared" si="15"/>
        <v/>
      </c>
      <c r="BD75" s="109" t="str">
        <f t="shared" si="15"/>
        <v/>
      </c>
      <c r="BE75" s="109" t="str">
        <f t="shared" si="15"/>
        <v/>
      </c>
      <c r="BF75" s="109" t="str">
        <f t="shared" si="15"/>
        <v/>
      </c>
      <c r="BG75" s="109" t="str">
        <f t="shared" si="15"/>
        <v/>
      </c>
      <c r="BH75" s="109" t="str">
        <f t="shared" si="15"/>
        <v/>
      </c>
      <c r="BI75" s="109" t="str">
        <f t="shared" si="15"/>
        <v/>
      </c>
      <c r="BJ75" s="109" t="str">
        <f t="shared" si="15"/>
        <v/>
      </c>
      <c r="BK75" s="109" t="str">
        <f t="shared" si="15"/>
        <v/>
      </c>
      <c r="BL75" s="109" t="str">
        <f t="shared" si="15"/>
        <v/>
      </c>
      <c r="BM75" s="109" t="str">
        <f t="shared" si="15"/>
        <v/>
      </c>
      <c r="BN75" s="109" t="str">
        <f t="shared" si="15"/>
        <v/>
      </c>
      <c r="BO75" s="109" t="str">
        <f t="shared" si="15"/>
        <v/>
      </c>
      <c r="BP75" s="109" t="str">
        <f t="shared" si="15"/>
        <v/>
      </c>
      <c r="BQ75" s="109" t="str">
        <f t="shared" si="15"/>
        <v/>
      </c>
      <c r="BR75" s="109" t="str">
        <f t="shared" si="15"/>
        <v/>
      </c>
      <c r="BS75" s="109" t="str">
        <f t="shared" si="15"/>
        <v/>
      </c>
      <c r="BT75" s="109" t="str">
        <f t="shared" si="15"/>
        <v/>
      </c>
      <c r="BU75" s="109" t="str">
        <f t="shared" si="15"/>
        <v/>
      </c>
      <c r="BV75" s="109" t="str">
        <f t="shared" si="15"/>
        <v/>
      </c>
      <c r="BW75" s="109" t="str">
        <f t="shared" si="15"/>
        <v/>
      </c>
      <c r="BX75" s="109" t="str">
        <f t="shared" si="15"/>
        <v/>
      </c>
      <c r="BY75" s="109" t="str">
        <f t="shared" si="15"/>
        <v/>
      </c>
      <c r="BZ75" s="109" t="str">
        <f t="shared" si="15"/>
        <v/>
      </c>
      <c r="CA75" s="109" t="str">
        <f t="shared" si="15"/>
        <v/>
      </c>
      <c r="CB75" s="109" t="str">
        <f t="shared" si="15"/>
        <v/>
      </c>
      <c r="CC75" s="109" t="str">
        <f t="shared" si="15"/>
        <v/>
      </c>
      <c r="CD75" s="109" t="str">
        <f t="shared" si="15"/>
        <v/>
      </c>
      <c r="CE75" s="109" t="str">
        <f t="shared" ref="CE75:CZ75" si="16">IF(SUM(CE71:CE74)=0,"",SUM(CE71:CE74))</f>
        <v/>
      </c>
      <c r="CF75" s="109" t="str">
        <f t="shared" si="16"/>
        <v/>
      </c>
      <c r="CG75" s="109" t="str">
        <f t="shared" si="16"/>
        <v/>
      </c>
      <c r="CH75" s="109" t="str">
        <f t="shared" si="16"/>
        <v/>
      </c>
      <c r="CI75" s="109" t="str">
        <f t="shared" si="16"/>
        <v/>
      </c>
      <c r="CJ75" s="109" t="str">
        <f t="shared" si="16"/>
        <v/>
      </c>
      <c r="CK75" s="109" t="str">
        <f t="shared" si="16"/>
        <v/>
      </c>
      <c r="CL75" s="109" t="str">
        <f t="shared" si="16"/>
        <v/>
      </c>
      <c r="CM75" s="109" t="str">
        <f t="shared" si="16"/>
        <v/>
      </c>
      <c r="CN75" s="109" t="str">
        <f t="shared" si="16"/>
        <v/>
      </c>
      <c r="CO75" s="109" t="str">
        <f t="shared" si="16"/>
        <v/>
      </c>
      <c r="CP75" s="109" t="str">
        <f t="shared" si="16"/>
        <v/>
      </c>
      <c r="CQ75" s="109" t="str">
        <f t="shared" si="16"/>
        <v/>
      </c>
      <c r="CR75" s="109" t="str">
        <f t="shared" si="16"/>
        <v/>
      </c>
      <c r="CS75" s="109" t="str">
        <f t="shared" si="16"/>
        <v/>
      </c>
      <c r="CT75" s="109" t="str">
        <f t="shared" si="16"/>
        <v/>
      </c>
      <c r="CU75" s="109" t="str">
        <f t="shared" si="16"/>
        <v/>
      </c>
      <c r="CV75" s="109" t="str">
        <f t="shared" si="16"/>
        <v/>
      </c>
      <c r="CW75" s="109" t="str">
        <f t="shared" si="16"/>
        <v/>
      </c>
      <c r="CX75" s="109" t="str">
        <f t="shared" si="16"/>
        <v/>
      </c>
      <c r="CY75" s="109" t="str">
        <f t="shared" si="16"/>
        <v/>
      </c>
      <c r="CZ75" s="109" t="str">
        <f t="shared" si="16"/>
        <v/>
      </c>
    </row>
    <row r="76" spans="1:104" x14ac:dyDescent="0.2">
      <c r="A76" s="136">
        <v>8</v>
      </c>
      <c r="B76" s="98" t="s">
        <v>630</v>
      </c>
      <c r="C76" s="99"/>
      <c r="D76" s="127" t="str">
        <f t="shared" si="12"/>
        <v/>
      </c>
      <c r="E76" s="161"/>
      <c r="F76" s="161"/>
      <c r="G76" s="161"/>
      <c r="H76" s="161"/>
      <c r="I76" s="161"/>
      <c r="J76" s="161"/>
      <c r="K76" s="161"/>
      <c r="L76" s="161"/>
      <c r="M76" s="161"/>
      <c r="N76" s="161"/>
      <c r="O76" s="161"/>
      <c r="P76" s="161"/>
      <c r="Q76" s="161"/>
      <c r="R76" s="161"/>
      <c r="S76" s="161"/>
      <c r="T76" s="161"/>
      <c r="U76" s="161"/>
      <c r="V76" s="161"/>
      <c r="W76" s="161"/>
      <c r="X76" s="161"/>
      <c r="Y76" s="161"/>
      <c r="Z76" s="161"/>
      <c r="AA76" s="161"/>
      <c r="AB76" s="161"/>
      <c r="AC76" s="161"/>
      <c r="AD76" s="161"/>
      <c r="AE76" s="161"/>
      <c r="AF76" s="161"/>
      <c r="AG76" s="161"/>
      <c r="AH76" s="161"/>
      <c r="AI76" s="161"/>
      <c r="AJ76" s="161"/>
      <c r="AK76" s="161"/>
      <c r="AL76" s="161"/>
      <c r="AM76" s="161"/>
      <c r="AN76" s="161"/>
      <c r="AO76" s="161"/>
      <c r="AP76" s="161"/>
      <c r="AQ76" s="161"/>
      <c r="AR76" s="161"/>
      <c r="AS76" s="161"/>
      <c r="AT76" s="161"/>
      <c r="AU76" s="161"/>
      <c r="AV76" s="161"/>
      <c r="AW76" s="161"/>
      <c r="AX76" s="161"/>
      <c r="AY76" s="161"/>
      <c r="AZ76" s="161"/>
      <c r="BA76" s="161"/>
      <c r="BB76" s="161"/>
      <c r="BC76" s="161"/>
      <c r="BD76" s="161"/>
      <c r="BE76" s="161"/>
      <c r="BF76" s="161"/>
      <c r="BG76" s="161"/>
      <c r="BH76" s="161"/>
      <c r="BI76" s="161"/>
      <c r="BJ76" s="161"/>
      <c r="BK76" s="161"/>
      <c r="BL76" s="161"/>
      <c r="BM76" s="161"/>
      <c r="BN76" s="161"/>
      <c r="BO76" s="161"/>
      <c r="BP76" s="161"/>
      <c r="BQ76" s="161"/>
      <c r="BR76" s="161"/>
      <c r="BS76" s="161"/>
      <c r="BT76" s="161"/>
      <c r="BU76" s="161"/>
      <c r="BV76" s="161"/>
      <c r="BW76" s="161"/>
      <c r="BX76" s="161"/>
      <c r="BY76" s="161"/>
      <c r="BZ76" s="161"/>
      <c r="CA76" s="161"/>
      <c r="CB76" s="161"/>
      <c r="CC76" s="161"/>
      <c r="CD76" s="161"/>
      <c r="CE76" s="161"/>
      <c r="CF76" s="161"/>
      <c r="CG76" s="161"/>
      <c r="CH76" s="161"/>
      <c r="CI76" s="161"/>
      <c r="CJ76" s="161"/>
      <c r="CK76" s="161"/>
      <c r="CL76" s="161"/>
      <c r="CM76" s="161"/>
      <c r="CN76" s="161"/>
      <c r="CO76" s="161"/>
      <c r="CP76" s="161"/>
      <c r="CQ76" s="161"/>
      <c r="CR76" s="161"/>
      <c r="CS76" s="161"/>
      <c r="CT76" s="161"/>
      <c r="CU76" s="161"/>
      <c r="CV76" s="161"/>
      <c r="CW76" s="161"/>
      <c r="CX76" s="161"/>
      <c r="CY76" s="161"/>
      <c r="CZ76" s="161"/>
    </row>
    <row r="77" spans="1:104" x14ac:dyDescent="0.2">
      <c r="A77" s="136">
        <v>9</v>
      </c>
      <c r="B77" s="230" t="s">
        <v>575</v>
      </c>
      <c r="C77" s="230"/>
      <c r="D77" s="127" t="str">
        <f t="shared" si="12"/>
        <v/>
      </c>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1"/>
      <c r="AE77" s="161"/>
      <c r="AF77" s="161"/>
      <c r="AG77" s="161"/>
      <c r="AH77" s="161"/>
      <c r="AI77" s="161"/>
      <c r="AJ77" s="161"/>
      <c r="AK77" s="161"/>
      <c r="AL77" s="161"/>
      <c r="AM77" s="161"/>
      <c r="AN77" s="161"/>
      <c r="AO77" s="161"/>
      <c r="AP77" s="161"/>
      <c r="AQ77" s="161"/>
      <c r="AR77" s="161"/>
      <c r="AS77" s="161"/>
      <c r="AT77" s="161"/>
      <c r="AU77" s="161"/>
      <c r="AV77" s="161"/>
      <c r="AW77" s="161"/>
      <c r="AX77" s="161"/>
      <c r="AY77" s="161"/>
      <c r="AZ77" s="161"/>
      <c r="BA77" s="161"/>
      <c r="BB77" s="161"/>
      <c r="BC77" s="161"/>
      <c r="BD77" s="161"/>
      <c r="BE77" s="161"/>
      <c r="BF77" s="161"/>
      <c r="BG77" s="161"/>
      <c r="BH77" s="161"/>
      <c r="BI77" s="161"/>
      <c r="BJ77" s="161"/>
      <c r="BK77" s="161"/>
      <c r="BL77" s="161"/>
      <c r="BM77" s="161"/>
      <c r="BN77" s="161"/>
      <c r="BO77" s="161"/>
      <c r="BP77" s="161"/>
      <c r="BQ77" s="161"/>
      <c r="BR77" s="161"/>
      <c r="BS77" s="161"/>
      <c r="BT77" s="161"/>
      <c r="BU77" s="161"/>
      <c r="BV77" s="161"/>
      <c r="BW77" s="161"/>
      <c r="BX77" s="161"/>
      <c r="BY77" s="161"/>
      <c r="BZ77" s="161"/>
      <c r="CA77" s="161"/>
      <c r="CB77" s="161"/>
      <c r="CC77" s="161"/>
      <c r="CD77" s="161"/>
      <c r="CE77" s="161"/>
      <c r="CF77" s="161"/>
      <c r="CG77" s="161"/>
      <c r="CH77" s="161"/>
      <c r="CI77" s="161"/>
      <c r="CJ77" s="161"/>
      <c r="CK77" s="161"/>
      <c r="CL77" s="161"/>
      <c r="CM77" s="161"/>
      <c r="CN77" s="161"/>
      <c r="CO77" s="161"/>
      <c r="CP77" s="161"/>
      <c r="CQ77" s="161"/>
      <c r="CR77" s="161"/>
      <c r="CS77" s="161"/>
      <c r="CT77" s="161"/>
      <c r="CU77" s="161"/>
      <c r="CV77" s="161"/>
      <c r="CW77" s="161"/>
      <c r="CX77" s="161"/>
      <c r="CY77" s="161"/>
      <c r="CZ77" s="161"/>
    </row>
    <row r="78" spans="1:104" x14ac:dyDescent="0.2">
      <c r="A78" s="136" t="s">
        <v>540</v>
      </c>
      <c r="B78" s="106" t="s">
        <v>484</v>
      </c>
      <c r="C78" s="105"/>
      <c r="D78" s="127" t="str">
        <f t="shared" si="12"/>
        <v/>
      </c>
      <c r="E78" s="161"/>
      <c r="F78" s="161"/>
      <c r="G78" s="161"/>
      <c r="H78" s="161"/>
      <c r="I78" s="161"/>
      <c r="J78" s="161"/>
      <c r="K78" s="161"/>
      <c r="L78" s="161"/>
      <c r="M78" s="161"/>
      <c r="N78" s="161"/>
      <c r="O78" s="161"/>
      <c r="P78" s="161"/>
      <c r="Q78" s="161"/>
      <c r="R78" s="161"/>
      <c r="S78" s="161"/>
      <c r="T78" s="161"/>
      <c r="U78" s="161"/>
      <c r="V78" s="161"/>
      <c r="W78" s="161"/>
      <c r="X78" s="161"/>
      <c r="Y78" s="161"/>
      <c r="Z78" s="161"/>
      <c r="AA78" s="161"/>
      <c r="AB78" s="161"/>
      <c r="AC78" s="161"/>
      <c r="AD78" s="161"/>
      <c r="AE78" s="161"/>
      <c r="AF78" s="161"/>
      <c r="AG78" s="161"/>
      <c r="AH78" s="161"/>
      <c r="AI78" s="161"/>
      <c r="AJ78" s="161"/>
      <c r="AK78" s="161"/>
      <c r="AL78" s="161"/>
      <c r="AM78" s="161"/>
      <c r="AN78" s="161"/>
      <c r="AO78" s="161"/>
      <c r="AP78" s="161"/>
      <c r="AQ78" s="161"/>
      <c r="AR78" s="161"/>
      <c r="AS78" s="161"/>
      <c r="AT78" s="161"/>
      <c r="AU78" s="161"/>
      <c r="AV78" s="161"/>
      <c r="AW78" s="161"/>
      <c r="AX78" s="161"/>
      <c r="AY78" s="161"/>
      <c r="AZ78" s="161"/>
      <c r="BA78" s="161"/>
      <c r="BB78" s="161"/>
      <c r="BC78" s="161"/>
      <c r="BD78" s="161"/>
      <c r="BE78" s="161"/>
      <c r="BF78" s="161"/>
      <c r="BG78" s="161"/>
      <c r="BH78" s="161"/>
      <c r="BI78" s="161"/>
      <c r="BJ78" s="161"/>
      <c r="BK78" s="161"/>
      <c r="BL78" s="161"/>
      <c r="BM78" s="161"/>
      <c r="BN78" s="161"/>
      <c r="BO78" s="161"/>
      <c r="BP78" s="161"/>
      <c r="BQ78" s="161"/>
      <c r="BR78" s="161"/>
      <c r="BS78" s="161"/>
      <c r="BT78" s="161"/>
      <c r="BU78" s="161"/>
      <c r="BV78" s="161"/>
      <c r="BW78" s="161"/>
      <c r="BX78" s="161"/>
      <c r="BY78" s="161"/>
      <c r="BZ78" s="161"/>
      <c r="CA78" s="161"/>
      <c r="CB78" s="161"/>
      <c r="CC78" s="161"/>
      <c r="CD78" s="161"/>
      <c r="CE78" s="161"/>
      <c r="CF78" s="161"/>
      <c r="CG78" s="161"/>
      <c r="CH78" s="161"/>
      <c r="CI78" s="161"/>
      <c r="CJ78" s="161"/>
      <c r="CK78" s="161"/>
      <c r="CL78" s="161"/>
      <c r="CM78" s="161"/>
      <c r="CN78" s="161"/>
      <c r="CO78" s="161"/>
      <c r="CP78" s="161"/>
      <c r="CQ78" s="161"/>
      <c r="CR78" s="161"/>
      <c r="CS78" s="161"/>
      <c r="CT78" s="161"/>
      <c r="CU78" s="161"/>
      <c r="CV78" s="161"/>
      <c r="CW78" s="161"/>
      <c r="CX78" s="161"/>
      <c r="CY78" s="161"/>
      <c r="CZ78" s="161"/>
    </row>
    <row r="79" spans="1:104" x14ac:dyDescent="0.2">
      <c r="A79" s="139" t="s">
        <v>545</v>
      </c>
      <c r="B79" s="106" t="s">
        <v>499</v>
      </c>
      <c r="C79" s="105"/>
      <c r="D79" s="127" t="str">
        <f t="shared" si="12"/>
        <v/>
      </c>
      <c r="E79" s="161"/>
      <c r="F79" s="161"/>
      <c r="G79" s="161"/>
      <c r="H79" s="161"/>
      <c r="I79" s="161"/>
      <c r="J79" s="161"/>
      <c r="K79" s="161"/>
      <c r="L79" s="161"/>
      <c r="M79" s="161"/>
      <c r="N79" s="161"/>
      <c r="O79" s="161"/>
      <c r="P79" s="161"/>
      <c r="Q79" s="161"/>
      <c r="R79" s="161"/>
      <c r="S79" s="161"/>
      <c r="T79" s="161"/>
      <c r="U79" s="161"/>
      <c r="V79" s="161"/>
      <c r="W79" s="161"/>
      <c r="X79" s="161"/>
      <c r="Y79" s="161"/>
      <c r="Z79" s="161"/>
      <c r="AA79" s="161"/>
      <c r="AB79" s="161"/>
      <c r="AC79" s="161"/>
      <c r="AD79" s="161"/>
      <c r="AE79" s="161"/>
      <c r="AF79" s="161"/>
      <c r="AG79" s="161"/>
      <c r="AH79" s="161"/>
      <c r="AI79" s="161"/>
      <c r="AJ79" s="161"/>
      <c r="AK79" s="161"/>
      <c r="AL79" s="161"/>
      <c r="AM79" s="161"/>
      <c r="AN79" s="161"/>
      <c r="AO79" s="161"/>
      <c r="AP79" s="161"/>
      <c r="AQ79" s="161"/>
      <c r="AR79" s="161"/>
      <c r="AS79" s="161"/>
      <c r="AT79" s="161"/>
      <c r="AU79" s="161"/>
      <c r="AV79" s="161"/>
      <c r="AW79" s="161"/>
      <c r="AX79" s="161"/>
      <c r="AY79" s="161"/>
      <c r="AZ79" s="161"/>
      <c r="BA79" s="161"/>
      <c r="BB79" s="161"/>
      <c r="BC79" s="161"/>
      <c r="BD79" s="161"/>
      <c r="BE79" s="161"/>
      <c r="BF79" s="161"/>
      <c r="BG79" s="161"/>
      <c r="BH79" s="161"/>
      <c r="BI79" s="161"/>
      <c r="BJ79" s="161"/>
      <c r="BK79" s="161"/>
      <c r="BL79" s="161"/>
      <c r="BM79" s="161"/>
      <c r="BN79" s="161"/>
      <c r="BO79" s="161"/>
      <c r="BP79" s="161"/>
      <c r="BQ79" s="161"/>
      <c r="BR79" s="161"/>
      <c r="BS79" s="161"/>
      <c r="BT79" s="161"/>
      <c r="BU79" s="161"/>
      <c r="BV79" s="161"/>
      <c r="BW79" s="161"/>
      <c r="BX79" s="161"/>
      <c r="BY79" s="161"/>
      <c r="BZ79" s="161"/>
      <c r="CA79" s="161"/>
      <c r="CB79" s="161"/>
      <c r="CC79" s="161"/>
      <c r="CD79" s="161"/>
      <c r="CE79" s="161"/>
      <c r="CF79" s="161"/>
      <c r="CG79" s="161"/>
      <c r="CH79" s="161"/>
      <c r="CI79" s="161"/>
      <c r="CJ79" s="161"/>
      <c r="CK79" s="161"/>
      <c r="CL79" s="161"/>
      <c r="CM79" s="161"/>
      <c r="CN79" s="161"/>
      <c r="CO79" s="161"/>
      <c r="CP79" s="161"/>
      <c r="CQ79" s="161"/>
      <c r="CR79" s="161"/>
      <c r="CS79" s="161"/>
      <c r="CT79" s="161"/>
      <c r="CU79" s="161"/>
      <c r="CV79" s="161"/>
      <c r="CW79" s="161"/>
      <c r="CX79" s="161"/>
      <c r="CY79" s="161"/>
      <c r="CZ79" s="161"/>
    </row>
    <row r="80" spans="1:104" x14ac:dyDescent="0.2">
      <c r="A80" s="139" t="s">
        <v>548</v>
      </c>
      <c r="B80" s="106" t="s">
        <v>610</v>
      </c>
      <c r="C80" s="105"/>
      <c r="D80" s="127" t="str">
        <f t="shared" si="12"/>
        <v/>
      </c>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c r="AT80" s="162"/>
      <c r="AU80" s="162"/>
      <c r="AV80" s="162"/>
      <c r="AW80" s="162"/>
      <c r="AX80" s="162"/>
      <c r="AY80" s="162"/>
      <c r="AZ80" s="162"/>
      <c r="BA80" s="162"/>
      <c r="BB80" s="162"/>
      <c r="BC80" s="162"/>
      <c r="BD80" s="162"/>
      <c r="BE80" s="162"/>
      <c r="BF80" s="162"/>
      <c r="BG80" s="162"/>
      <c r="BH80" s="162"/>
      <c r="BI80" s="162"/>
      <c r="BJ80" s="162"/>
      <c r="BK80" s="162"/>
      <c r="BL80" s="162"/>
      <c r="BM80" s="162"/>
      <c r="BN80" s="162"/>
      <c r="BO80" s="162"/>
      <c r="BP80" s="162"/>
      <c r="BQ80" s="162"/>
      <c r="BR80" s="162"/>
      <c r="BS80" s="162"/>
      <c r="BT80" s="162"/>
      <c r="BU80" s="162"/>
      <c r="BV80" s="162"/>
      <c r="BW80" s="162"/>
      <c r="BX80" s="162"/>
      <c r="BY80" s="162"/>
      <c r="BZ80" s="162"/>
      <c r="CA80" s="162"/>
      <c r="CB80" s="162"/>
      <c r="CC80" s="162"/>
      <c r="CD80" s="162"/>
      <c r="CE80" s="162"/>
      <c r="CF80" s="162"/>
      <c r="CG80" s="162"/>
      <c r="CH80" s="162"/>
      <c r="CI80" s="162"/>
      <c r="CJ80" s="162"/>
      <c r="CK80" s="162"/>
      <c r="CL80" s="162"/>
      <c r="CM80" s="162"/>
      <c r="CN80" s="162"/>
      <c r="CO80" s="162"/>
      <c r="CP80" s="162"/>
      <c r="CQ80" s="162"/>
      <c r="CR80" s="162"/>
      <c r="CS80" s="162"/>
      <c r="CT80" s="162"/>
      <c r="CU80" s="162"/>
      <c r="CV80" s="162"/>
      <c r="CW80" s="162"/>
      <c r="CX80" s="162"/>
      <c r="CY80" s="162"/>
      <c r="CZ80" s="162"/>
    </row>
    <row r="81" spans="1:105" x14ac:dyDescent="0.2">
      <c r="A81" s="139">
        <v>10</v>
      </c>
      <c r="B81" s="250" t="s">
        <v>609</v>
      </c>
      <c r="C81" s="250"/>
      <c r="D81" s="127" t="str">
        <f t="shared" si="12"/>
        <v/>
      </c>
      <c r="E81" s="109" t="str">
        <f t="shared" ref="E81:R81" si="17">IF(SUM(E78:E80)=0,"",SUM(E78:E80))</f>
        <v/>
      </c>
      <c r="F81" s="109" t="str">
        <f t="shared" si="17"/>
        <v/>
      </c>
      <c r="G81" s="109" t="str">
        <f t="shared" si="17"/>
        <v/>
      </c>
      <c r="H81" s="109" t="str">
        <f t="shared" si="17"/>
        <v/>
      </c>
      <c r="I81" s="109" t="str">
        <f t="shared" si="17"/>
        <v/>
      </c>
      <c r="J81" s="109" t="str">
        <f t="shared" si="17"/>
        <v/>
      </c>
      <c r="K81" s="109" t="str">
        <f t="shared" si="17"/>
        <v/>
      </c>
      <c r="L81" s="109" t="str">
        <f t="shared" si="17"/>
        <v/>
      </c>
      <c r="M81" s="109" t="str">
        <f t="shared" si="17"/>
        <v/>
      </c>
      <c r="N81" s="109" t="str">
        <f t="shared" si="17"/>
        <v/>
      </c>
      <c r="O81" s="109" t="str">
        <f t="shared" si="17"/>
        <v/>
      </c>
      <c r="P81" s="109" t="str">
        <f t="shared" si="17"/>
        <v/>
      </c>
      <c r="Q81" s="109" t="str">
        <f t="shared" si="17"/>
        <v/>
      </c>
      <c r="R81" s="109" t="str">
        <f t="shared" si="17"/>
        <v/>
      </c>
      <c r="S81" s="109" t="str">
        <f t="shared" ref="S81:AX81" si="18">IF(SUM(S78:S80)=0,"",SUM(S78:S80))</f>
        <v/>
      </c>
      <c r="T81" s="109" t="str">
        <f t="shared" si="18"/>
        <v/>
      </c>
      <c r="U81" s="109" t="str">
        <f t="shared" si="18"/>
        <v/>
      </c>
      <c r="V81" s="109" t="str">
        <f t="shared" si="18"/>
        <v/>
      </c>
      <c r="W81" s="109" t="str">
        <f t="shared" si="18"/>
        <v/>
      </c>
      <c r="X81" s="109" t="str">
        <f t="shared" si="18"/>
        <v/>
      </c>
      <c r="Y81" s="109" t="str">
        <f t="shared" si="18"/>
        <v/>
      </c>
      <c r="Z81" s="109" t="str">
        <f t="shared" si="18"/>
        <v/>
      </c>
      <c r="AA81" s="109" t="str">
        <f t="shared" si="18"/>
        <v/>
      </c>
      <c r="AB81" s="109" t="str">
        <f t="shared" si="18"/>
        <v/>
      </c>
      <c r="AC81" s="109" t="str">
        <f t="shared" si="18"/>
        <v/>
      </c>
      <c r="AD81" s="109" t="str">
        <f t="shared" si="18"/>
        <v/>
      </c>
      <c r="AE81" s="109" t="str">
        <f t="shared" si="18"/>
        <v/>
      </c>
      <c r="AF81" s="109" t="str">
        <f t="shared" si="18"/>
        <v/>
      </c>
      <c r="AG81" s="109" t="str">
        <f t="shared" si="18"/>
        <v/>
      </c>
      <c r="AH81" s="109" t="str">
        <f t="shared" si="18"/>
        <v/>
      </c>
      <c r="AI81" s="109" t="str">
        <f t="shared" si="18"/>
        <v/>
      </c>
      <c r="AJ81" s="109" t="str">
        <f t="shared" si="18"/>
        <v/>
      </c>
      <c r="AK81" s="109" t="str">
        <f t="shared" si="18"/>
        <v/>
      </c>
      <c r="AL81" s="109" t="str">
        <f t="shared" si="18"/>
        <v/>
      </c>
      <c r="AM81" s="109" t="str">
        <f t="shared" si="18"/>
        <v/>
      </c>
      <c r="AN81" s="109" t="str">
        <f t="shared" si="18"/>
        <v/>
      </c>
      <c r="AO81" s="109" t="str">
        <f t="shared" si="18"/>
        <v/>
      </c>
      <c r="AP81" s="109" t="str">
        <f t="shared" si="18"/>
        <v/>
      </c>
      <c r="AQ81" s="109" t="str">
        <f t="shared" si="18"/>
        <v/>
      </c>
      <c r="AR81" s="109" t="str">
        <f t="shared" si="18"/>
        <v/>
      </c>
      <c r="AS81" s="109" t="str">
        <f t="shared" si="18"/>
        <v/>
      </c>
      <c r="AT81" s="109" t="str">
        <f t="shared" si="18"/>
        <v/>
      </c>
      <c r="AU81" s="109" t="str">
        <f t="shared" si="18"/>
        <v/>
      </c>
      <c r="AV81" s="109" t="str">
        <f t="shared" si="18"/>
        <v/>
      </c>
      <c r="AW81" s="109" t="str">
        <f t="shared" si="18"/>
        <v/>
      </c>
      <c r="AX81" s="109" t="str">
        <f t="shared" si="18"/>
        <v/>
      </c>
      <c r="AY81" s="109" t="str">
        <f t="shared" ref="AY81:CD81" si="19">IF(SUM(AY78:AY80)=0,"",SUM(AY78:AY80))</f>
        <v/>
      </c>
      <c r="AZ81" s="109" t="str">
        <f t="shared" si="19"/>
        <v/>
      </c>
      <c r="BA81" s="109" t="str">
        <f t="shared" si="19"/>
        <v/>
      </c>
      <c r="BB81" s="109" t="str">
        <f t="shared" si="19"/>
        <v/>
      </c>
      <c r="BC81" s="109" t="str">
        <f t="shared" si="19"/>
        <v/>
      </c>
      <c r="BD81" s="109" t="str">
        <f t="shared" si="19"/>
        <v/>
      </c>
      <c r="BE81" s="109" t="str">
        <f t="shared" si="19"/>
        <v/>
      </c>
      <c r="BF81" s="109" t="str">
        <f t="shared" si="19"/>
        <v/>
      </c>
      <c r="BG81" s="109" t="str">
        <f t="shared" si="19"/>
        <v/>
      </c>
      <c r="BH81" s="109" t="str">
        <f t="shared" si="19"/>
        <v/>
      </c>
      <c r="BI81" s="109" t="str">
        <f t="shared" si="19"/>
        <v/>
      </c>
      <c r="BJ81" s="109" t="str">
        <f t="shared" si="19"/>
        <v/>
      </c>
      <c r="BK81" s="109" t="str">
        <f t="shared" si="19"/>
        <v/>
      </c>
      <c r="BL81" s="109" t="str">
        <f t="shared" si="19"/>
        <v/>
      </c>
      <c r="BM81" s="109" t="str">
        <f t="shared" si="19"/>
        <v/>
      </c>
      <c r="BN81" s="109" t="str">
        <f t="shared" si="19"/>
        <v/>
      </c>
      <c r="BO81" s="109" t="str">
        <f t="shared" si="19"/>
        <v/>
      </c>
      <c r="BP81" s="109" t="str">
        <f t="shared" si="19"/>
        <v/>
      </c>
      <c r="BQ81" s="109" t="str">
        <f t="shared" si="19"/>
        <v/>
      </c>
      <c r="BR81" s="109" t="str">
        <f t="shared" si="19"/>
        <v/>
      </c>
      <c r="BS81" s="109" t="str">
        <f t="shared" si="19"/>
        <v/>
      </c>
      <c r="BT81" s="109" t="str">
        <f t="shared" si="19"/>
        <v/>
      </c>
      <c r="BU81" s="109" t="str">
        <f t="shared" si="19"/>
        <v/>
      </c>
      <c r="BV81" s="109" t="str">
        <f t="shared" si="19"/>
        <v/>
      </c>
      <c r="BW81" s="109" t="str">
        <f t="shared" si="19"/>
        <v/>
      </c>
      <c r="BX81" s="109" t="str">
        <f t="shared" si="19"/>
        <v/>
      </c>
      <c r="BY81" s="109" t="str">
        <f t="shared" si="19"/>
        <v/>
      </c>
      <c r="BZ81" s="109" t="str">
        <f t="shared" si="19"/>
        <v/>
      </c>
      <c r="CA81" s="109" t="str">
        <f t="shared" si="19"/>
        <v/>
      </c>
      <c r="CB81" s="109" t="str">
        <f t="shared" si="19"/>
        <v/>
      </c>
      <c r="CC81" s="109" t="str">
        <f t="shared" si="19"/>
        <v/>
      </c>
      <c r="CD81" s="109" t="str">
        <f t="shared" si="19"/>
        <v/>
      </c>
      <c r="CE81" s="109" t="str">
        <f t="shared" ref="CE81:CZ81" si="20">IF(SUM(CE78:CE80)=0,"",SUM(CE78:CE80))</f>
        <v/>
      </c>
      <c r="CF81" s="109" t="str">
        <f t="shared" si="20"/>
        <v/>
      </c>
      <c r="CG81" s="109" t="str">
        <f t="shared" si="20"/>
        <v/>
      </c>
      <c r="CH81" s="109" t="str">
        <f t="shared" si="20"/>
        <v/>
      </c>
      <c r="CI81" s="109" t="str">
        <f t="shared" si="20"/>
        <v/>
      </c>
      <c r="CJ81" s="109" t="str">
        <f t="shared" si="20"/>
        <v/>
      </c>
      <c r="CK81" s="109" t="str">
        <f t="shared" si="20"/>
        <v/>
      </c>
      <c r="CL81" s="109" t="str">
        <f t="shared" si="20"/>
        <v/>
      </c>
      <c r="CM81" s="109" t="str">
        <f t="shared" si="20"/>
        <v/>
      </c>
      <c r="CN81" s="109" t="str">
        <f t="shared" si="20"/>
        <v/>
      </c>
      <c r="CO81" s="109" t="str">
        <f t="shared" si="20"/>
        <v/>
      </c>
      <c r="CP81" s="109" t="str">
        <f t="shared" si="20"/>
        <v/>
      </c>
      <c r="CQ81" s="109" t="str">
        <f t="shared" si="20"/>
        <v/>
      </c>
      <c r="CR81" s="109" t="str">
        <f t="shared" si="20"/>
        <v/>
      </c>
      <c r="CS81" s="109" t="str">
        <f t="shared" si="20"/>
        <v/>
      </c>
      <c r="CT81" s="109" t="str">
        <f t="shared" si="20"/>
        <v/>
      </c>
      <c r="CU81" s="109" t="str">
        <f t="shared" si="20"/>
        <v/>
      </c>
      <c r="CV81" s="109" t="str">
        <f t="shared" si="20"/>
        <v/>
      </c>
      <c r="CW81" s="109" t="str">
        <f t="shared" si="20"/>
        <v/>
      </c>
      <c r="CX81" s="109" t="str">
        <f t="shared" si="20"/>
        <v/>
      </c>
      <c r="CY81" s="109" t="str">
        <f t="shared" si="20"/>
        <v/>
      </c>
      <c r="CZ81" s="109" t="str">
        <f t="shared" si="20"/>
        <v/>
      </c>
    </row>
    <row r="82" spans="1:105" x14ac:dyDescent="0.2">
      <c r="A82" s="139">
        <v>11</v>
      </c>
      <c r="B82" s="244" t="s">
        <v>394</v>
      </c>
      <c r="C82" s="244"/>
      <c r="D82" s="127" t="str">
        <f t="shared" si="12"/>
        <v/>
      </c>
      <c r="E82" s="161"/>
      <c r="F82" s="161"/>
      <c r="G82" s="161"/>
      <c r="H82" s="161"/>
      <c r="I82" s="161"/>
      <c r="J82" s="161"/>
      <c r="K82" s="161"/>
      <c r="L82" s="161"/>
      <c r="M82" s="161"/>
      <c r="N82" s="161"/>
      <c r="O82" s="161"/>
      <c r="P82" s="161"/>
      <c r="Q82" s="161"/>
      <c r="R82" s="161"/>
      <c r="S82" s="161"/>
      <c r="T82" s="161"/>
      <c r="U82" s="161"/>
      <c r="V82" s="161"/>
      <c r="W82" s="161"/>
      <c r="X82" s="161"/>
      <c r="Y82" s="161"/>
      <c r="Z82" s="161"/>
      <c r="AA82" s="161"/>
      <c r="AB82" s="161"/>
      <c r="AC82" s="161"/>
      <c r="AD82" s="161"/>
      <c r="AE82" s="161"/>
      <c r="AF82" s="161"/>
      <c r="AG82" s="161"/>
      <c r="AH82" s="161"/>
      <c r="AI82" s="161"/>
      <c r="AJ82" s="161"/>
      <c r="AK82" s="161"/>
      <c r="AL82" s="161"/>
      <c r="AM82" s="161"/>
      <c r="AN82" s="161"/>
      <c r="AO82" s="161"/>
      <c r="AP82" s="161"/>
      <c r="AQ82" s="161"/>
      <c r="AR82" s="161"/>
      <c r="AS82" s="161"/>
      <c r="AT82" s="161"/>
      <c r="AU82" s="161"/>
      <c r="AV82" s="161"/>
      <c r="AW82" s="161"/>
      <c r="AX82" s="161"/>
      <c r="AY82" s="161"/>
      <c r="AZ82" s="161"/>
      <c r="BA82" s="161"/>
      <c r="BB82" s="161"/>
      <c r="BC82" s="161"/>
      <c r="BD82" s="161"/>
      <c r="BE82" s="161"/>
      <c r="BF82" s="161"/>
      <c r="BG82" s="161"/>
      <c r="BH82" s="161"/>
      <c r="BI82" s="161"/>
      <c r="BJ82" s="161"/>
      <c r="BK82" s="161"/>
      <c r="BL82" s="161"/>
      <c r="BM82" s="161"/>
      <c r="BN82" s="161"/>
      <c r="BO82" s="161"/>
      <c r="BP82" s="161"/>
      <c r="BQ82" s="161"/>
      <c r="BR82" s="161"/>
      <c r="BS82" s="161"/>
      <c r="BT82" s="161"/>
      <c r="BU82" s="161"/>
      <c r="BV82" s="161"/>
      <c r="BW82" s="161"/>
      <c r="BX82" s="161"/>
      <c r="BY82" s="161"/>
      <c r="BZ82" s="161"/>
      <c r="CA82" s="161"/>
      <c r="CB82" s="161"/>
      <c r="CC82" s="161"/>
      <c r="CD82" s="161"/>
      <c r="CE82" s="161"/>
      <c r="CF82" s="161"/>
      <c r="CG82" s="161"/>
      <c r="CH82" s="161"/>
      <c r="CI82" s="161"/>
      <c r="CJ82" s="161"/>
      <c r="CK82" s="161"/>
      <c r="CL82" s="161"/>
      <c r="CM82" s="161"/>
      <c r="CN82" s="161"/>
      <c r="CO82" s="161"/>
      <c r="CP82" s="161"/>
      <c r="CQ82" s="161"/>
      <c r="CR82" s="161"/>
      <c r="CS82" s="161"/>
      <c r="CT82" s="161"/>
      <c r="CU82" s="161"/>
      <c r="CV82" s="161"/>
      <c r="CW82" s="161"/>
      <c r="CX82" s="161"/>
      <c r="CY82" s="161"/>
      <c r="CZ82" s="161"/>
    </row>
    <row r="83" spans="1:105" x14ac:dyDescent="0.2">
      <c r="A83" s="139" t="s">
        <v>551</v>
      </c>
      <c r="B83" s="106" t="s">
        <v>613</v>
      </c>
      <c r="C83" s="96"/>
      <c r="D83" s="127" t="str">
        <f t="shared" si="12"/>
        <v/>
      </c>
      <c r="E83" s="161"/>
      <c r="F83" s="161"/>
      <c r="G83" s="161"/>
      <c r="H83" s="161"/>
      <c r="I83" s="161"/>
      <c r="J83" s="161"/>
      <c r="K83" s="161"/>
      <c r="L83" s="161"/>
      <c r="M83" s="161"/>
      <c r="N83" s="161"/>
      <c r="O83" s="161"/>
      <c r="P83" s="161"/>
      <c r="Q83" s="161"/>
      <c r="R83" s="161"/>
      <c r="S83" s="161"/>
      <c r="T83" s="161"/>
      <c r="U83" s="161"/>
      <c r="V83" s="161"/>
      <c r="W83" s="161"/>
      <c r="X83" s="161"/>
      <c r="Y83" s="161"/>
      <c r="Z83" s="161"/>
      <c r="AA83" s="161"/>
      <c r="AB83" s="161"/>
      <c r="AC83" s="161"/>
      <c r="AD83" s="161"/>
      <c r="AE83" s="161"/>
      <c r="AF83" s="161"/>
      <c r="AG83" s="161"/>
      <c r="AH83" s="161"/>
      <c r="AI83" s="161"/>
      <c r="AJ83" s="161"/>
      <c r="AK83" s="161"/>
      <c r="AL83" s="161"/>
      <c r="AM83" s="161"/>
      <c r="AN83" s="161"/>
      <c r="AO83" s="161"/>
      <c r="AP83" s="161"/>
      <c r="AQ83" s="161"/>
      <c r="AR83" s="161"/>
      <c r="AS83" s="161"/>
      <c r="AT83" s="161"/>
      <c r="AU83" s="161"/>
      <c r="AV83" s="161"/>
      <c r="AW83" s="161"/>
      <c r="AX83" s="161"/>
      <c r="AY83" s="161"/>
      <c r="AZ83" s="161"/>
      <c r="BA83" s="161"/>
      <c r="BB83" s="161"/>
      <c r="BC83" s="161"/>
      <c r="BD83" s="161"/>
      <c r="BE83" s="161"/>
      <c r="BF83" s="161"/>
      <c r="BG83" s="161"/>
      <c r="BH83" s="161"/>
      <c r="BI83" s="161"/>
      <c r="BJ83" s="161"/>
      <c r="BK83" s="161"/>
      <c r="BL83" s="161"/>
      <c r="BM83" s="161"/>
      <c r="BN83" s="161"/>
      <c r="BO83" s="161"/>
      <c r="BP83" s="161"/>
      <c r="BQ83" s="161"/>
      <c r="BR83" s="161"/>
      <c r="BS83" s="161"/>
      <c r="BT83" s="161"/>
      <c r="BU83" s="161"/>
      <c r="BV83" s="161"/>
      <c r="BW83" s="161"/>
      <c r="BX83" s="161"/>
      <c r="BY83" s="161"/>
      <c r="BZ83" s="161"/>
      <c r="CA83" s="161"/>
      <c r="CB83" s="161"/>
      <c r="CC83" s="161"/>
      <c r="CD83" s="161"/>
      <c r="CE83" s="161"/>
      <c r="CF83" s="161"/>
      <c r="CG83" s="161"/>
      <c r="CH83" s="161"/>
      <c r="CI83" s="161"/>
      <c r="CJ83" s="161"/>
      <c r="CK83" s="161"/>
      <c r="CL83" s="161"/>
      <c r="CM83" s="161"/>
      <c r="CN83" s="161"/>
      <c r="CO83" s="161"/>
      <c r="CP83" s="161"/>
      <c r="CQ83" s="161"/>
      <c r="CR83" s="161"/>
      <c r="CS83" s="161"/>
      <c r="CT83" s="161"/>
      <c r="CU83" s="161"/>
      <c r="CV83" s="161"/>
      <c r="CW83" s="161"/>
      <c r="CX83" s="161"/>
      <c r="CY83" s="161"/>
      <c r="CZ83" s="161"/>
    </row>
    <row r="84" spans="1:105" x14ac:dyDescent="0.2">
      <c r="A84" s="139" t="s">
        <v>553</v>
      </c>
      <c r="B84" s="106" t="s">
        <v>614</v>
      </c>
      <c r="C84" s="107"/>
      <c r="D84" s="127" t="str">
        <f t="shared" si="12"/>
        <v/>
      </c>
      <c r="E84" s="161"/>
      <c r="F84" s="161"/>
      <c r="G84" s="161"/>
      <c r="H84" s="161"/>
      <c r="I84" s="161"/>
      <c r="J84" s="161"/>
      <c r="K84" s="161"/>
      <c r="L84" s="161"/>
      <c r="M84" s="161"/>
      <c r="N84" s="161"/>
      <c r="O84" s="161"/>
      <c r="P84" s="161"/>
      <c r="Q84" s="161"/>
      <c r="R84" s="161"/>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c r="AP84" s="161"/>
      <c r="AQ84" s="161"/>
      <c r="AR84" s="161"/>
      <c r="AS84" s="161"/>
      <c r="AT84" s="161"/>
      <c r="AU84" s="161"/>
      <c r="AV84" s="161"/>
      <c r="AW84" s="161"/>
      <c r="AX84" s="161"/>
      <c r="AY84" s="161"/>
      <c r="AZ84" s="161"/>
      <c r="BA84" s="161"/>
      <c r="BB84" s="161"/>
      <c r="BC84" s="161"/>
      <c r="BD84" s="161"/>
      <c r="BE84" s="161"/>
      <c r="BF84" s="161"/>
      <c r="BG84" s="161"/>
      <c r="BH84" s="161"/>
      <c r="BI84" s="161"/>
      <c r="BJ84" s="161"/>
      <c r="BK84" s="161"/>
      <c r="BL84" s="161"/>
      <c r="BM84" s="161"/>
      <c r="BN84" s="161"/>
      <c r="BO84" s="161"/>
      <c r="BP84" s="161"/>
      <c r="BQ84" s="161"/>
      <c r="BR84" s="161"/>
      <c r="BS84" s="161"/>
      <c r="BT84" s="161"/>
      <c r="BU84" s="161"/>
      <c r="BV84" s="161"/>
      <c r="BW84" s="161"/>
      <c r="BX84" s="161"/>
      <c r="BY84" s="161"/>
      <c r="BZ84" s="161"/>
      <c r="CA84" s="161"/>
      <c r="CB84" s="161"/>
      <c r="CC84" s="161"/>
      <c r="CD84" s="161"/>
      <c r="CE84" s="161"/>
      <c r="CF84" s="161"/>
      <c r="CG84" s="161"/>
      <c r="CH84" s="161"/>
      <c r="CI84" s="161"/>
      <c r="CJ84" s="161"/>
      <c r="CK84" s="161"/>
      <c r="CL84" s="161"/>
      <c r="CM84" s="161"/>
      <c r="CN84" s="161"/>
      <c r="CO84" s="161"/>
      <c r="CP84" s="161"/>
      <c r="CQ84" s="161"/>
      <c r="CR84" s="161"/>
      <c r="CS84" s="161"/>
      <c r="CT84" s="161"/>
      <c r="CU84" s="161"/>
      <c r="CV84" s="161"/>
      <c r="CW84" s="161"/>
      <c r="CX84" s="161"/>
      <c r="CY84" s="161"/>
      <c r="CZ84" s="161"/>
    </row>
    <row r="85" spans="1:105" x14ac:dyDescent="0.2">
      <c r="A85" s="139">
        <v>12</v>
      </c>
      <c r="B85" s="250" t="s">
        <v>612</v>
      </c>
      <c r="C85" s="230"/>
      <c r="D85" s="127" t="str">
        <f t="shared" si="12"/>
        <v/>
      </c>
      <c r="E85" s="109" t="str">
        <f t="shared" ref="E85:R85" si="21">IF(SUM(E83:E84)=0,"",SUM(E83:E84))</f>
        <v/>
      </c>
      <c r="F85" s="109" t="str">
        <f t="shared" si="21"/>
        <v/>
      </c>
      <c r="G85" s="109" t="str">
        <f t="shared" si="21"/>
        <v/>
      </c>
      <c r="H85" s="109" t="str">
        <f t="shared" si="21"/>
        <v/>
      </c>
      <c r="I85" s="109" t="str">
        <f t="shared" si="21"/>
        <v/>
      </c>
      <c r="J85" s="109" t="str">
        <f t="shared" si="21"/>
        <v/>
      </c>
      <c r="K85" s="109" t="str">
        <f t="shared" si="21"/>
        <v/>
      </c>
      <c r="L85" s="109" t="str">
        <f t="shared" si="21"/>
        <v/>
      </c>
      <c r="M85" s="109" t="str">
        <f t="shared" si="21"/>
        <v/>
      </c>
      <c r="N85" s="109" t="str">
        <f t="shared" si="21"/>
        <v/>
      </c>
      <c r="O85" s="109" t="str">
        <f t="shared" si="21"/>
        <v/>
      </c>
      <c r="P85" s="109" t="str">
        <f t="shared" si="21"/>
        <v/>
      </c>
      <c r="Q85" s="109" t="str">
        <f t="shared" si="21"/>
        <v/>
      </c>
      <c r="R85" s="109" t="str">
        <f t="shared" si="21"/>
        <v/>
      </c>
      <c r="S85" s="109" t="str">
        <f t="shared" ref="S85:AX85" si="22">IF(SUM(S83:S84)=0,"",SUM(S83:S84))</f>
        <v/>
      </c>
      <c r="T85" s="109" t="str">
        <f t="shared" si="22"/>
        <v/>
      </c>
      <c r="U85" s="109" t="str">
        <f t="shared" si="22"/>
        <v/>
      </c>
      <c r="V85" s="109" t="str">
        <f t="shared" si="22"/>
        <v/>
      </c>
      <c r="W85" s="109" t="str">
        <f t="shared" si="22"/>
        <v/>
      </c>
      <c r="X85" s="109" t="str">
        <f t="shared" si="22"/>
        <v/>
      </c>
      <c r="Y85" s="109" t="str">
        <f t="shared" si="22"/>
        <v/>
      </c>
      <c r="Z85" s="109" t="str">
        <f t="shared" si="22"/>
        <v/>
      </c>
      <c r="AA85" s="109" t="str">
        <f t="shared" si="22"/>
        <v/>
      </c>
      <c r="AB85" s="109" t="str">
        <f t="shared" si="22"/>
        <v/>
      </c>
      <c r="AC85" s="109" t="str">
        <f t="shared" si="22"/>
        <v/>
      </c>
      <c r="AD85" s="109" t="str">
        <f t="shared" si="22"/>
        <v/>
      </c>
      <c r="AE85" s="109" t="str">
        <f t="shared" si="22"/>
        <v/>
      </c>
      <c r="AF85" s="109" t="str">
        <f t="shared" si="22"/>
        <v/>
      </c>
      <c r="AG85" s="109" t="str">
        <f t="shared" si="22"/>
        <v/>
      </c>
      <c r="AH85" s="109" t="str">
        <f t="shared" si="22"/>
        <v/>
      </c>
      <c r="AI85" s="109" t="str">
        <f t="shared" si="22"/>
        <v/>
      </c>
      <c r="AJ85" s="109" t="str">
        <f t="shared" si="22"/>
        <v/>
      </c>
      <c r="AK85" s="109" t="str">
        <f t="shared" si="22"/>
        <v/>
      </c>
      <c r="AL85" s="109" t="str">
        <f t="shared" si="22"/>
        <v/>
      </c>
      <c r="AM85" s="109" t="str">
        <f t="shared" si="22"/>
        <v/>
      </c>
      <c r="AN85" s="109" t="str">
        <f t="shared" si="22"/>
        <v/>
      </c>
      <c r="AO85" s="109" t="str">
        <f t="shared" si="22"/>
        <v/>
      </c>
      <c r="AP85" s="109" t="str">
        <f t="shared" si="22"/>
        <v/>
      </c>
      <c r="AQ85" s="109" t="str">
        <f t="shared" si="22"/>
        <v/>
      </c>
      <c r="AR85" s="109" t="str">
        <f t="shared" si="22"/>
        <v/>
      </c>
      <c r="AS85" s="109" t="str">
        <f t="shared" si="22"/>
        <v/>
      </c>
      <c r="AT85" s="109" t="str">
        <f t="shared" si="22"/>
        <v/>
      </c>
      <c r="AU85" s="109" t="str">
        <f t="shared" si="22"/>
        <v/>
      </c>
      <c r="AV85" s="109" t="str">
        <f t="shared" si="22"/>
        <v/>
      </c>
      <c r="AW85" s="109" t="str">
        <f t="shared" si="22"/>
        <v/>
      </c>
      <c r="AX85" s="109" t="str">
        <f t="shared" si="22"/>
        <v/>
      </c>
      <c r="AY85" s="109" t="str">
        <f t="shared" ref="AY85:CD85" si="23">IF(SUM(AY83:AY84)=0,"",SUM(AY83:AY84))</f>
        <v/>
      </c>
      <c r="AZ85" s="109" t="str">
        <f t="shared" si="23"/>
        <v/>
      </c>
      <c r="BA85" s="109" t="str">
        <f t="shared" si="23"/>
        <v/>
      </c>
      <c r="BB85" s="109" t="str">
        <f t="shared" si="23"/>
        <v/>
      </c>
      <c r="BC85" s="109" t="str">
        <f t="shared" si="23"/>
        <v/>
      </c>
      <c r="BD85" s="109" t="str">
        <f t="shared" si="23"/>
        <v/>
      </c>
      <c r="BE85" s="109" t="str">
        <f t="shared" si="23"/>
        <v/>
      </c>
      <c r="BF85" s="109" t="str">
        <f t="shared" si="23"/>
        <v/>
      </c>
      <c r="BG85" s="109" t="str">
        <f t="shared" si="23"/>
        <v/>
      </c>
      <c r="BH85" s="109" t="str">
        <f t="shared" si="23"/>
        <v/>
      </c>
      <c r="BI85" s="109" t="str">
        <f t="shared" si="23"/>
        <v/>
      </c>
      <c r="BJ85" s="109" t="str">
        <f t="shared" si="23"/>
        <v/>
      </c>
      <c r="BK85" s="109" t="str">
        <f t="shared" si="23"/>
        <v/>
      </c>
      <c r="BL85" s="109" t="str">
        <f t="shared" si="23"/>
        <v/>
      </c>
      <c r="BM85" s="109" t="str">
        <f t="shared" si="23"/>
        <v/>
      </c>
      <c r="BN85" s="109" t="str">
        <f t="shared" si="23"/>
        <v/>
      </c>
      <c r="BO85" s="109" t="str">
        <f t="shared" si="23"/>
        <v/>
      </c>
      <c r="BP85" s="109" t="str">
        <f t="shared" si="23"/>
        <v/>
      </c>
      <c r="BQ85" s="109" t="str">
        <f t="shared" si="23"/>
        <v/>
      </c>
      <c r="BR85" s="109" t="str">
        <f t="shared" si="23"/>
        <v/>
      </c>
      <c r="BS85" s="109" t="str">
        <f t="shared" si="23"/>
        <v/>
      </c>
      <c r="BT85" s="109" t="str">
        <f t="shared" si="23"/>
        <v/>
      </c>
      <c r="BU85" s="109" t="str">
        <f t="shared" si="23"/>
        <v/>
      </c>
      <c r="BV85" s="109" t="str">
        <f t="shared" si="23"/>
        <v/>
      </c>
      <c r="BW85" s="109" t="str">
        <f t="shared" si="23"/>
        <v/>
      </c>
      <c r="BX85" s="109" t="str">
        <f t="shared" si="23"/>
        <v/>
      </c>
      <c r="BY85" s="109" t="str">
        <f t="shared" si="23"/>
        <v/>
      </c>
      <c r="BZ85" s="109" t="str">
        <f t="shared" si="23"/>
        <v/>
      </c>
      <c r="CA85" s="109" t="str">
        <f t="shared" si="23"/>
        <v/>
      </c>
      <c r="CB85" s="109" t="str">
        <f t="shared" si="23"/>
        <v/>
      </c>
      <c r="CC85" s="109" t="str">
        <f t="shared" si="23"/>
        <v/>
      </c>
      <c r="CD85" s="109" t="str">
        <f t="shared" si="23"/>
        <v/>
      </c>
      <c r="CE85" s="109" t="str">
        <f t="shared" ref="CE85:CZ85" si="24">IF(SUM(CE83:CE84)=0,"",SUM(CE83:CE84))</f>
        <v/>
      </c>
      <c r="CF85" s="109" t="str">
        <f t="shared" si="24"/>
        <v/>
      </c>
      <c r="CG85" s="109" t="str">
        <f t="shared" si="24"/>
        <v/>
      </c>
      <c r="CH85" s="109" t="str">
        <f t="shared" si="24"/>
        <v/>
      </c>
      <c r="CI85" s="109" t="str">
        <f t="shared" si="24"/>
        <v/>
      </c>
      <c r="CJ85" s="109" t="str">
        <f t="shared" si="24"/>
        <v/>
      </c>
      <c r="CK85" s="109" t="str">
        <f t="shared" si="24"/>
        <v/>
      </c>
      <c r="CL85" s="109" t="str">
        <f t="shared" si="24"/>
        <v/>
      </c>
      <c r="CM85" s="109" t="str">
        <f t="shared" si="24"/>
        <v/>
      </c>
      <c r="CN85" s="109" t="str">
        <f t="shared" si="24"/>
        <v/>
      </c>
      <c r="CO85" s="109" t="str">
        <f t="shared" si="24"/>
        <v/>
      </c>
      <c r="CP85" s="109" t="str">
        <f t="shared" si="24"/>
        <v/>
      </c>
      <c r="CQ85" s="109" t="str">
        <f t="shared" si="24"/>
        <v/>
      </c>
      <c r="CR85" s="109" t="str">
        <f t="shared" si="24"/>
        <v/>
      </c>
      <c r="CS85" s="109" t="str">
        <f t="shared" si="24"/>
        <v/>
      </c>
      <c r="CT85" s="109" t="str">
        <f t="shared" si="24"/>
        <v/>
      </c>
      <c r="CU85" s="109" t="str">
        <f t="shared" si="24"/>
        <v/>
      </c>
      <c r="CV85" s="109" t="str">
        <f t="shared" si="24"/>
        <v/>
      </c>
      <c r="CW85" s="109" t="str">
        <f t="shared" si="24"/>
        <v/>
      </c>
      <c r="CX85" s="109" t="str">
        <f t="shared" si="24"/>
        <v/>
      </c>
      <c r="CY85" s="109" t="str">
        <f t="shared" si="24"/>
        <v/>
      </c>
      <c r="CZ85" s="109" t="str">
        <f t="shared" si="24"/>
        <v/>
      </c>
    </row>
    <row r="86" spans="1:105" x14ac:dyDescent="0.2">
      <c r="A86" s="139">
        <v>13</v>
      </c>
      <c r="B86" s="230" t="s">
        <v>570</v>
      </c>
      <c r="C86" s="230"/>
      <c r="D86" s="127" t="str">
        <f t="shared" si="12"/>
        <v/>
      </c>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61"/>
      <c r="AM86" s="161"/>
      <c r="AN86" s="161"/>
      <c r="AO86" s="161"/>
      <c r="AP86" s="161"/>
      <c r="AQ86" s="161"/>
      <c r="AR86" s="161"/>
      <c r="AS86" s="161"/>
      <c r="AT86" s="161"/>
      <c r="AU86" s="161"/>
      <c r="AV86" s="161"/>
      <c r="AW86" s="161"/>
      <c r="AX86" s="161"/>
      <c r="AY86" s="161"/>
      <c r="AZ86" s="161"/>
      <c r="BA86" s="161"/>
      <c r="BB86" s="161"/>
      <c r="BC86" s="161"/>
      <c r="BD86" s="161"/>
      <c r="BE86" s="161"/>
      <c r="BF86" s="161"/>
      <c r="BG86" s="161"/>
      <c r="BH86" s="161"/>
      <c r="BI86" s="161"/>
      <c r="BJ86" s="161"/>
      <c r="BK86" s="161"/>
      <c r="BL86" s="161"/>
      <c r="BM86" s="161"/>
      <c r="BN86" s="161"/>
      <c r="BO86" s="161"/>
      <c r="BP86" s="161"/>
      <c r="BQ86" s="161"/>
      <c r="BR86" s="161"/>
      <c r="BS86" s="161"/>
      <c r="BT86" s="161"/>
      <c r="BU86" s="161"/>
      <c r="BV86" s="161"/>
      <c r="BW86" s="161"/>
      <c r="BX86" s="161"/>
      <c r="BY86" s="161"/>
      <c r="BZ86" s="161"/>
      <c r="CA86" s="161"/>
      <c r="CB86" s="161"/>
      <c r="CC86" s="161"/>
      <c r="CD86" s="161"/>
      <c r="CE86" s="161"/>
      <c r="CF86" s="161"/>
      <c r="CG86" s="161"/>
      <c r="CH86" s="161"/>
      <c r="CI86" s="161"/>
      <c r="CJ86" s="161"/>
      <c r="CK86" s="161"/>
      <c r="CL86" s="161"/>
      <c r="CM86" s="161"/>
      <c r="CN86" s="161"/>
      <c r="CO86" s="161"/>
      <c r="CP86" s="161"/>
      <c r="CQ86" s="161"/>
      <c r="CR86" s="161"/>
      <c r="CS86" s="161"/>
      <c r="CT86" s="161"/>
      <c r="CU86" s="161"/>
      <c r="CV86" s="161"/>
      <c r="CW86" s="161"/>
      <c r="CX86" s="161"/>
      <c r="CY86" s="161"/>
      <c r="CZ86" s="161"/>
      <c r="DA86" s="161"/>
    </row>
    <row r="87" spans="1:105" x14ac:dyDescent="0.2">
      <c r="A87" s="139">
        <v>14</v>
      </c>
      <c r="B87" s="230" t="s">
        <v>576</v>
      </c>
      <c r="C87" s="230"/>
      <c r="D87" s="127" t="str">
        <f t="shared" si="12"/>
        <v/>
      </c>
      <c r="E87" s="161"/>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61"/>
      <c r="AS87" s="161"/>
      <c r="AT87" s="161"/>
      <c r="AU87" s="161"/>
      <c r="AV87" s="161"/>
      <c r="AW87" s="161"/>
      <c r="AX87" s="161"/>
      <c r="AY87" s="161"/>
      <c r="AZ87" s="161"/>
      <c r="BA87" s="161"/>
      <c r="BB87" s="161"/>
      <c r="BC87" s="161"/>
      <c r="BD87" s="161"/>
      <c r="BE87" s="161"/>
      <c r="BF87" s="161"/>
      <c r="BG87" s="161"/>
      <c r="BH87" s="161"/>
      <c r="BI87" s="161"/>
      <c r="BJ87" s="161"/>
      <c r="BK87" s="161"/>
      <c r="BL87" s="161"/>
      <c r="BM87" s="161"/>
      <c r="BN87" s="161"/>
      <c r="BO87" s="161"/>
      <c r="BP87" s="161"/>
      <c r="BQ87" s="161"/>
      <c r="BR87" s="161"/>
      <c r="BS87" s="161"/>
      <c r="BT87" s="161"/>
      <c r="BU87" s="161"/>
      <c r="BV87" s="161"/>
      <c r="BW87" s="161"/>
      <c r="BX87" s="161"/>
      <c r="BY87" s="161"/>
      <c r="BZ87" s="161"/>
      <c r="CA87" s="161"/>
      <c r="CB87" s="161"/>
      <c r="CC87" s="161"/>
      <c r="CD87" s="161"/>
      <c r="CE87" s="161"/>
      <c r="CF87" s="161"/>
      <c r="CG87" s="161"/>
      <c r="CH87" s="161"/>
      <c r="CI87" s="161"/>
      <c r="CJ87" s="161"/>
      <c r="CK87" s="161"/>
      <c r="CL87" s="161"/>
      <c r="CM87" s="161"/>
      <c r="CN87" s="161"/>
      <c r="CO87" s="161"/>
      <c r="CP87" s="161"/>
      <c r="CQ87" s="161"/>
      <c r="CR87" s="161"/>
      <c r="CS87" s="161"/>
      <c r="CT87" s="161"/>
      <c r="CU87" s="161"/>
      <c r="CV87" s="161"/>
      <c r="CW87" s="161"/>
      <c r="CX87" s="161"/>
      <c r="CY87" s="161"/>
      <c r="CZ87" s="161"/>
      <c r="DA87" s="161"/>
    </row>
    <row r="88" spans="1:105" x14ac:dyDescent="0.2">
      <c r="A88" s="139">
        <v>16</v>
      </c>
      <c r="B88" s="230" t="s">
        <v>577</v>
      </c>
      <c r="C88" s="230"/>
      <c r="D88" s="127" t="str">
        <f t="shared" si="12"/>
        <v/>
      </c>
      <c r="E88" s="161"/>
      <c r="F88" s="161"/>
      <c r="G88" s="161"/>
      <c r="H88" s="161"/>
      <c r="I88" s="161"/>
      <c r="J88" s="161"/>
      <c r="K88" s="161"/>
      <c r="L88" s="161"/>
      <c r="M88" s="161"/>
      <c r="N88" s="161"/>
      <c r="O88" s="161"/>
      <c r="P88" s="161"/>
      <c r="Q88" s="161"/>
      <c r="R88" s="161"/>
      <c r="S88" s="161"/>
      <c r="T88" s="161"/>
      <c r="U88" s="161"/>
      <c r="V88" s="161"/>
      <c r="W88" s="161"/>
      <c r="X88" s="161"/>
      <c r="Y88" s="161"/>
      <c r="Z88" s="161"/>
      <c r="AA88" s="161"/>
      <c r="AB88" s="161"/>
      <c r="AC88" s="161"/>
      <c r="AD88" s="161"/>
      <c r="AE88" s="161"/>
      <c r="AF88" s="161"/>
      <c r="AG88" s="161"/>
      <c r="AH88" s="161"/>
      <c r="AI88" s="161"/>
      <c r="AJ88" s="161"/>
      <c r="AK88" s="161"/>
      <c r="AL88" s="161"/>
      <c r="AM88" s="161"/>
      <c r="AN88" s="161"/>
      <c r="AO88" s="161"/>
      <c r="AP88" s="161"/>
      <c r="AQ88" s="161"/>
      <c r="AR88" s="161"/>
      <c r="AS88" s="161"/>
      <c r="AT88" s="161"/>
      <c r="AU88" s="161"/>
      <c r="AV88" s="161"/>
      <c r="AW88" s="161"/>
      <c r="AX88" s="161"/>
      <c r="AY88" s="161"/>
      <c r="AZ88" s="161"/>
      <c r="BA88" s="161"/>
      <c r="BB88" s="161"/>
      <c r="BC88" s="161"/>
      <c r="BD88" s="161"/>
      <c r="BE88" s="161"/>
      <c r="BF88" s="161"/>
      <c r="BG88" s="161"/>
      <c r="BH88" s="161"/>
      <c r="BI88" s="161"/>
      <c r="BJ88" s="161"/>
      <c r="BK88" s="161"/>
      <c r="BL88" s="161"/>
      <c r="BM88" s="161"/>
      <c r="BN88" s="161"/>
      <c r="BO88" s="161"/>
      <c r="BP88" s="161"/>
      <c r="BQ88" s="161"/>
      <c r="BR88" s="161"/>
      <c r="BS88" s="161"/>
      <c r="BT88" s="161"/>
      <c r="BU88" s="161"/>
      <c r="BV88" s="161"/>
      <c r="BW88" s="161"/>
      <c r="BX88" s="161"/>
      <c r="BY88" s="161"/>
      <c r="BZ88" s="161"/>
      <c r="CA88" s="161"/>
      <c r="CB88" s="161"/>
      <c r="CC88" s="161"/>
      <c r="CD88" s="161"/>
      <c r="CE88" s="161"/>
      <c r="CF88" s="161"/>
      <c r="CG88" s="161"/>
      <c r="CH88" s="161"/>
      <c r="CI88" s="161"/>
      <c r="CJ88" s="161"/>
      <c r="CK88" s="161"/>
      <c r="CL88" s="161"/>
      <c r="CM88" s="161"/>
      <c r="CN88" s="161"/>
      <c r="CO88" s="161"/>
      <c r="CP88" s="161"/>
      <c r="CQ88" s="161"/>
      <c r="CR88" s="161"/>
      <c r="CS88" s="161"/>
      <c r="CT88" s="161"/>
      <c r="CU88" s="161"/>
      <c r="CV88" s="161"/>
      <c r="CW88" s="161"/>
      <c r="CX88" s="161"/>
      <c r="CY88" s="161"/>
      <c r="CZ88" s="161"/>
      <c r="DA88" s="161"/>
    </row>
    <row r="89" spans="1:105" x14ac:dyDescent="0.2">
      <c r="A89" s="139">
        <v>17</v>
      </c>
      <c r="B89" s="230" t="s">
        <v>578</v>
      </c>
      <c r="C89" s="230"/>
      <c r="D89" s="127" t="str">
        <f t="shared" si="12"/>
        <v/>
      </c>
      <c r="E89" s="161"/>
      <c r="F89" s="161"/>
      <c r="G89" s="161"/>
      <c r="H89" s="161"/>
      <c r="I89" s="161"/>
      <c r="J89" s="161"/>
      <c r="K89" s="161"/>
      <c r="L89" s="161"/>
      <c r="M89" s="161"/>
      <c r="N89" s="161"/>
      <c r="O89" s="161"/>
      <c r="P89" s="161"/>
      <c r="Q89" s="161"/>
      <c r="R89" s="161"/>
      <c r="S89" s="161"/>
      <c r="T89" s="161"/>
      <c r="U89" s="161"/>
      <c r="V89" s="161"/>
      <c r="W89" s="161"/>
      <c r="X89" s="161"/>
      <c r="Y89" s="161"/>
      <c r="Z89" s="161"/>
      <c r="AA89" s="161"/>
      <c r="AB89" s="161"/>
      <c r="AC89" s="161"/>
      <c r="AD89" s="161"/>
      <c r="AE89" s="161"/>
      <c r="AF89" s="161"/>
      <c r="AG89" s="161"/>
      <c r="AH89" s="161"/>
      <c r="AI89" s="161"/>
      <c r="AJ89" s="161"/>
      <c r="AK89" s="161"/>
      <c r="AL89" s="161"/>
      <c r="AM89" s="161"/>
      <c r="AN89" s="161"/>
      <c r="AO89" s="161"/>
      <c r="AP89" s="161"/>
      <c r="AQ89" s="161"/>
      <c r="AR89" s="161"/>
      <c r="AS89" s="161"/>
      <c r="AT89" s="161"/>
      <c r="AU89" s="161"/>
      <c r="AV89" s="161"/>
      <c r="AW89" s="161"/>
      <c r="AX89" s="161"/>
      <c r="AY89" s="161"/>
      <c r="AZ89" s="161"/>
      <c r="BA89" s="161"/>
      <c r="BB89" s="161"/>
      <c r="BC89" s="161"/>
      <c r="BD89" s="161"/>
      <c r="BE89" s="161"/>
      <c r="BF89" s="161"/>
      <c r="BG89" s="161"/>
      <c r="BH89" s="161"/>
      <c r="BI89" s="161"/>
      <c r="BJ89" s="161"/>
      <c r="BK89" s="161"/>
      <c r="BL89" s="161"/>
      <c r="BM89" s="161"/>
      <c r="BN89" s="161"/>
      <c r="BO89" s="161"/>
      <c r="BP89" s="161"/>
      <c r="BQ89" s="161"/>
      <c r="BR89" s="161"/>
      <c r="BS89" s="161"/>
      <c r="BT89" s="161"/>
      <c r="BU89" s="161"/>
      <c r="BV89" s="161"/>
      <c r="BW89" s="161"/>
      <c r="BX89" s="161"/>
      <c r="BY89" s="161"/>
      <c r="BZ89" s="161"/>
      <c r="CA89" s="161"/>
      <c r="CB89" s="161"/>
      <c r="CC89" s="161"/>
      <c r="CD89" s="161"/>
      <c r="CE89" s="161"/>
      <c r="CF89" s="161"/>
      <c r="CG89" s="161"/>
      <c r="CH89" s="161"/>
      <c r="CI89" s="161"/>
      <c r="CJ89" s="161"/>
      <c r="CK89" s="161"/>
      <c r="CL89" s="161"/>
      <c r="CM89" s="161"/>
      <c r="CN89" s="161"/>
      <c r="CO89" s="161"/>
      <c r="CP89" s="161"/>
      <c r="CQ89" s="161"/>
      <c r="CR89" s="161"/>
      <c r="CS89" s="161"/>
      <c r="CT89" s="161"/>
      <c r="CU89" s="161"/>
      <c r="CV89" s="161"/>
      <c r="CW89" s="161"/>
      <c r="CX89" s="161"/>
      <c r="CY89" s="161"/>
      <c r="CZ89" s="161"/>
      <c r="DA89" s="161"/>
    </row>
    <row r="90" spans="1:105" x14ac:dyDescent="0.2">
      <c r="A90" s="139">
        <v>18</v>
      </c>
      <c r="B90" s="230" t="s">
        <v>1128</v>
      </c>
      <c r="C90" s="230"/>
      <c r="D90" s="127" t="str">
        <f t="shared" si="12"/>
        <v/>
      </c>
      <c r="E90" s="161"/>
      <c r="F90" s="161"/>
      <c r="G90" s="161"/>
      <c r="H90" s="161"/>
      <c r="I90" s="161"/>
      <c r="J90" s="161"/>
      <c r="K90" s="161"/>
      <c r="L90" s="161"/>
      <c r="M90" s="161"/>
      <c r="N90" s="161"/>
      <c r="O90" s="161"/>
      <c r="P90" s="161"/>
      <c r="Q90" s="161"/>
      <c r="R90" s="161"/>
      <c r="S90" s="161"/>
      <c r="T90" s="161"/>
      <c r="U90" s="161"/>
      <c r="V90" s="161"/>
      <c r="W90" s="161"/>
      <c r="X90" s="161"/>
      <c r="Y90" s="161"/>
      <c r="Z90" s="161"/>
      <c r="AA90" s="161"/>
      <c r="AB90" s="161"/>
      <c r="AC90" s="161"/>
      <c r="AD90" s="161"/>
      <c r="AE90" s="161"/>
      <c r="AF90" s="161"/>
      <c r="AG90" s="161"/>
      <c r="AH90" s="161"/>
      <c r="AI90" s="161"/>
      <c r="AJ90" s="161"/>
      <c r="AK90" s="161"/>
      <c r="AL90" s="161"/>
      <c r="AM90" s="161"/>
      <c r="AN90" s="161"/>
      <c r="AO90" s="161"/>
      <c r="AP90" s="161"/>
      <c r="AQ90" s="161"/>
      <c r="AR90" s="161"/>
      <c r="AS90" s="161"/>
      <c r="AT90" s="161"/>
      <c r="AU90" s="161"/>
      <c r="AV90" s="161"/>
      <c r="AW90" s="161"/>
      <c r="AX90" s="161"/>
      <c r="AY90" s="161"/>
      <c r="AZ90" s="161"/>
      <c r="BA90" s="161"/>
      <c r="BB90" s="161"/>
      <c r="BC90" s="161"/>
      <c r="BD90" s="161"/>
      <c r="BE90" s="161"/>
      <c r="BF90" s="161"/>
      <c r="BG90" s="161"/>
      <c r="BH90" s="161"/>
      <c r="BI90" s="161"/>
      <c r="BJ90" s="161"/>
      <c r="BK90" s="161"/>
      <c r="BL90" s="161"/>
      <c r="BM90" s="161"/>
      <c r="BN90" s="161"/>
      <c r="BO90" s="161"/>
      <c r="BP90" s="161"/>
      <c r="BQ90" s="161"/>
      <c r="BR90" s="161"/>
      <c r="BS90" s="161"/>
      <c r="BT90" s="161"/>
      <c r="BU90" s="161"/>
      <c r="BV90" s="161"/>
      <c r="BW90" s="161"/>
      <c r="BX90" s="161"/>
      <c r="BY90" s="161"/>
      <c r="BZ90" s="161"/>
      <c r="CA90" s="161"/>
      <c r="CB90" s="161"/>
      <c r="CC90" s="161"/>
      <c r="CD90" s="161"/>
      <c r="CE90" s="161"/>
      <c r="CF90" s="161"/>
      <c r="CG90" s="161"/>
      <c r="CH90" s="161"/>
      <c r="CI90" s="161"/>
      <c r="CJ90" s="161"/>
      <c r="CK90" s="161"/>
      <c r="CL90" s="161"/>
      <c r="CM90" s="161"/>
      <c r="CN90" s="161"/>
      <c r="CO90" s="161"/>
      <c r="CP90" s="161"/>
      <c r="CQ90" s="161"/>
      <c r="CR90" s="161"/>
      <c r="CS90" s="161"/>
      <c r="CT90" s="161"/>
      <c r="CU90" s="161"/>
      <c r="CV90" s="161"/>
      <c r="CW90" s="161"/>
      <c r="CX90" s="161"/>
      <c r="CY90" s="161"/>
      <c r="CZ90" s="161"/>
      <c r="DA90" s="161"/>
    </row>
    <row r="91" spans="1:105" ht="14.25" x14ac:dyDescent="0.2">
      <c r="A91" s="139">
        <v>15</v>
      </c>
      <c r="B91" s="244" t="s">
        <v>188</v>
      </c>
      <c r="C91" s="244"/>
      <c r="D91" s="127" t="str">
        <f t="shared" si="12"/>
        <v/>
      </c>
      <c r="E91" s="161"/>
      <c r="F91" s="161"/>
      <c r="G91" s="161"/>
      <c r="H91" s="161"/>
      <c r="I91" s="161"/>
      <c r="J91" s="161"/>
      <c r="K91" s="161"/>
      <c r="L91" s="161"/>
      <c r="M91" s="161"/>
      <c r="N91" s="161"/>
      <c r="O91" s="161"/>
      <c r="P91" s="161"/>
      <c r="Q91" s="161"/>
      <c r="R91" s="161"/>
      <c r="S91" s="161"/>
      <c r="T91" s="161"/>
      <c r="U91" s="161"/>
      <c r="V91" s="161"/>
      <c r="W91" s="161"/>
      <c r="X91" s="161"/>
      <c r="Y91" s="161"/>
      <c r="Z91" s="161"/>
      <c r="AA91" s="161"/>
      <c r="AB91" s="161"/>
      <c r="AC91" s="161"/>
      <c r="AD91" s="161"/>
      <c r="AE91" s="161"/>
      <c r="AF91" s="161"/>
      <c r="AG91" s="161"/>
      <c r="AH91" s="161"/>
      <c r="AI91" s="161"/>
      <c r="AJ91" s="161"/>
      <c r="AK91" s="161"/>
      <c r="AL91" s="161"/>
      <c r="AM91" s="161"/>
      <c r="AN91" s="161"/>
      <c r="AO91" s="161"/>
      <c r="AP91" s="161"/>
      <c r="AQ91" s="161"/>
      <c r="AR91" s="161"/>
      <c r="AS91" s="161"/>
      <c r="AT91" s="161"/>
      <c r="AU91" s="161"/>
      <c r="AV91" s="161"/>
      <c r="AW91" s="161"/>
      <c r="AX91" s="161"/>
      <c r="AY91" s="161"/>
      <c r="AZ91" s="161"/>
      <c r="BA91" s="161"/>
      <c r="BB91" s="161"/>
      <c r="BC91" s="161"/>
      <c r="BD91" s="161"/>
      <c r="BE91" s="161"/>
      <c r="BF91" s="161"/>
      <c r="BG91" s="161"/>
      <c r="BH91" s="161"/>
      <c r="BI91" s="161"/>
      <c r="BJ91" s="161"/>
      <c r="BK91" s="161"/>
      <c r="BL91" s="161"/>
      <c r="BM91" s="161"/>
      <c r="BN91" s="161"/>
      <c r="BO91" s="161"/>
      <c r="BP91" s="161"/>
      <c r="BQ91" s="161"/>
      <c r="BR91" s="161"/>
      <c r="BS91" s="161"/>
      <c r="BT91" s="161"/>
      <c r="BU91" s="161"/>
      <c r="BV91" s="161"/>
      <c r="BW91" s="161"/>
      <c r="BX91" s="161"/>
      <c r="BY91" s="161"/>
      <c r="BZ91" s="161"/>
      <c r="CA91" s="161"/>
      <c r="CB91" s="161"/>
      <c r="CC91" s="161"/>
      <c r="CD91" s="161"/>
      <c r="CE91" s="161"/>
      <c r="CF91" s="161"/>
      <c r="CG91" s="161"/>
      <c r="CH91" s="161"/>
      <c r="CI91" s="161"/>
      <c r="CJ91" s="161"/>
      <c r="CK91" s="161"/>
      <c r="CL91" s="161"/>
      <c r="CM91" s="161"/>
      <c r="CN91" s="161"/>
      <c r="CO91" s="161"/>
      <c r="CP91" s="161"/>
      <c r="CQ91" s="161"/>
      <c r="CR91" s="161"/>
      <c r="CS91" s="161"/>
      <c r="CT91" s="161"/>
      <c r="CU91" s="161"/>
      <c r="CV91" s="161"/>
      <c r="CW91" s="161"/>
      <c r="CX91" s="161"/>
      <c r="CY91" s="161"/>
      <c r="CZ91" s="161"/>
      <c r="DA91" s="161"/>
    </row>
    <row r="92" spans="1:105" x14ac:dyDescent="0.2">
      <c r="A92" s="139">
        <v>19</v>
      </c>
      <c r="B92" s="230" t="s">
        <v>909</v>
      </c>
      <c r="C92" s="230"/>
      <c r="D92" s="127" t="str">
        <f t="shared" si="12"/>
        <v/>
      </c>
      <c r="E92" s="161"/>
      <c r="F92" s="161"/>
      <c r="G92" s="161"/>
      <c r="H92" s="161"/>
      <c r="I92" s="161"/>
      <c r="J92" s="161"/>
      <c r="K92" s="161"/>
      <c r="L92" s="161"/>
      <c r="M92" s="161"/>
      <c r="N92" s="161"/>
      <c r="O92" s="161"/>
      <c r="P92" s="161"/>
      <c r="Q92" s="161"/>
      <c r="R92" s="161"/>
      <c r="S92" s="161"/>
      <c r="T92" s="161"/>
      <c r="U92" s="161"/>
      <c r="V92" s="161"/>
      <c r="W92" s="161"/>
      <c r="X92" s="161"/>
      <c r="Y92" s="161"/>
      <c r="Z92" s="161"/>
      <c r="AA92" s="161"/>
      <c r="AB92" s="161"/>
      <c r="AC92" s="161"/>
      <c r="AD92" s="161"/>
      <c r="AE92" s="161"/>
      <c r="AF92" s="161"/>
      <c r="AG92" s="161"/>
      <c r="AH92" s="161"/>
      <c r="AI92" s="161"/>
      <c r="AJ92" s="161"/>
      <c r="AK92" s="161"/>
      <c r="AL92" s="161"/>
      <c r="AM92" s="161"/>
      <c r="AN92" s="161"/>
      <c r="AO92" s="161"/>
      <c r="AP92" s="161"/>
      <c r="AQ92" s="161"/>
      <c r="AR92" s="161"/>
      <c r="AS92" s="161"/>
      <c r="AT92" s="161"/>
      <c r="AU92" s="161"/>
      <c r="AV92" s="161"/>
      <c r="AW92" s="161"/>
      <c r="AX92" s="161"/>
      <c r="AY92" s="161"/>
      <c r="AZ92" s="161"/>
      <c r="BA92" s="161"/>
      <c r="BB92" s="161"/>
      <c r="BC92" s="161"/>
      <c r="BD92" s="161"/>
      <c r="BE92" s="161"/>
      <c r="BF92" s="161"/>
      <c r="BG92" s="161"/>
      <c r="BH92" s="161"/>
      <c r="BI92" s="161"/>
      <c r="BJ92" s="161"/>
      <c r="BK92" s="161"/>
      <c r="BL92" s="161"/>
      <c r="BM92" s="161"/>
      <c r="BN92" s="161"/>
      <c r="BO92" s="161"/>
      <c r="BP92" s="161"/>
      <c r="BQ92" s="161"/>
      <c r="BR92" s="161"/>
      <c r="BS92" s="161"/>
      <c r="BT92" s="161"/>
      <c r="BU92" s="161"/>
      <c r="BV92" s="161"/>
      <c r="BW92" s="161"/>
      <c r="BX92" s="161"/>
      <c r="BY92" s="161"/>
      <c r="BZ92" s="161"/>
      <c r="CA92" s="161"/>
      <c r="CB92" s="161"/>
      <c r="CC92" s="161"/>
      <c r="CD92" s="161"/>
      <c r="CE92" s="161"/>
      <c r="CF92" s="161"/>
      <c r="CG92" s="161"/>
      <c r="CH92" s="161"/>
      <c r="CI92" s="161"/>
      <c r="CJ92" s="161"/>
      <c r="CK92" s="161"/>
      <c r="CL92" s="161"/>
      <c r="CM92" s="161"/>
      <c r="CN92" s="161"/>
      <c r="CO92" s="161"/>
      <c r="CP92" s="161"/>
      <c r="CQ92" s="161"/>
      <c r="CR92" s="161"/>
      <c r="CS92" s="161"/>
      <c r="CT92" s="161"/>
      <c r="CU92" s="161"/>
      <c r="CV92" s="161"/>
      <c r="CW92" s="161"/>
      <c r="CX92" s="161"/>
      <c r="CY92" s="161"/>
      <c r="CZ92" s="161"/>
      <c r="DA92" s="161"/>
    </row>
    <row r="93" spans="1:105" x14ac:dyDescent="0.2">
      <c r="A93" s="139">
        <v>20</v>
      </c>
      <c r="B93" s="237" t="s">
        <v>1089</v>
      </c>
      <c r="C93" s="230"/>
      <c r="D93" s="127" t="str">
        <f t="shared" si="12"/>
        <v/>
      </c>
      <c r="E93" s="161"/>
      <c r="F93" s="161"/>
      <c r="G93" s="161"/>
      <c r="H93" s="161"/>
      <c r="I93" s="161"/>
      <c r="J93" s="161"/>
      <c r="K93" s="161"/>
      <c r="L93" s="161"/>
      <c r="M93" s="161"/>
      <c r="N93" s="161"/>
      <c r="O93" s="161"/>
      <c r="P93" s="161"/>
      <c r="Q93" s="161"/>
      <c r="R93" s="161"/>
      <c r="S93" s="161"/>
      <c r="T93" s="161"/>
      <c r="U93" s="161"/>
      <c r="V93" s="161"/>
      <c r="W93" s="161"/>
      <c r="X93" s="161"/>
      <c r="Y93" s="161"/>
      <c r="Z93" s="161"/>
      <c r="AA93" s="161"/>
      <c r="AB93" s="161"/>
      <c r="AC93" s="161"/>
      <c r="AD93" s="161"/>
      <c r="AE93" s="161"/>
      <c r="AF93" s="161"/>
      <c r="AG93" s="161"/>
      <c r="AH93" s="161"/>
      <c r="AI93" s="161"/>
      <c r="AJ93" s="161"/>
      <c r="AK93" s="161"/>
      <c r="AL93" s="161"/>
      <c r="AM93" s="161"/>
      <c r="AN93" s="161"/>
      <c r="AO93" s="161"/>
      <c r="AP93" s="161"/>
      <c r="AQ93" s="161"/>
      <c r="AR93" s="161"/>
      <c r="AS93" s="161"/>
      <c r="AT93" s="161"/>
      <c r="AU93" s="161"/>
      <c r="AV93" s="161"/>
      <c r="AW93" s="161"/>
      <c r="AX93" s="161"/>
      <c r="AY93" s="161"/>
      <c r="AZ93" s="161"/>
      <c r="BA93" s="161"/>
      <c r="BB93" s="161"/>
      <c r="BC93" s="161"/>
      <c r="BD93" s="161"/>
      <c r="BE93" s="161"/>
      <c r="BF93" s="161"/>
      <c r="BG93" s="161"/>
      <c r="BH93" s="161"/>
      <c r="BI93" s="161"/>
      <c r="BJ93" s="161"/>
      <c r="BK93" s="161"/>
      <c r="BL93" s="161"/>
      <c r="BM93" s="161"/>
      <c r="BN93" s="161"/>
      <c r="BO93" s="161"/>
      <c r="BP93" s="161"/>
      <c r="BQ93" s="161"/>
      <c r="BR93" s="161"/>
      <c r="BS93" s="161"/>
      <c r="BT93" s="161"/>
      <c r="BU93" s="161"/>
      <c r="BV93" s="161"/>
      <c r="BW93" s="161"/>
      <c r="BX93" s="161"/>
      <c r="BY93" s="161"/>
      <c r="BZ93" s="161"/>
      <c r="CA93" s="161"/>
      <c r="CB93" s="161"/>
      <c r="CC93" s="161"/>
      <c r="CD93" s="161"/>
      <c r="CE93" s="161"/>
      <c r="CF93" s="161"/>
      <c r="CG93" s="161"/>
      <c r="CH93" s="161"/>
      <c r="CI93" s="161"/>
      <c r="CJ93" s="161"/>
      <c r="CK93" s="161"/>
      <c r="CL93" s="161"/>
      <c r="CM93" s="161"/>
      <c r="CN93" s="161"/>
      <c r="CO93" s="161"/>
      <c r="CP93" s="161"/>
      <c r="CQ93" s="161"/>
      <c r="CR93" s="161"/>
      <c r="CS93" s="161"/>
      <c r="CT93" s="161"/>
      <c r="CU93" s="161"/>
      <c r="CV93" s="161"/>
      <c r="CW93" s="161"/>
      <c r="CX93" s="161"/>
      <c r="CY93" s="161"/>
      <c r="CZ93" s="161"/>
      <c r="DA93" s="161"/>
    </row>
    <row r="94" spans="1:105" x14ac:dyDescent="0.2">
      <c r="A94" s="139">
        <v>21</v>
      </c>
      <c r="B94" s="237" t="s">
        <v>1088</v>
      </c>
      <c r="C94" s="230"/>
      <c r="D94" s="127" t="str">
        <f t="shared" si="12"/>
        <v/>
      </c>
      <c r="E94" s="161"/>
      <c r="F94" s="161"/>
      <c r="G94" s="161"/>
      <c r="H94" s="161"/>
      <c r="I94" s="161"/>
      <c r="J94" s="161"/>
      <c r="K94" s="161"/>
      <c r="L94" s="161"/>
      <c r="M94" s="161"/>
      <c r="N94" s="161"/>
      <c r="O94" s="161"/>
      <c r="P94" s="161"/>
      <c r="Q94" s="161"/>
      <c r="R94" s="161"/>
      <c r="S94" s="161"/>
      <c r="T94" s="161"/>
      <c r="U94" s="161"/>
      <c r="V94" s="161"/>
      <c r="W94" s="161"/>
      <c r="X94" s="161"/>
      <c r="Y94" s="161"/>
      <c r="Z94" s="161"/>
      <c r="AA94" s="161"/>
      <c r="AB94" s="161"/>
      <c r="AC94" s="161"/>
      <c r="AD94" s="161"/>
      <c r="AE94" s="161"/>
      <c r="AF94" s="161"/>
      <c r="AG94" s="161"/>
      <c r="AH94" s="161"/>
      <c r="AI94" s="161"/>
      <c r="AJ94" s="161"/>
      <c r="AK94" s="161"/>
      <c r="AL94" s="161"/>
      <c r="AM94" s="161"/>
      <c r="AN94" s="161"/>
      <c r="AO94" s="161"/>
      <c r="AP94" s="161"/>
      <c r="AQ94" s="161"/>
      <c r="AR94" s="161"/>
      <c r="AS94" s="161"/>
      <c r="AT94" s="161"/>
      <c r="AU94" s="161"/>
      <c r="AV94" s="161"/>
      <c r="AW94" s="161"/>
      <c r="AX94" s="161"/>
      <c r="AY94" s="161"/>
      <c r="AZ94" s="161"/>
      <c r="BA94" s="161"/>
      <c r="BB94" s="161"/>
      <c r="BC94" s="161"/>
      <c r="BD94" s="161"/>
      <c r="BE94" s="161"/>
      <c r="BF94" s="161"/>
      <c r="BG94" s="161"/>
      <c r="BH94" s="161"/>
      <c r="BI94" s="161"/>
      <c r="BJ94" s="161"/>
      <c r="BK94" s="161"/>
      <c r="BL94" s="161"/>
      <c r="BM94" s="161"/>
      <c r="BN94" s="161"/>
      <c r="BO94" s="161"/>
      <c r="BP94" s="161"/>
      <c r="BQ94" s="161"/>
      <c r="BR94" s="161"/>
      <c r="BS94" s="161"/>
      <c r="BT94" s="161"/>
      <c r="BU94" s="161"/>
      <c r="BV94" s="161"/>
      <c r="BW94" s="161"/>
      <c r="BX94" s="161"/>
      <c r="BY94" s="161"/>
      <c r="BZ94" s="161"/>
      <c r="CA94" s="161"/>
      <c r="CB94" s="161"/>
      <c r="CC94" s="161"/>
      <c r="CD94" s="161"/>
      <c r="CE94" s="161"/>
      <c r="CF94" s="161"/>
      <c r="CG94" s="161"/>
      <c r="CH94" s="161"/>
      <c r="CI94" s="161"/>
      <c r="CJ94" s="161"/>
      <c r="CK94" s="161"/>
      <c r="CL94" s="161"/>
      <c r="CM94" s="161"/>
      <c r="CN94" s="161"/>
      <c r="CO94" s="161"/>
      <c r="CP94" s="161"/>
      <c r="CQ94" s="161"/>
      <c r="CR94" s="161"/>
      <c r="CS94" s="161"/>
      <c r="CT94" s="161"/>
      <c r="CU94" s="161"/>
      <c r="CV94" s="161"/>
      <c r="CW94" s="161"/>
      <c r="CX94" s="161"/>
      <c r="CY94" s="161"/>
      <c r="CZ94" s="161"/>
      <c r="DA94" s="161"/>
    </row>
    <row r="95" spans="1:105" x14ac:dyDescent="0.2">
      <c r="A95" s="139">
        <v>22</v>
      </c>
      <c r="B95" s="230" t="s">
        <v>913</v>
      </c>
      <c r="C95" s="230"/>
      <c r="D95" s="127" t="str">
        <f t="shared" si="12"/>
        <v/>
      </c>
      <c r="E95" s="161"/>
      <c r="F95" s="161"/>
      <c r="G95" s="161"/>
      <c r="H95" s="161"/>
      <c r="I95" s="161"/>
      <c r="J95" s="161"/>
      <c r="K95" s="161"/>
      <c r="L95" s="161"/>
      <c r="M95" s="161"/>
      <c r="N95" s="161"/>
      <c r="O95" s="161"/>
      <c r="P95" s="161"/>
      <c r="Q95" s="161"/>
      <c r="R95" s="161"/>
      <c r="S95" s="161"/>
      <c r="T95" s="161"/>
      <c r="U95" s="161"/>
      <c r="V95" s="161"/>
      <c r="W95" s="161"/>
      <c r="X95" s="161"/>
      <c r="Y95" s="161"/>
      <c r="Z95" s="161"/>
      <c r="AA95" s="161"/>
      <c r="AB95" s="161"/>
      <c r="AC95" s="161"/>
      <c r="AD95" s="161"/>
      <c r="AE95" s="161"/>
      <c r="AF95" s="161"/>
      <c r="AG95" s="161"/>
      <c r="AH95" s="161"/>
      <c r="AI95" s="161"/>
      <c r="AJ95" s="161"/>
      <c r="AK95" s="161"/>
      <c r="AL95" s="161"/>
      <c r="AM95" s="161"/>
      <c r="AN95" s="161"/>
      <c r="AO95" s="161"/>
      <c r="AP95" s="161"/>
      <c r="AQ95" s="161"/>
      <c r="AR95" s="161"/>
      <c r="AS95" s="161"/>
      <c r="AT95" s="161"/>
      <c r="AU95" s="161"/>
      <c r="AV95" s="161"/>
      <c r="AW95" s="161"/>
      <c r="AX95" s="161"/>
      <c r="AY95" s="161"/>
      <c r="AZ95" s="161"/>
      <c r="BA95" s="161"/>
      <c r="BB95" s="161"/>
      <c r="BC95" s="161"/>
      <c r="BD95" s="161"/>
      <c r="BE95" s="161"/>
      <c r="BF95" s="161"/>
      <c r="BG95" s="161"/>
      <c r="BH95" s="161"/>
      <c r="BI95" s="161"/>
      <c r="BJ95" s="161"/>
      <c r="BK95" s="161"/>
      <c r="BL95" s="161"/>
      <c r="BM95" s="161"/>
      <c r="BN95" s="161"/>
      <c r="BO95" s="161"/>
      <c r="BP95" s="161"/>
      <c r="BQ95" s="161"/>
      <c r="BR95" s="161"/>
      <c r="BS95" s="161"/>
      <c r="BT95" s="161"/>
      <c r="BU95" s="161"/>
      <c r="BV95" s="161"/>
      <c r="BW95" s="161"/>
      <c r="BX95" s="161"/>
      <c r="BY95" s="161"/>
      <c r="BZ95" s="161"/>
      <c r="CA95" s="161"/>
      <c r="CB95" s="161"/>
      <c r="CC95" s="161"/>
      <c r="CD95" s="161"/>
      <c r="CE95" s="161"/>
      <c r="CF95" s="161"/>
      <c r="CG95" s="161"/>
      <c r="CH95" s="161"/>
      <c r="CI95" s="161"/>
      <c r="CJ95" s="161"/>
      <c r="CK95" s="161"/>
      <c r="CL95" s="161"/>
      <c r="CM95" s="161"/>
      <c r="CN95" s="161"/>
      <c r="CO95" s="161"/>
      <c r="CP95" s="161"/>
      <c r="CQ95" s="161"/>
      <c r="CR95" s="161"/>
      <c r="CS95" s="161"/>
      <c r="CT95" s="161"/>
      <c r="CU95" s="161"/>
      <c r="CV95" s="161"/>
      <c r="CW95" s="161"/>
      <c r="CX95" s="161"/>
      <c r="CY95" s="161"/>
      <c r="CZ95" s="161"/>
      <c r="DA95" s="161"/>
    </row>
    <row r="96" spans="1:105" x14ac:dyDescent="0.2">
      <c r="A96" s="139">
        <v>23</v>
      </c>
      <c r="B96" s="230"/>
      <c r="C96" s="230"/>
      <c r="D96" s="127" t="str">
        <f t="shared" si="12"/>
        <v/>
      </c>
      <c r="E96" s="161"/>
      <c r="F96" s="161"/>
      <c r="G96" s="161"/>
      <c r="H96" s="161"/>
      <c r="I96" s="161"/>
      <c r="J96" s="161"/>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c r="AX96" s="161"/>
      <c r="AY96" s="161"/>
      <c r="AZ96" s="161"/>
      <c r="BA96" s="161"/>
      <c r="BB96" s="161"/>
      <c r="BC96" s="161"/>
      <c r="BD96" s="161"/>
      <c r="BE96" s="161"/>
      <c r="BF96" s="161"/>
      <c r="BG96" s="161"/>
      <c r="BH96" s="161"/>
      <c r="BI96" s="161"/>
      <c r="BJ96" s="161"/>
      <c r="BK96" s="161"/>
      <c r="BL96" s="161"/>
      <c r="BM96" s="161"/>
      <c r="BN96" s="161"/>
      <c r="BO96" s="161"/>
      <c r="BP96" s="161"/>
      <c r="BQ96" s="161"/>
      <c r="BR96" s="161"/>
      <c r="BS96" s="161"/>
      <c r="BT96" s="161"/>
      <c r="BU96" s="161"/>
      <c r="BV96" s="161"/>
      <c r="BW96" s="161"/>
      <c r="BX96" s="161"/>
      <c r="BY96" s="161"/>
      <c r="BZ96" s="161"/>
      <c r="CA96" s="161"/>
      <c r="CB96" s="161"/>
      <c r="CC96" s="161"/>
      <c r="CD96" s="161"/>
      <c r="CE96" s="161"/>
      <c r="CF96" s="161"/>
      <c r="CG96" s="161"/>
      <c r="CH96" s="161"/>
      <c r="CI96" s="161"/>
      <c r="CJ96" s="161"/>
      <c r="CK96" s="161"/>
      <c r="CL96" s="161"/>
      <c r="CM96" s="161"/>
      <c r="CN96" s="161"/>
      <c r="CO96" s="161"/>
      <c r="CP96" s="161"/>
      <c r="CQ96" s="161"/>
      <c r="CR96" s="161"/>
      <c r="CS96" s="161"/>
      <c r="CT96" s="161"/>
      <c r="CU96" s="161"/>
      <c r="CV96" s="161"/>
      <c r="CW96" s="161"/>
      <c r="CX96" s="161"/>
      <c r="CY96" s="161"/>
      <c r="CZ96" s="161"/>
      <c r="DA96" s="161"/>
    </row>
    <row r="97" spans="1:105" x14ac:dyDescent="0.2">
      <c r="A97" s="139">
        <v>24</v>
      </c>
      <c r="B97" s="230" t="s">
        <v>580</v>
      </c>
      <c r="C97" s="230"/>
      <c r="D97" s="127" t="str">
        <f t="shared" si="12"/>
        <v/>
      </c>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161"/>
      <c r="AN97" s="161"/>
      <c r="AO97" s="161"/>
      <c r="AP97" s="161"/>
      <c r="AQ97" s="161"/>
      <c r="AR97" s="161"/>
      <c r="AS97" s="161"/>
      <c r="AT97" s="161"/>
      <c r="AU97" s="161"/>
      <c r="AV97" s="161"/>
      <c r="AW97" s="161"/>
      <c r="AX97" s="161"/>
      <c r="AY97" s="161"/>
      <c r="AZ97" s="161"/>
      <c r="BA97" s="161"/>
      <c r="BB97" s="161"/>
      <c r="BC97" s="161"/>
      <c r="BD97" s="161"/>
      <c r="BE97" s="161"/>
      <c r="BF97" s="161"/>
      <c r="BG97" s="161"/>
      <c r="BH97" s="161"/>
      <c r="BI97" s="161"/>
      <c r="BJ97" s="161"/>
      <c r="BK97" s="161"/>
      <c r="BL97" s="161"/>
      <c r="BM97" s="161"/>
      <c r="BN97" s="161"/>
      <c r="BO97" s="161"/>
      <c r="BP97" s="161"/>
      <c r="BQ97" s="161"/>
      <c r="BR97" s="161"/>
      <c r="BS97" s="161"/>
      <c r="BT97" s="161"/>
      <c r="BU97" s="161"/>
      <c r="BV97" s="161"/>
      <c r="BW97" s="161"/>
      <c r="BX97" s="161"/>
      <c r="BY97" s="161"/>
      <c r="BZ97" s="161"/>
      <c r="CA97" s="161"/>
      <c r="CB97" s="161"/>
      <c r="CC97" s="161"/>
      <c r="CD97" s="161"/>
      <c r="CE97" s="161"/>
      <c r="CF97" s="161"/>
      <c r="CG97" s="161"/>
      <c r="CH97" s="161"/>
      <c r="CI97" s="161"/>
      <c r="CJ97" s="161"/>
      <c r="CK97" s="161"/>
      <c r="CL97" s="161"/>
      <c r="CM97" s="161"/>
      <c r="CN97" s="161"/>
      <c r="CO97" s="161"/>
      <c r="CP97" s="161"/>
      <c r="CQ97" s="161"/>
      <c r="CR97" s="161"/>
      <c r="CS97" s="161"/>
      <c r="CT97" s="161"/>
      <c r="CU97" s="161"/>
      <c r="CV97" s="161"/>
      <c r="CW97" s="161"/>
      <c r="CX97" s="161"/>
      <c r="CY97" s="161"/>
      <c r="CZ97" s="161"/>
      <c r="DA97" s="161"/>
    </row>
    <row r="98" spans="1:105" x14ac:dyDescent="0.2">
      <c r="A98" s="140">
        <v>25</v>
      </c>
      <c r="B98" s="230" t="s">
        <v>581</v>
      </c>
      <c r="C98" s="230"/>
      <c r="D98" s="127" t="str">
        <f t="shared" si="12"/>
        <v/>
      </c>
      <c r="E98" s="161"/>
      <c r="F98" s="161"/>
      <c r="G98" s="161"/>
      <c r="H98" s="161"/>
      <c r="I98" s="161"/>
      <c r="J98" s="161"/>
      <c r="K98" s="161"/>
      <c r="L98" s="161"/>
      <c r="M98" s="161"/>
      <c r="N98" s="161"/>
      <c r="O98" s="161"/>
      <c r="P98" s="161"/>
      <c r="Q98" s="161"/>
      <c r="R98" s="161"/>
      <c r="S98" s="161"/>
      <c r="T98" s="161"/>
      <c r="U98" s="161"/>
      <c r="V98" s="161"/>
      <c r="W98" s="161"/>
      <c r="X98" s="161"/>
      <c r="Y98" s="161"/>
      <c r="Z98" s="161"/>
      <c r="AA98" s="161"/>
      <c r="AB98" s="161"/>
      <c r="AC98" s="161"/>
      <c r="AD98" s="161"/>
      <c r="AE98" s="161"/>
      <c r="AF98" s="161"/>
      <c r="AG98" s="161"/>
      <c r="AH98" s="161"/>
      <c r="AI98" s="161"/>
      <c r="AJ98" s="161"/>
      <c r="AK98" s="161"/>
      <c r="AL98" s="161"/>
      <c r="AM98" s="161"/>
      <c r="AN98" s="161"/>
      <c r="AO98" s="161"/>
      <c r="AP98" s="161"/>
      <c r="AQ98" s="161"/>
      <c r="AR98" s="161"/>
      <c r="AS98" s="161"/>
      <c r="AT98" s="161"/>
      <c r="AU98" s="161"/>
      <c r="AV98" s="161"/>
      <c r="AW98" s="161"/>
      <c r="AX98" s="161"/>
      <c r="AY98" s="161"/>
      <c r="AZ98" s="161"/>
      <c r="BA98" s="161"/>
      <c r="BB98" s="161"/>
      <c r="BC98" s="161"/>
      <c r="BD98" s="161"/>
      <c r="BE98" s="161"/>
      <c r="BF98" s="161"/>
      <c r="BG98" s="161"/>
      <c r="BH98" s="161"/>
      <c r="BI98" s="161"/>
      <c r="BJ98" s="161"/>
      <c r="BK98" s="161"/>
      <c r="BL98" s="161"/>
      <c r="BM98" s="161"/>
      <c r="BN98" s="161"/>
      <c r="BO98" s="161"/>
      <c r="BP98" s="161"/>
      <c r="BQ98" s="161"/>
      <c r="BR98" s="161"/>
      <c r="BS98" s="161"/>
      <c r="BT98" s="161"/>
      <c r="BU98" s="161"/>
      <c r="BV98" s="161"/>
      <c r="BW98" s="161"/>
      <c r="BX98" s="161"/>
      <c r="BY98" s="161"/>
      <c r="BZ98" s="161"/>
      <c r="CA98" s="161"/>
      <c r="CB98" s="161"/>
      <c r="CC98" s="161"/>
      <c r="CD98" s="161"/>
      <c r="CE98" s="161"/>
      <c r="CF98" s="161"/>
      <c r="CG98" s="161"/>
      <c r="CH98" s="161"/>
      <c r="CI98" s="161"/>
      <c r="CJ98" s="161"/>
      <c r="CK98" s="161"/>
      <c r="CL98" s="161"/>
      <c r="CM98" s="161"/>
      <c r="CN98" s="161"/>
      <c r="CO98" s="161"/>
      <c r="CP98" s="161"/>
      <c r="CQ98" s="161"/>
      <c r="CR98" s="161"/>
      <c r="CS98" s="161"/>
      <c r="CT98" s="161"/>
      <c r="CU98" s="161"/>
      <c r="CV98" s="161"/>
      <c r="CW98" s="161"/>
      <c r="CX98" s="161"/>
      <c r="CY98" s="161"/>
      <c r="CZ98" s="161"/>
      <c r="DA98" s="161"/>
    </row>
    <row r="99" spans="1:105" x14ac:dyDescent="0.2">
      <c r="A99" s="141">
        <v>26</v>
      </c>
      <c r="B99" s="230" t="s">
        <v>582</v>
      </c>
      <c r="C99" s="230"/>
      <c r="D99" s="127" t="str">
        <f t="shared" si="12"/>
        <v/>
      </c>
      <c r="E99" s="161"/>
      <c r="F99" s="161"/>
      <c r="G99" s="161"/>
      <c r="H99" s="161"/>
      <c r="I99" s="161"/>
      <c r="J99" s="161"/>
      <c r="K99" s="161"/>
      <c r="L99" s="161"/>
      <c r="M99" s="161"/>
      <c r="N99" s="161"/>
      <c r="O99" s="161"/>
      <c r="P99" s="161"/>
      <c r="Q99" s="161"/>
      <c r="R99" s="161"/>
      <c r="S99" s="161"/>
      <c r="T99" s="161"/>
      <c r="U99" s="161"/>
      <c r="V99" s="161"/>
      <c r="W99" s="161"/>
      <c r="X99" s="161"/>
      <c r="Y99" s="161"/>
      <c r="Z99" s="161"/>
      <c r="AA99" s="161"/>
      <c r="AB99" s="161"/>
      <c r="AC99" s="161"/>
      <c r="AD99" s="161"/>
      <c r="AE99" s="161"/>
      <c r="AF99" s="161"/>
      <c r="AG99" s="161"/>
      <c r="AH99" s="161"/>
      <c r="AI99" s="161"/>
      <c r="AJ99" s="161"/>
      <c r="AK99" s="161"/>
      <c r="AL99" s="161"/>
      <c r="AM99" s="161"/>
      <c r="AN99" s="161"/>
      <c r="AO99" s="161"/>
      <c r="AP99" s="161"/>
      <c r="AQ99" s="161"/>
      <c r="AR99" s="161"/>
      <c r="AS99" s="161"/>
      <c r="AT99" s="161"/>
      <c r="AU99" s="161"/>
      <c r="AV99" s="161"/>
      <c r="AW99" s="161"/>
      <c r="AX99" s="161"/>
      <c r="AY99" s="161"/>
      <c r="AZ99" s="161"/>
      <c r="BA99" s="161"/>
      <c r="BB99" s="161"/>
      <c r="BC99" s="161"/>
      <c r="BD99" s="161"/>
      <c r="BE99" s="161"/>
      <c r="BF99" s="161"/>
      <c r="BG99" s="161"/>
      <c r="BH99" s="161"/>
      <c r="BI99" s="161"/>
      <c r="BJ99" s="161"/>
      <c r="BK99" s="161"/>
      <c r="BL99" s="161"/>
      <c r="BM99" s="161"/>
      <c r="BN99" s="161"/>
      <c r="BO99" s="161"/>
      <c r="BP99" s="161"/>
      <c r="BQ99" s="161"/>
      <c r="BR99" s="161"/>
      <c r="BS99" s="161"/>
      <c r="BT99" s="161"/>
      <c r="BU99" s="161"/>
      <c r="BV99" s="161"/>
      <c r="BW99" s="161"/>
      <c r="BX99" s="161"/>
      <c r="BY99" s="161"/>
      <c r="BZ99" s="161"/>
      <c r="CA99" s="161"/>
      <c r="CB99" s="161"/>
      <c r="CC99" s="161"/>
      <c r="CD99" s="161"/>
      <c r="CE99" s="161"/>
      <c r="CF99" s="161"/>
      <c r="CG99" s="161"/>
      <c r="CH99" s="161"/>
      <c r="CI99" s="161"/>
      <c r="CJ99" s="161"/>
      <c r="CK99" s="161"/>
      <c r="CL99" s="161"/>
      <c r="CM99" s="161"/>
      <c r="CN99" s="161"/>
      <c r="CO99" s="161"/>
      <c r="CP99" s="161"/>
      <c r="CQ99" s="161"/>
      <c r="CR99" s="161"/>
      <c r="CS99" s="161"/>
      <c r="CT99" s="161"/>
      <c r="CU99" s="161"/>
      <c r="CV99" s="161"/>
      <c r="CW99" s="161"/>
      <c r="CX99" s="161"/>
      <c r="CY99" s="161"/>
      <c r="CZ99" s="161"/>
      <c r="DA99" s="161"/>
    </row>
    <row r="100" spans="1:105" x14ac:dyDescent="0.2">
      <c r="A100" s="141">
        <v>29</v>
      </c>
      <c r="B100" s="230" t="s">
        <v>565</v>
      </c>
      <c r="C100" s="230"/>
      <c r="D100" s="127" t="str">
        <f t="shared" si="12"/>
        <v/>
      </c>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1"/>
      <c r="AM100" s="161"/>
      <c r="AN100" s="161"/>
      <c r="AO100" s="161"/>
      <c r="AP100" s="161"/>
      <c r="AQ100" s="161"/>
      <c r="AR100" s="161"/>
      <c r="AS100" s="161"/>
      <c r="AT100" s="161"/>
      <c r="AU100" s="161"/>
      <c r="AV100" s="161"/>
      <c r="AW100" s="161"/>
      <c r="AX100" s="161"/>
      <c r="AY100" s="161"/>
      <c r="AZ100" s="161"/>
      <c r="BA100" s="161"/>
      <c r="BB100" s="161"/>
      <c r="BC100" s="161"/>
      <c r="BD100" s="161"/>
      <c r="BE100" s="161"/>
      <c r="BF100" s="161"/>
      <c r="BG100" s="161"/>
      <c r="BH100" s="161"/>
      <c r="BI100" s="161"/>
      <c r="BJ100" s="161"/>
      <c r="BK100" s="161"/>
      <c r="BL100" s="161"/>
      <c r="BM100" s="161"/>
      <c r="BN100" s="161"/>
      <c r="BO100" s="161"/>
      <c r="BP100" s="161"/>
      <c r="BQ100" s="161"/>
      <c r="BR100" s="161"/>
      <c r="BS100" s="161"/>
      <c r="BT100" s="161"/>
      <c r="BU100" s="161"/>
      <c r="BV100" s="161"/>
      <c r="BW100" s="161"/>
      <c r="BX100" s="161"/>
      <c r="BY100" s="161"/>
      <c r="BZ100" s="161"/>
      <c r="CA100" s="161"/>
      <c r="CB100" s="161"/>
      <c r="CC100" s="161"/>
      <c r="CD100" s="161"/>
      <c r="CE100" s="161"/>
      <c r="CF100" s="161"/>
      <c r="CG100" s="161"/>
      <c r="CH100" s="161"/>
      <c r="CI100" s="161"/>
      <c r="CJ100" s="161"/>
      <c r="CK100" s="161"/>
      <c r="CL100" s="161"/>
      <c r="CM100" s="161"/>
      <c r="CN100" s="161"/>
      <c r="CO100" s="161"/>
      <c r="CP100" s="161"/>
      <c r="CQ100" s="161"/>
      <c r="CR100" s="161"/>
      <c r="CS100" s="161"/>
      <c r="CT100" s="161"/>
      <c r="CU100" s="161"/>
      <c r="CV100" s="161"/>
      <c r="CW100" s="161"/>
      <c r="CX100" s="161"/>
      <c r="CY100" s="161"/>
      <c r="CZ100" s="161"/>
      <c r="DA100" s="161"/>
    </row>
    <row r="101" spans="1:105" x14ac:dyDescent="0.2">
      <c r="A101" s="156">
        <v>30</v>
      </c>
      <c r="B101" s="230" t="s">
        <v>590</v>
      </c>
      <c r="C101" s="230"/>
      <c r="D101" s="127" t="str">
        <f t="shared" si="12"/>
        <v/>
      </c>
      <c r="E101" s="161"/>
      <c r="F101" s="161"/>
      <c r="G101" s="161"/>
      <c r="H101" s="161"/>
      <c r="I101" s="161"/>
      <c r="J101" s="161"/>
      <c r="K101" s="161"/>
      <c r="L101" s="161"/>
      <c r="M101" s="161"/>
      <c r="N101" s="161"/>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1"/>
      <c r="AJ101" s="161"/>
      <c r="AK101" s="161"/>
      <c r="AL101" s="161"/>
      <c r="AM101" s="161"/>
      <c r="AN101" s="161"/>
      <c r="AO101" s="161"/>
      <c r="AP101" s="161"/>
      <c r="AQ101" s="161"/>
      <c r="AR101" s="161"/>
      <c r="AS101" s="161"/>
      <c r="AT101" s="161"/>
      <c r="AU101" s="161"/>
      <c r="AV101" s="161"/>
      <c r="AW101" s="161"/>
      <c r="AX101" s="161"/>
      <c r="AY101" s="161"/>
      <c r="AZ101" s="161"/>
      <c r="BA101" s="161"/>
      <c r="BB101" s="161"/>
      <c r="BC101" s="161"/>
      <c r="BD101" s="161"/>
      <c r="BE101" s="161"/>
      <c r="BF101" s="161"/>
      <c r="BG101" s="161"/>
      <c r="BH101" s="161"/>
      <c r="BI101" s="161"/>
      <c r="BJ101" s="161"/>
      <c r="BK101" s="161"/>
      <c r="BL101" s="161"/>
      <c r="BM101" s="161"/>
      <c r="BN101" s="161"/>
      <c r="BO101" s="161"/>
      <c r="BP101" s="161"/>
      <c r="BQ101" s="161"/>
      <c r="BR101" s="161"/>
      <c r="BS101" s="161"/>
      <c r="BT101" s="161"/>
      <c r="BU101" s="161"/>
      <c r="BV101" s="161"/>
      <c r="BW101" s="161"/>
      <c r="BX101" s="161"/>
      <c r="BY101" s="161"/>
      <c r="BZ101" s="161"/>
      <c r="CA101" s="161"/>
      <c r="CB101" s="161"/>
      <c r="CC101" s="161"/>
      <c r="CD101" s="161"/>
      <c r="CE101" s="161"/>
      <c r="CF101" s="161"/>
      <c r="CG101" s="161"/>
      <c r="CH101" s="161"/>
      <c r="CI101" s="161"/>
      <c r="CJ101" s="161"/>
      <c r="CK101" s="161"/>
      <c r="CL101" s="161"/>
      <c r="CM101" s="161"/>
      <c r="CN101" s="161"/>
      <c r="CO101" s="161"/>
      <c r="CP101" s="161"/>
      <c r="CQ101" s="161"/>
      <c r="CR101" s="161"/>
      <c r="CS101" s="161"/>
      <c r="CT101" s="161"/>
      <c r="CU101" s="161"/>
      <c r="CV101" s="161"/>
      <c r="CW101" s="161"/>
      <c r="CX101" s="161"/>
      <c r="CY101" s="161"/>
      <c r="CZ101" s="161"/>
      <c r="DA101" s="161"/>
    </row>
    <row r="102" spans="1:105" x14ac:dyDescent="0.2">
      <c r="A102" s="156">
        <v>31</v>
      </c>
      <c r="B102" s="230" t="s">
        <v>591</v>
      </c>
      <c r="C102" s="230"/>
      <c r="D102" s="127" t="str">
        <f t="shared" si="12"/>
        <v/>
      </c>
      <c r="E102" s="161"/>
      <c r="F102" s="161"/>
      <c r="G102" s="161"/>
      <c r="H102" s="161"/>
      <c r="I102" s="161"/>
      <c r="J102" s="161"/>
      <c r="K102" s="161"/>
      <c r="L102" s="161"/>
      <c r="M102" s="161"/>
      <c r="N102" s="161"/>
      <c r="O102" s="161"/>
      <c r="P102" s="161"/>
      <c r="Q102" s="161"/>
      <c r="R102" s="161"/>
      <c r="S102" s="161"/>
      <c r="T102" s="161"/>
      <c r="U102" s="161"/>
      <c r="V102" s="161"/>
      <c r="W102" s="161"/>
      <c r="X102" s="161"/>
      <c r="Y102" s="161"/>
      <c r="Z102" s="161"/>
      <c r="AA102" s="161"/>
      <c r="AB102" s="161"/>
      <c r="AC102" s="161"/>
      <c r="AD102" s="161"/>
      <c r="AE102" s="161"/>
      <c r="AF102" s="161"/>
      <c r="AG102" s="161"/>
      <c r="AH102" s="161"/>
      <c r="AI102" s="161"/>
      <c r="AJ102" s="161"/>
      <c r="AK102" s="161"/>
      <c r="AL102" s="161"/>
      <c r="AM102" s="161"/>
      <c r="AN102" s="161"/>
      <c r="AO102" s="161"/>
      <c r="AP102" s="161"/>
      <c r="AQ102" s="161"/>
      <c r="AR102" s="161"/>
      <c r="AS102" s="161"/>
      <c r="AT102" s="161"/>
      <c r="AU102" s="161"/>
      <c r="AV102" s="161"/>
      <c r="AW102" s="161"/>
      <c r="AX102" s="161"/>
      <c r="AY102" s="161"/>
      <c r="AZ102" s="161"/>
      <c r="BA102" s="161"/>
      <c r="BB102" s="161"/>
      <c r="BC102" s="161"/>
      <c r="BD102" s="161"/>
      <c r="BE102" s="161"/>
      <c r="BF102" s="161"/>
      <c r="BG102" s="161"/>
      <c r="BH102" s="161"/>
      <c r="BI102" s="161"/>
      <c r="BJ102" s="161"/>
      <c r="BK102" s="161"/>
      <c r="BL102" s="161"/>
      <c r="BM102" s="161"/>
      <c r="BN102" s="161"/>
      <c r="BO102" s="161"/>
      <c r="BP102" s="161"/>
      <c r="BQ102" s="161"/>
      <c r="BR102" s="161"/>
      <c r="BS102" s="161"/>
      <c r="BT102" s="161"/>
      <c r="BU102" s="161"/>
      <c r="BV102" s="161"/>
      <c r="BW102" s="161"/>
      <c r="BX102" s="161"/>
      <c r="BY102" s="161"/>
      <c r="BZ102" s="161"/>
      <c r="CA102" s="161"/>
      <c r="CB102" s="161"/>
      <c r="CC102" s="161"/>
      <c r="CD102" s="161"/>
      <c r="CE102" s="161"/>
      <c r="CF102" s="161"/>
      <c r="CG102" s="161"/>
      <c r="CH102" s="161"/>
      <c r="CI102" s="161"/>
      <c r="CJ102" s="161"/>
      <c r="CK102" s="161"/>
      <c r="CL102" s="161"/>
      <c r="CM102" s="161"/>
      <c r="CN102" s="161"/>
      <c r="CO102" s="161"/>
      <c r="CP102" s="161"/>
      <c r="CQ102" s="161"/>
      <c r="CR102" s="161"/>
      <c r="CS102" s="161"/>
      <c r="CT102" s="161"/>
      <c r="CU102" s="161"/>
      <c r="CV102" s="161"/>
      <c r="CW102" s="161"/>
      <c r="CX102" s="161"/>
      <c r="CY102" s="161"/>
      <c r="CZ102" s="161"/>
      <c r="DA102" s="161"/>
    </row>
    <row r="103" spans="1:105" x14ac:dyDescent="0.2">
      <c r="A103" s="156">
        <v>32</v>
      </c>
      <c r="B103" s="230" t="s">
        <v>592</v>
      </c>
      <c r="C103" s="230"/>
      <c r="D103" s="127" t="str">
        <f t="shared" si="12"/>
        <v/>
      </c>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c r="AA103" s="161"/>
      <c r="AB103" s="161"/>
      <c r="AC103" s="161"/>
      <c r="AD103" s="161"/>
      <c r="AE103" s="161"/>
      <c r="AF103" s="161"/>
      <c r="AG103" s="161"/>
      <c r="AH103" s="161"/>
      <c r="AI103" s="161"/>
      <c r="AJ103" s="161"/>
      <c r="AK103" s="161"/>
      <c r="AL103" s="161"/>
      <c r="AM103" s="161"/>
      <c r="AN103" s="161"/>
      <c r="AO103" s="161"/>
      <c r="AP103" s="161"/>
      <c r="AQ103" s="161"/>
      <c r="AR103" s="161"/>
      <c r="AS103" s="161"/>
      <c r="AT103" s="161"/>
      <c r="AU103" s="161"/>
      <c r="AV103" s="161"/>
      <c r="AW103" s="161"/>
      <c r="AX103" s="161"/>
      <c r="AY103" s="161"/>
      <c r="AZ103" s="161"/>
      <c r="BA103" s="161"/>
      <c r="BB103" s="161"/>
      <c r="BC103" s="161"/>
      <c r="BD103" s="161"/>
      <c r="BE103" s="161"/>
      <c r="BF103" s="161"/>
      <c r="BG103" s="161"/>
      <c r="BH103" s="161"/>
      <c r="BI103" s="161"/>
      <c r="BJ103" s="161"/>
      <c r="BK103" s="161"/>
      <c r="BL103" s="161"/>
      <c r="BM103" s="161"/>
      <c r="BN103" s="161"/>
      <c r="BO103" s="161"/>
      <c r="BP103" s="161"/>
      <c r="BQ103" s="161"/>
      <c r="BR103" s="161"/>
      <c r="BS103" s="161"/>
      <c r="BT103" s="161"/>
      <c r="BU103" s="161"/>
      <c r="BV103" s="161"/>
      <c r="BW103" s="161"/>
      <c r="BX103" s="161"/>
      <c r="BY103" s="161"/>
      <c r="BZ103" s="161"/>
      <c r="CA103" s="161"/>
      <c r="CB103" s="161"/>
      <c r="CC103" s="161"/>
      <c r="CD103" s="161"/>
      <c r="CE103" s="161"/>
      <c r="CF103" s="161"/>
      <c r="CG103" s="161"/>
      <c r="CH103" s="161"/>
      <c r="CI103" s="161"/>
      <c r="CJ103" s="161"/>
      <c r="CK103" s="161"/>
      <c r="CL103" s="161"/>
      <c r="CM103" s="161"/>
      <c r="CN103" s="161"/>
      <c r="CO103" s="161"/>
      <c r="CP103" s="161"/>
      <c r="CQ103" s="161"/>
      <c r="CR103" s="161"/>
      <c r="CS103" s="161"/>
      <c r="CT103" s="161"/>
      <c r="CU103" s="161"/>
      <c r="CV103" s="161"/>
      <c r="CW103" s="161"/>
      <c r="CX103" s="161"/>
      <c r="CY103" s="161"/>
      <c r="CZ103" s="161"/>
      <c r="DA103" s="161"/>
    </row>
    <row r="104" spans="1:105" ht="14.25" x14ac:dyDescent="0.2">
      <c r="A104" s="156">
        <v>33</v>
      </c>
      <c r="B104" s="230" t="s">
        <v>191</v>
      </c>
      <c r="C104" s="230"/>
      <c r="D104" s="127" t="str">
        <f t="shared" si="12"/>
        <v/>
      </c>
      <c r="E104" s="161"/>
      <c r="F104" s="161"/>
      <c r="G104" s="161"/>
      <c r="H104" s="161"/>
      <c r="I104" s="161"/>
      <c r="J104" s="161"/>
      <c r="K104" s="161"/>
      <c r="L104" s="161"/>
      <c r="M104" s="161"/>
      <c r="N104" s="161"/>
      <c r="O104" s="161"/>
      <c r="P104" s="161"/>
      <c r="Q104" s="161"/>
      <c r="R104" s="161"/>
      <c r="S104" s="161"/>
      <c r="T104" s="161"/>
      <c r="U104" s="161"/>
      <c r="V104" s="161"/>
      <c r="W104" s="161"/>
      <c r="X104" s="161"/>
      <c r="Y104" s="161"/>
      <c r="Z104" s="161"/>
      <c r="AA104" s="161"/>
      <c r="AB104" s="161"/>
      <c r="AC104" s="161"/>
      <c r="AD104" s="161"/>
      <c r="AE104" s="161"/>
      <c r="AF104" s="161"/>
      <c r="AG104" s="161"/>
      <c r="AH104" s="161"/>
      <c r="AI104" s="161"/>
      <c r="AJ104" s="161"/>
      <c r="AK104" s="161"/>
      <c r="AL104" s="161"/>
      <c r="AM104" s="161"/>
      <c r="AN104" s="161"/>
      <c r="AO104" s="161"/>
      <c r="AP104" s="161"/>
      <c r="AQ104" s="161"/>
      <c r="AR104" s="161"/>
      <c r="AS104" s="161"/>
      <c r="AT104" s="161"/>
      <c r="AU104" s="161"/>
      <c r="AV104" s="161"/>
      <c r="AW104" s="161"/>
      <c r="AX104" s="161"/>
      <c r="AY104" s="161"/>
      <c r="AZ104" s="161"/>
      <c r="BA104" s="161"/>
      <c r="BB104" s="161"/>
      <c r="BC104" s="161"/>
      <c r="BD104" s="161"/>
      <c r="BE104" s="161"/>
      <c r="BF104" s="161"/>
      <c r="BG104" s="161"/>
      <c r="BH104" s="161"/>
      <c r="BI104" s="161"/>
      <c r="BJ104" s="161"/>
      <c r="BK104" s="161"/>
      <c r="BL104" s="161"/>
      <c r="BM104" s="161"/>
      <c r="BN104" s="161"/>
      <c r="BO104" s="161"/>
      <c r="BP104" s="161"/>
      <c r="BQ104" s="161"/>
      <c r="BR104" s="161"/>
      <c r="BS104" s="161"/>
      <c r="BT104" s="161"/>
      <c r="BU104" s="161"/>
      <c r="BV104" s="161"/>
      <c r="BW104" s="161"/>
      <c r="BX104" s="161"/>
      <c r="BY104" s="161"/>
      <c r="BZ104" s="161"/>
      <c r="CA104" s="161"/>
      <c r="CB104" s="161"/>
      <c r="CC104" s="161"/>
      <c r="CD104" s="161"/>
      <c r="CE104" s="161"/>
      <c r="CF104" s="161"/>
      <c r="CG104" s="161"/>
      <c r="CH104" s="161"/>
      <c r="CI104" s="161"/>
      <c r="CJ104" s="161"/>
      <c r="CK104" s="161"/>
      <c r="CL104" s="161"/>
      <c r="CM104" s="161"/>
      <c r="CN104" s="161"/>
      <c r="CO104" s="161"/>
      <c r="CP104" s="161"/>
      <c r="CQ104" s="161"/>
      <c r="CR104" s="161"/>
      <c r="CS104" s="161"/>
      <c r="CT104" s="161"/>
      <c r="CU104" s="161"/>
      <c r="CV104" s="161"/>
      <c r="CW104" s="161"/>
      <c r="CX104" s="161"/>
      <c r="CY104" s="161"/>
      <c r="CZ104" s="161"/>
      <c r="DA104" s="161"/>
    </row>
    <row r="105" spans="1:105" ht="14.25" x14ac:dyDescent="0.2">
      <c r="A105" s="156">
        <v>34</v>
      </c>
      <c r="B105" s="230" t="s">
        <v>192</v>
      </c>
      <c r="C105" s="230"/>
      <c r="D105" s="127" t="str">
        <f t="shared" si="12"/>
        <v/>
      </c>
      <c r="E105" s="161"/>
      <c r="F105" s="161"/>
      <c r="G105" s="161"/>
      <c r="H105" s="161"/>
      <c r="I105" s="161"/>
      <c r="J105" s="161"/>
      <c r="K105" s="161"/>
      <c r="L105" s="161"/>
      <c r="M105" s="161"/>
      <c r="N105" s="161"/>
      <c r="O105" s="161"/>
      <c r="P105" s="161"/>
      <c r="Q105" s="161"/>
      <c r="R105" s="161"/>
      <c r="S105" s="161"/>
      <c r="T105" s="161"/>
      <c r="U105" s="161"/>
      <c r="V105" s="161"/>
      <c r="W105" s="161"/>
      <c r="X105" s="161"/>
      <c r="Y105" s="161"/>
      <c r="Z105" s="161"/>
      <c r="AA105" s="161"/>
      <c r="AB105" s="161"/>
      <c r="AC105" s="161"/>
      <c r="AD105" s="161"/>
      <c r="AE105" s="161"/>
      <c r="AF105" s="161"/>
      <c r="AG105" s="161"/>
      <c r="AH105" s="161"/>
      <c r="AI105" s="161"/>
      <c r="AJ105" s="161"/>
      <c r="AK105" s="161"/>
      <c r="AL105" s="161"/>
      <c r="AM105" s="161"/>
      <c r="AN105" s="161"/>
      <c r="AO105" s="161"/>
      <c r="AP105" s="161"/>
      <c r="AQ105" s="161"/>
      <c r="AR105" s="161"/>
      <c r="AS105" s="161"/>
      <c r="AT105" s="161"/>
      <c r="AU105" s="161"/>
      <c r="AV105" s="161"/>
      <c r="AW105" s="161"/>
      <c r="AX105" s="161"/>
      <c r="AY105" s="161"/>
      <c r="AZ105" s="161"/>
      <c r="BA105" s="161"/>
      <c r="BB105" s="161"/>
      <c r="BC105" s="161"/>
      <c r="BD105" s="161"/>
      <c r="BE105" s="161"/>
      <c r="BF105" s="161"/>
      <c r="BG105" s="161"/>
      <c r="BH105" s="161"/>
      <c r="BI105" s="161"/>
      <c r="BJ105" s="161"/>
      <c r="BK105" s="161"/>
      <c r="BL105" s="161"/>
      <c r="BM105" s="161"/>
      <c r="BN105" s="161"/>
      <c r="BO105" s="161"/>
      <c r="BP105" s="161"/>
      <c r="BQ105" s="161"/>
      <c r="BR105" s="161"/>
      <c r="BS105" s="161"/>
      <c r="BT105" s="161"/>
      <c r="BU105" s="161"/>
      <c r="BV105" s="161"/>
      <c r="BW105" s="161"/>
      <c r="BX105" s="161"/>
      <c r="BY105" s="161"/>
      <c r="BZ105" s="161"/>
      <c r="CA105" s="161"/>
      <c r="CB105" s="161"/>
      <c r="CC105" s="161"/>
      <c r="CD105" s="161"/>
      <c r="CE105" s="161"/>
      <c r="CF105" s="161"/>
      <c r="CG105" s="161"/>
      <c r="CH105" s="161"/>
      <c r="CI105" s="161"/>
      <c r="CJ105" s="161"/>
      <c r="CK105" s="161"/>
      <c r="CL105" s="161"/>
      <c r="CM105" s="161"/>
      <c r="CN105" s="161"/>
      <c r="CO105" s="161"/>
      <c r="CP105" s="161"/>
      <c r="CQ105" s="161"/>
      <c r="CR105" s="161"/>
      <c r="CS105" s="161"/>
      <c r="CT105" s="161"/>
      <c r="CU105" s="161"/>
      <c r="CV105" s="161"/>
      <c r="CW105" s="161"/>
      <c r="CX105" s="161"/>
      <c r="CY105" s="161"/>
      <c r="CZ105" s="161"/>
      <c r="DA105" s="161"/>
    </row>
    <row r="106" spans="1:105" x14ac:dyDescent="0.2">
      <c r="A106" s="156">
        <v>36</v>
      </c>
      <c r="B106" s="230" t="s">
        <v>755</v>
      </c>
      <c r="C106" s="230"/>
      <c r="D106" s="127" t="str">
        <f t="shared" si="12"/>
        <v/>
      </c>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c r="AA106" s="161"/>
      <c r="AB106" s="161"/>
      <c r="AC106" s="161"/>
      <c r="AD106" s="161"/>
      <c r="AE106" s="161"/>
      <c r="AF106" s="161"/>
      <c r="AG106" s="161"/>
      <c r="AH106" s="161"/>
      <c r="AI106" s="161"/>
      <c r="AJ106" s="161"/>
      <c r="AK106" s="161"/>
      <c r="AL106" s="161"/>
      <c r="AM106" s="161"/>
      <c r="AN106" s="161"/>
      <c r="AO106" s="161"/>
      <c r="AP106" s="161"/>
      <c r="AQ106" s="161"/>
      <c r="AR106" s="161"/>
      <c r="AS106" s="161"/>
      <c r="AT106" s="161"/>
      <c r="AU106" s="161"/>
      <c r="AV106" s="161"/>
      <c r="AW106" s="161"/>
      <c r="AX106" s="161"/>
      <c r="AY106" s="161"/>
      <c r="AZ106" s="161"/>
      <c r="BA106" s="161"/>
      <c r="BB106" s="161"/>
      <c r="BC106" s="161"/>
      <c r="BD106" s="161"/>
      <c r="BE106" s="161"/>
      <c r="BF106" s="161"/>
      <c r="BG106" s="161"/>
      <c r="BH106" s="161"/>
      <c r="BI106" s="161"/>
      <c r="BJ106" s="161"/>
      <c r="BK106" s="161"/>
      <c r="BL106" s="161"/>
      <c r="BM106" s="161"/>
      <c r="BN106" s="161"/>
      <c r="BO106" s="161"/>
      <c r="BP106" s="161"/>
      <c r="BQ106" s="161"/>
      <c r="BR106" s="161"/>
      <c r="BS106" s="161"/>
      <c r="BT106" s="161"/>
      <c r="BU106" s="161"/>
      <c r="BV106" s="161"/>
      <c r="BW106" s="161"/>
      <c r="BX106" s="161"/>
      <c r="BY106" s="161"/>
      <c r="BZ106" s="161"/>
      <c r="CA106" s="161"/>
      <c r="CB106" s="161"/>
      <c r="CC106" s="161"/>
      <c r="CD106" s="161"/>
      <c r="CE106" s="161"/>
      <c r="CF106" s="161"/>
      <c r="CG106" s="161"/>
      <c r="CH106" s="161"/>
      <c r="CI106" s="161"/>
      <c r="CJ106" s="161"/>
      <c r="CK106" s="161"/>
      <c r="CL106" s="161"/>
      <c r="CM106" s="161"/>
      <c r="CN106" s="161"/>
      <c r="CO106" s="161"/>
      <c r="CP106" s="161"/>
      <c r="CQ106" s="161"/>
      <c r="CR106" s="161"/>
      <c r="CS106" s="161"/>
      <c r="CT106" s="161"/>
      <c r="CU106" s="161"/>
      <c r="CV106" s="161"/>
      <c r="CW106" s="161"/>
      <c r="CX106" s="161"/>
      <c r="CY106" s="161"/>
      <c r="CZ106" s="161"/>
      <c r="DA106" s="161"/>
    </row>
    <row r="107" spans="1:105" x14ac:dyDescent="0.2">
      <c r="A107" s="156">
        <v>37</v>
      </c>
      <c r="B107" s="230" t="s">
        <v>583</v>
      </c>
      <c r="C107" s="230"/>
      <c r="D107" s="127" t="str">
        <f t="shared" si="12"/>
        <v/>
      </c>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c r="AA107" s="161"/>
      <c r="AB107" s="161"/>
      <c r="AC107" s="161"/>
      <c r="AD107" s="161"/>
      <c r="AE107" s="161"/>
      <c r="AF107" s="161"/>
      <c r="AG107" s="161"/>
      <c r="AH107" s="161"/>
      <c r="AI107" s="161"/>
      <c r="AJ107" s="161"/>
      <c r="AK107" s="161"/>
      <c r="AL107" s="161"/>
      <c r="AM107" s="161"/>
      <c r="AN107" s="161"/>
      <c r="AO107" s="161"/>
      <c r="AP107" s="161"/>
      <c r="AQ107" s="161"/>
      <c r="AR107" s="161"/>
      <c r="AS107" s="161"/>
      <c r="AT107" s="161"/>
      <c r="AU107" s="161"/>
      <c r="AV107" s="161"/>
      <c r="AW107" s="161"/>
      <c r="AX107" s="161"/>
      <c r="AY107" s="161"/>
      <c r="AZ107" s="161"/>
      <c r="BA107" s="161"/>
      <c r="BB107" s="161"/>
      <c r="BC107" s="161"/>
      <c r="BD107" s="161"/>
      <c r="BE107" s="161"/>
      <c r="BF107" s="161"/>
      <c r="BG107" s="161"/>
      <c r="BH107" s="161"/>
      <c r="BI107" s="161"/>
      <c r="BJ107" s="161"/>
      <c r="BK107" s="161"/>
      <c r="BL107" s="161"/>
      <c r="BM107" s="161"/>
      <c r="BN107" s="161"/>
      <c r="BO107" s="161"/>
      <c r="BP107" s="161"/>
      <c r="BQ107" s="161"/>
      <c r="BR107" s="161"/>
      <c r="BS107" s="161"/>
      <c r="BT107" s="161"/>
      <c r="BU107" s="161"/>
      <c r="BV107" s="161"/>
      <c r="BW107" s="161"/>
      <c r="BX107" s="161"/>
      <c r="BY107" s="161"/>
      <c r="BZ107" s="161"/>
      <c r="CA107" s="161"/>
      <c r="CB107" s="161"/>
      <c r="CC107" s="161"/>
      <c r="CD107" s="161"/>
      <c r="CE107" s="161"/>
      <c r="CF107" s="161"/>
      <c r="CG107" s="161"/>
      <c r="CH107" s="161"/>
      <c r="CI107" s="161"/>
      <c r="CJ107" s="161"/>
      <c r="CK107" s="161"/>
      <c r="CL107" s="161"/>
      <c r="CM107" s="161"/>
      <c r="CN107" s="161"/>
      <c r="CO107" s="161"/>
      <c r="CP107" s="161"/>
      <c r="CQ107" s="161"/>
      <c r="CR107" s="161"/>
      <c r="CS107" s="161"/>
      <c r="CT107" s="161"/>
      <c r="CU107" s="161"/>
      <c r="CV107" s="161"/>
      <c r="CW107" s="161"/>
      <c r="CX107" s="161"/>
      <c r="CY107" s="161"/>
      <c r="CZ107" s="161"/>
      <c r="DA107" s="161"/>
    </row>
    <row r="108" spans="1:105" x14ac:dyDescent="0.2">
      <c r="A108" s="156">
        <v>39</v>
      </c>
      <c r="B108" s="230" t="s">
        <v>589</v>
      </c>
      <c r="C108" s="230"/>
      <c r="D108" s="127" t="str">
        <f t="shared" si="12"/>
        <v/>
      </c>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c r="AA108" s="161"/>
      <c r="AB108" s="161"/>
      <c r="AC108" s="161"/>
      <c r="AD108" s="161"/>
      <c r="AE108" s="161"/>
      <c r="AF108" s="161"/>
      <c r="AG108" s="161"/>
      <c r="AH108" s="161"/>
      <c r="AI108" s="161"/>
      <c r="AJ108" s="161"/>
      <c r="AK108" s="161"/>
      <c r="AL108" s="161"/>
      <c r="AM108" s="161"/>
      <c r="AN108" s="161"/>
      <c r="AO108" s="161"/>
      <c r="AP108" s="161"/>
      <c r="AQ108" s="161"/>
      <c r="AR108" s="161"/>
      <c r="AS108" s="161"/>
      <c r="AT108" s="161"/>
      <c r="AU108" s="161"/>
      <c r="AV108" s="161"/>
      <c r="AW108" s="161"/>
      <c r="AX108" s="161"/>
      <c r="AY108" s="161"/>
      <c r="AZ108" s="161"/>
      <c r="BA108" s="161"/>
      <c r="BB108" s="161"/>
      <c r="BC108" s="161"/>
      <c r="BD108" s="161"/>
      <c r="BE108" s="161"/>
      <c r="BF108" s="161"/>
      <c r="BG108" s="161"/>
      <c r="BH108" s="161"/>
      <c r="BI108" s="161"/>
      <c r="BJ108" s="161"/>
      <c r="BK108" s="161"/>
      <c r="BL108" s="161"/>
      <c r="BM108" s="161"/>
      <c r="BN108" s="161"/>
      <c r="BO108" s="161"/>
      <c r="BP108" s="161"/>
      <c r="BQ108" s="161"/>
      <c r="BR108" s="161"/>
      <c r="BS108" s="161"/>
      <c r="BT108" s="161"/>
      <c r="BU108" s="161"/>
      <c r="BV108" s="161"/>
      <c r="BW108" s="161"/>
      <c r="BX108" s="161"/>
      <c r="BY108" s="161"/>
      <c r="BZ108" s="161"/>
      <c r="CA108" s="161"/>
      <c r="CB108" s="161"/>
      <c r="CC108" s="161"/>
      <c r="CD108" s="161"/>
      <c r="CE108" s="161"/>
      <c r="CF108" s="161"/>
      <c r="CG108" s="161"/>
      <c r="CH108" s="161"/>
      <c r="CI108" s="161"/>
      <c r="CJ108" s="161"/>
      <c r="CK108" s="161"/>
      <c r="CL108" s="161"/>
      <c r="CM108" s="161"/>
      <c r="CN108" s="161"/>
      <c r="CO108" s="161"/>
      <c r="CP108" s="161"/>
      <c r="CQ108" s="161"/>
      <c r="CR108" s="161"/>
      <c r="CS108" s="161"/>
      <c r="CT108" s="161"/>
      <c r="CU108" s="161"/>
      <c r="CV108" s="161"/>
      <c r="CW108" s="161"/>
      <c r="CX108" s="161"/>
      <c r="CY108" s="161"/>
      <c r="CZ108" s="161"/>
      <c r="DA108" s="161"/>
    </row>
    <row r="109" spans="1:105" x14ac:dyDescent="0.2">
      <c r="A109" s="156">
        <v>40</v>
      </c>
      <c r="B109" s="230" t="s">
        <v>1096</v>
      </c>
      <c r="C109" s="230"/>
      <c r="D109" s="127" t="str">
        <f t="shared" si="12"/>
        <v/>
      </c>
      <c r="E109" s="161"/>
      <c r="F109" s="161"/>
      <c r="G109" s="161"/>
      <c r="H109" s="161"/>
      <c r="I109" s="161"/>
      <c r="J109" s="161"/>
      <c r="K109" s="161"/>
      <c r="L109" s="161"/>
      <c r="M109" s="161"/>
      <c r="N109" s="161"/>
      <c r="O109" s="161"/>
      <c r="P109" s="161"/>
      <c r="Q109" s="161"/>
      <c r="R109" s="161"/>
      <c r="S109" s="161"/>
      <c r="T109" s="161"/>
      <c r="U109" s="161"/>
      <c r="V109" s="161"/>
      <c r="W109" s="161"/>
      <c r="X109" s="161"/>
      <c r="Y109" s="161"/>
      <c r="Z109" s="161"/>
      <c r="AA109" s="161"/>
      <c r="AB109" s="161"/>
      <c r="AC109" s="161"/>
      <c r="AD109" s="161"/>
      <c r="AE109" s="161"/>
      <c r="AF109" s="161"/>
      <c r="AG109" s="161"/>
      <c r="AH109" s="161"/>
      <c r="AI109" s="161"/>
      <c r="AJ109" s="161"/>
      <c r="AK109" s="161"/>
      <c r="AL109" s="161"/>
      <c r="AM109" s="161"/>
      <c r="AN109" s="161"/>
      <c r="AO109" s="161"/>
      <c r="AP109" s="161"/>
      <c r="AQ109" s="161"/>
      <c r="AR109" s="161"/>
      <c r="AS109" s="161"/>
      <c r="AT109" s="161"/>
      <c r="AU109" s="161"/>
      <c r="AV109" s="161"/>
      <c r="AW109" s="161"/>
      <c r="AX109" s="161"/>
      <c r="AY109" s="161"/>
      <c r="AZ109" s="161"/>
      <c r="BA109" s="161"/>
      <c r="BB109" s="161"/>
      <c r="BC109" s="161"/>
      <c r="BD109" s="161"/>
      <c r="BE109" s="161"/>
      <c r="BF109" s="161"/>
      <c r="BG109" s="161"/>
      <c r="BH109" s="161"/>
      <c r="BI109" s="161"/>
      <c r="BJ109" s="161"/>
      <c r="BK109" s="161"/>
      <c r="BL109" s="161"/>
      <c r="BM109" s="161"/>
      <c r="BN109" s="161"/>
      <c r="BO109" s="161"/>
      <c r="BP109" s="161"/>
      <c r="BQ109" s="161"/>
      <c r="BR109" s="161"/>
      <c r="BS109" s="161"/>
      <c r="BT109" s="161"/>
      <c r="BU109" s="161"/>
      <c r="BV109" s="161"/>
      <c r="BW109" s="161"/>
      <c r="BX109" s="161"/>
      <c r="BY109" s="161"/>
      <c r="BZ109" s="161"/>
      <c r="CA109" s="161"/>
      <c r="CB109" s="161"/>
      <c r="CC109" s="161"/>
      <c r="CD109" s="161"/>
      <c r="CE109" s="161"/>
      <c r="CF109" s="161"/>
      <c r="CG109" s="161"/>
      <c r="CH109" s="161"/>
      <c r="CI109" s="161"/>
      <c r="CJ109" s="161"/>
      <c r="CK109" s="161"/>
      <c r="CL109" s="161"/>
      <c r="CM109" s="161"/>
      <c r="CN109" s="161"/>
      <c r="CO109" s="161"/>
      <c r="CP109" s="161"/>
      <c r="CQ109" s="161"/>
      <c r="CR109" s="161"/>
      <c r="CS109" s="161"/>
      <c r="CT109" s="161"/>
      <c r="CU109" s="161"/>
      <c r="CV109" s="161"/>
      <c r="CW109" s="161"/>
      <c r="CX109" s="161"/>
      <c r="CY109" s="161"/>
      <c r="CZ109" s="161"/>
      <c r="DA109" s="161"/>
    </row>
    <row r="110" spans="1:105" x14ac:dyDescent="0.2">
      <c r="A110" s="156">
        <v>41</v>
      </c>
      <c r="B110" s="230" t="s">
        <v>588</v>
      </c>
      <c r="C110" s="230"/>
      <c r="D110" s="227" t="str">
        <f t="shared" si="12"/>
        <v/>
      </c>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c r="AA110" s="161"/>
      <c r="AB110" s="161"/>
      <c r="AC110" s="161"/>
      <c r="AD110" s="161"/>
      <c r="AE110" s="161"/>
      <c r="AF110" s="161"/>
      <c r="AG110" s="161"/>
      <c r="AH110" s="161"/>
      <c r="AI110" s="161"/>
      <c r="AJ110" s="161"/>
      <c r="AK110" s="161"/>
      <c r="AL110" s="161"/>
      <c r="AM110" s="161"/>
      <c r="AN110" s="161"/>
      <c r="AO110" s="161"/>
      <c r="AP110" s="161"/>
      <c r="AQ110" s="161"/>
      <c r="AR110" s="161"/>
      <c r="AS110" s="161"/>
      <c r="AT110" s="161"/>
      <c r="AU110" s="161"/>
      <c r="AV110" s="161"/>
      <c r="AW110" s="161"/>
      <c r="AX110" s="161"/>
      <c r="AY110" s="161"/>
      <c r="AZ110" s="161"/>
      <c r="BA110" s="161"/>
      <c r="BB110" s="161"/>
      <c r="BC110" s="161"/>
      <c r="BD110" s="161"/>
      <c r="BE110" s="161"/>
      <c r="BF110" s="161"/>
      <c r="BG110" s="161"/>
      <c r="BH110" s="161"/>
      <c r="BI110" s="161"/>
      <c r="BJ110" s="161"/>
      <c r="BK110" s="161"/>
      <c r="BL110" s="161"/>
      <c r="BM110" s="161"/>
      <c r="BN110" s="161"/>
      <c r="BO110" s="161"/>
      <c r="BP110" s="161"/>
      <c r="BQ110" s="161"/>
      <c r="BR110" s="161"/>
      <c r="BS110" s="161"/>
      <c r="BT110" s="161"/>
      <c r="BU110" s="161"/>
      <c r="BV110" s="161"/>
      <c r="BW110" s="161"/>
      <c r="BX110" s="161"/>
      <c r="BY110" s="161"/>
      <c r="BZ110" s="161"/>
      <c r="CA110" s="161"/>
      <c r="CB110" s="161"/>
      <c r="CC110" s="161"/>
      <c r="CD110" s="161"/>
      <c r="CE110" s="161"/>
      <c r="CF110" s="161"/>
      <c r="CG110" s="161"/>
      <c r="CH110" s="161"/>
      <c r="CI110" s="161"/>
      <c r="CJ110" s="161"/>
      <c r="CK110" s="161"/>
      <c r="CL110" s="161"/>
      <c r="CM110" s="161"/>
      <c r="CN110" s="161"/>
      <c r="CO110" s="161"/>
      <c r="CP110" s="161"/>
      <c r="CQ110" s="161"/>
      <c r="CR110" s="161"/>
      <c r="CS110" s="161"/>
      <c r="CT110" s="161"/>
      <c r="CU110" s="161"/>
      <c r="CV110" s="161"/>
      <c r="CW110" s="161"/>
      <c r="CX110" s="161"/>
      <c r="CY110" s="161"/>
      <c r="CZ110" s="161"/>
      <c r="DA110" s="161"/>
    </row>
    <row r="111" spans="1:105" x14ac:dyDescent="0.2">
      <c r="A111" s="197">
        <v>42</v>
      </c>
      <c r="B111" s="230" t="s">
        <v>855</v>
      </c>
      <c r="C111" s="230"/>
      <c r="D111" s="229" t="str">
        <f t="shared" si="12"/>
        <v/>
      </c>
      <c r="E111" s="161"/>
      <c r="F111" s="161"/>
      <c r="G111" s="161"/>
      <c r="H111" s="161"/>
      <c r="I111" s="161"/>
      <c r="J111" s="161"/>
      <c r="K111" s="161"/>
      <c r="L111" s="161"/>
      <c r="M111" s="161"/>
      <c r="N111" s="161"/>
      <c r="O111" s="161"/>
      <c r="P111" s="161"/>
      <c r="Q111" s="161"/>
      <c r="R111" s="161"/>
      <c r="S111" s="161"/>
      <c r="T111" s="161"/>
      <c r="U111" s="161"/>
      <c r="V111" s="161"/>
      <c r="W111" s="161"/>
      <c r="X111" s="161"/>
      <c r="Y111" s="161"/>
      <c r="Z111" s="161"/>
      <c r="AA111" s="161"/>
      <c r="AB111" s="161"/>
      <c r="AC111" s="161"/>
      <c r="AD111" s="161"/>
      <c r="AE111" s="161"/>
      <c r="AF111" s="161"/>
      <c r="AG111" s="161"/>
      <c r="AH111" s="161"/>
      <c r="AI111" s="161"/>
      <c r="AJ111" s="161"/>
      <c r="AK111" s="161"/>
      <c r="AL111" s="161"/>
      <c r="AM111" s="161"/>
      <c r="AN111" s="161"/>
      <c r="AO111" s="161"/>
      <c r="AP111" s="161"/>
      <c r="AQ111" s="161"/>
      <c r="AR111" s="161"/>
      <c r="AS111" s="161"/>
      <c r="AT111" s="161"/>
      <c r="AU111" s="161"/>
      <c r="AV111" s="161"/>
      <c r="AW111" s="161"/>
      <c r="AX111" s="161"/>
      <c r="AY111" s="161"/>
      <c r="AZ111" s="161"/>
      <c r="BA111" s="161"/>
      <c r="BB111" s="161"/>
      <c r="BC111" s="161"/>
      <c r="BD111" s="161"/>
      <c r="BE111" s="161"/>
      <c r="BF111" s="161"/>
      <c r="BG111" s="161"/>
      <c r="BH111" s="161"/>
      <c r="BI111" s="161"/>
      <c r="BJ111" s="161"/>
      <c r="BK111" s="161"/>
      <c r="BL111" s="161"/>
      <c r="BM111" s="161"/>
      <c r="BN111" s="161"/>
      <c r="BO111" s="161"/>
      <c r="BP111" s="161"/>
      <c r="BQ111" s="161"/>
      <c r="BR111" s="161"/>
      <c r="BS111" s="161"/>
      <c r="BT111" s="161"/>
      <c r="BU111" s="161"/>
      <c r="BV111" s="161"/>
      <c r="BW111" s="161"/>
      <c r="BX111" s="161"/>
      <c r="BY111" s="161"/>
      <c r="BZ111" s="161"/>
      <c r="CA111" s="161"/>
      <c r="CB111" s="161"/>
      <c r="CC111" s="161"/>
      <c r="CD111" s="161"/>
      <c r="CE111" s="161"/>
      <c r="CF111" s="161"/>
      <c r="CG111" s="161"/>
      <c r="CH111" s="161"/>
      <c r="CI111" s="161"/>
      <c r="CJ111" s="161"/>
      <c r="CK111" s="161"/>
      <c r="CL111" s="161"/>
      <c r="CM111" s="161"/>
      <c r="CN111" s="161"/>
      <c r="CO111" s="161"/>
      <c r="CP111" s="161"/>
      <c r="CQ111" s="161"/>
      <c r="CR111" s="161"/>
      <c r="CS111" s="161"/>
      <c r="CT111" s="161"/>
      <c r="CU111" s="161"/>
      <c r="CV111" s="161"/>
      <c r="CW111" s="161"/>
      <c r="CX111" s="161"/>
      <c r="CY111" s="161"/>
      <c r="CZ111" s="161"/>
    </row>
    <row r="112" spans="1:105" x14ac:dyDescent="0.2">
      <c r="A112" s="197">
        <v>43</v>
      </c>
      <c r="B112" s="237" t="s">
        <v>1115</v>
      </c>
      <c r="C112" s="230"/>
      <c r="D112" s="228" t="str">
        <f t="shared" si="12"/>
        <v/>
      </c>
    </row>
    <row r="113" spans="1:48" x14ac:dyDescent="0.2">
      <c r="A113" s="197"/>
      <c r="B113" s="200"/>
      <c r="C113" s="101"/>
      <c r="D113" s="201"/>
    </row>
    <row r="114" spans="1:48" x14ac:dyDescent="0.2">
      <c r="A114" s="197"/>
      <c r="B114" s="200"/>
      <c r="C114" s="101"/>
      <c r="D114" s="201"/>
    </row>
    <row r="115" spans="1:48" x14ac:dyDescent="0.2">
      <c r="B115" s="180" t="s">
        <v>193</v>
      </c>
      <c r="C115" s="4"/>
    </row>
    <row r="116" spans="1:48" x14ac:dyDescent="0.2">
      <c r="B116" s="180" t="s">
        <v>194</v>
      </c>
      <c r="C116" s="8"/>
    </row>
    <row r="117" spans="1:48" x14ac:dyDescent="0.2">
      <c r="B117" s="181" t="s">
        <v>2</v>
      </c>
      <c r="C117" s="8"/>
    </row>
    <row r="118" spans="1:48" x14ac:dyDescent="0.2">
      <c r="B118" t="s">
        <v>1098</v>
      </c>
      <c r="C118" s="4"/>
    </row>
    <row r="119" spans="1:48" x14ac:dyDescent="0.2">
      <c r="B119" s="8" t="s">
        <v>190</v>
      </c>
    </row>
    <row r="125" spans="1:48" x14ac:dyDescent="0.2">
      <c r="A125" s="16"/>
      <c r="B125" s="16"/>
      <c r="C125" s="16"/>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row>
    <row r="126" spans="1:48" x14ac:dyDescent="0.2">
      <c r="A126" s="10"/>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row>
    <row r="162" spans="1:48" x14ac:dyDescent="0.2">
      <c r="A162" s="16"/>
      <c r="B162" s="16"/>
      <c r="C162" s="16"/>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row>
  </sheetData>
  <sheetProtection algorithmName="SHA-512" hashValue="5pcNssB5EvojdOG2OwtTIfYPQyC42jp7ZSwpGH/+OMvVSFOZeI/aOcvu/r6p6LdjFGRfvIjI+xHR4gIjwasUzA==" saltValue="wZqMEPlcghnaIf7h57nwMA==" spinCount="100000" sheet="1" objects="1" scenarios="1"/>
  <mergeCells count="82">
    <mergeCell ref="B103:C103"/>
    <mergeCell ref="B104:C104"/>
    <mergeCell ref="B99:C99"/>
    <mergeCell ref="B109:C109"/>
    <mergeCell ref="B110:C110"/>
    <mergeCell ref="B105:C105"/>
    <mergeCell ref="B106:C106"/>
    <mergeCell ref="B107:C107"/>
    <mergeCell ref="B108:C108"/>
    <mergeCell ref="B81:C81"/>
    <mergeCell ref="B77:C77"/>
    <mergeCell ref="B68:C68"/>
    <mergeCell ref="B53:C53"/>
    <mergeCell ref="B54:C54"/>
    <mergeCell ref="B55:C55"/>
    <mergeCell ref="B70:C70"/>
    <mergeCell ref="B65:C65"/>
    <mergeCell ref="B66:C66"/>
    <mergeCell ref="B69:C69"/>
    <mergeCell ref="B56:C56"/>
    <mergeCell ref="B59:C59"/>
    <mergeCell ref="B57:C57"/>
    <mergeCell ref="B61:C61"/>
    <mergeCell ref="B4:C4"/>
    <mergeCell ref="B7:C7"/>
    <mergeCell ref="B8:C8"/>
    <mergeCell ref="B36:C36"/>
    <mergeCell ref="B30:C30"/>
    <mergeCell ref="B31:C31"/>
    <mergeCell ref="B26:C26"/>
    <mergeCell ref="B27:C27"/>
    <mergeCell ref="B22:C22"/>
    <mergeCell ref="B5:C5"/>
    <mergeCell ref="B6:C6"/>
    <mergeCell ref="B10:C10"/>
    <mergeCell ref="B11:C11"/>
    <mergeCell ref="B13:C13"/>
    <mergeCell ref="B97:C97"/>
    <mergeCell ref="B98:C98"/>
    <mergeCell ref="B85:C85"/>
    <mergeCell ref="B91:C91"/>
    <mergeCell ref="B94:C94"/>
    <mergeCell ref="B96:C96"/>
    <mergeCell ref="B92:C92"/>
    <mergeCell ref="B95:C95"/>
    <mergeCell ref="B86:C86"/>
    <mergeCell ref="B93:C93"/>
    <mergeCell ref="B87:C87"/>
    <mergeCell ref="B88:C88"/>
    <mergeCell ref="B89:C89"/>
    <mergeCell ref="B90:C90"/>
    <mergeCell ref="B44:C44"/>
    <mergeCell ref="B34:C34"/>
    <mergeCell ref="B35:C35"/>
    <mergeCell ref="B51:C51"/>
    <mergeCell ref="B14:C14"/>
    <mergeCell ref="B15:C15"/>
    <mergeCell ref="B37:C37"/>
    <mergeCell ref="B38:C38"/>
    <mergeCell ref="B39:C39"/>
    <mergeCell ref="B32:C32"/>
    <mergeCell ref="B33:C33"/>
    <mergeCell ref="B45:C45"/>
    <mergeCell ref="B46:C46"/>
    <mergeCell ref="B47:C47"/>
    <mergeCell ref="B48:C48"/>
    <mergeCell ref="B112:C112"/>
    <mergeCell ref="B111:C111"/>
    <mergeCell ref="B40:C40"/>
    <mergeCell ref="B42:C42"/>
    <mergeCell ref="B49:C49"/>
    <mergeCell ref="B50:C50"/>
    <mergeCell ref="B43:C43"/>
    <mergeCell ref="B41:C41"/>
    <mergeCell ref="B52:C52"/>
    <mergeCell ref="B102:C102"/>
    <mergeCell ref="B101:C101"/>
    <mergeCell ref="B100:C100"/>
    <mergeCell ref="B60:C60"/>
    <mergeCell ref="B62:C62"/>
    <mergeCell ref="B63:C63"/>
    <mergeCell ref="B82:C82"/>
  </mergeCells>
  <phoneticPr fontId="10" type="noConversion"/>
  <pageMargins left="0.74803149606299213" right="0.74803149606299213" top="0.98425196850393704" bottom="0.98425196850393704" header="0.51181102362204722" footer="0.51181102362204722"/>
  <pageSetup paperSize="8" scale="4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07BA0-7234-4F01-9BCF-76D31DB194DC}">
  <dimension ref="B1:IW270"/>
  <sheetViews>
    <sheetView showGridLines="0" workbookViewId="0">
      <selection activeCell="K22" sqref="K22"/>
    </sheetView>
  </sheetViews>
  <sheetFormatPr defaultColWidth="9.140625" defaultRowHeight="12.75" x14ac:dyDescent="0.2"/>
  <cols>
    <col min="1" max="1" width="1" style="287" customWidth="1"/>
    <col min="2" max="2" width="137.7109375" style="286" customWidth="1"/>
    <col min="3" max="3" width="7.5703125" style="287" customWidth="1"/>
    <col min="4" max="4" width="7.28515625" style="287" customWidth="1"/>
    <col min="5" max="5" width="7" style="287" customWidth="1"/>
    <col min="6" max="6" width="7.42578125" style="287" customWidth="1"/>
    <col min="7" max="7" width="7.140625" style="287" customWidth="1"/>
    <col min="8" max="8" width="6.85546875" style="287" customWidth="1"/>
    <col min="9" max="9" width="7.28515625" style="287" customWidth="1"/>
    <col min="10" max="10" width="6.42578125" style="287" customWidth="1"/>
    <col min="11" max="11" width="7.140625" style="287" customWidth="1"/>
    <col min="12" max="12" width="7.28515625" style="287" customWidth="1"/>
    <col min="13" max="16384" width="9.140625" style="287"/>
  </cols>
  <sheetData>
    <row r="1" spans="2:2" ht="6" customHeight="1" x14ac:dyDescent="0.2"/>
    <row r="2" spans="2:2" x14ac:dyDescent="0.2">
      <c r="B2" s="288" t="s">
        <v>29</v>
      </c>
    </row>
    <row r="3" spans="2:2" x14ac:dyDescent="0.2">
      <c r="B3" s="288" t="s">
        <v>1149</v>
      </c>
    </row>
    <row r="4" spans="2:2" ht="13.5" thickBot="1" x14ac:dyDescent="0.25"/>
    <row r="5" spans="2:2" x14ac:dyDescent="0.2">
      <c r="B5" s="289" t="s">
        <v>30</v>
      </c>
    </row>
    <row r="6" spans="2:2" x14ac:dyDescent="0.2">
      <c r="B6" s="290"/>
    </row>
    <row r="7" spans="2:2" x14ac:dyDescent="0.2">
      <c r="B7" s="291" t="s">
        <v>617</v>
      </c>
    </row>
    <row r="8" spans="2:2" x14ac:dyDescent="0.2">
      <c r="B8" s="291" t="s">
        <v>298</v>
      </c>
    </row>
    <row r="9" spans="2:2" x14ac:dyDescent="0.2">
      <c r="B9" s="291" t="s">
        <v>31</v>
      </c>
    </row>
    <row r="10" spans="2:2" x14ac:dyDescent="0.2">
      <c r="B10" s="291" t="s">
        <v>395</v>
      </c>
    </row>
    <row r="11" spans="2:2" x14ac:dyDescent="0.2">
      <c r="B11" s="292" t="s">
        <v>313</v>
      </c>
    </row>
    <row r="12" spans="2:2" x14ac:dyDescent="0.2">
      <c r="B12" s="291" t="s">
        <v>535</v>
      </c>
    </row>
    <row r="13" spans="2:2" x14ac:dyDescent="0.2">
      <c r="B13" s="291" t="s">
        <v>534</v>
      </c>
    </row>
    <row r="14" spans="2:2" x14ac:dyDescent="0.2">
      <c r="B14" s="291" t="s">
        <v>536</v>
      </c>
    </row>
    <row r="15" spans="2:2" x14ac:dyDescent="0.2">
      <c r="B15" s="291" t="s">
        <v>537</v>
      </c>
    </row>
    <row r="16" spans="2:2" x14ac:dyDescent="0.2">
      <c r="B16" s="291"/>
    </row>
    <row r="17" spans="2:2" x14ac:dyDescent="0.2">
      <c r="B17" s="291" t="s">
        <v>299</v>
      </c>
    </row>
    <row r="18" spans="2:2" x14ac:dyDescent="0.2">
      <c r="B18" s="291" t="s">
        <v>21</v>
      </c>
    </row>
    <row r="19" spans="2:2" x14ac:dyDescent="0.2">
      <c r="B19" s="292"/>
    </row>
    <row r="20" spans="2:2" x14ac:dyDescent="0.2">
      <c r="B20" s="291" t="s">
        <v>631</v>
      </c>
    </row>
    <row r="21" spans="2:2" x14ac:dyDescent="0.2">
      <c r="B21" s="291" t="s">
        <v>632</v>
      </c>
    </row>
    <row r="22" spans="2:2" x14ac:dyDescent="0.2">
      <c r="B22" s="291" t="s">
        <v>295</v>
      </c>
    </row>
    <row r="23" spans="2:2" x14ac:dyDescent="0.2">
      <c r="B23" s="291"/>
    </row>
    <row r="24" spans="2:2" x14ac:dyDescent="0.2">
      <c r="B24" s="291" t="s">
        <v>375</v>
      </c>
    </row>
    <row r="25" spans="2:2" x14ac:dyDescent="0.2">
      <c r="B25" s="291" t="s">
        <v>376</v>
      </c>
    </row>
    <row r="26" spans="2:2" x14ac:dyDescent="0.2">
      <c r="B26" s="291" t="s">
        <v>324</v>
      </c>
    </row>
    <row r="27" spans="2:2" ht="13.5" thickBot="1" x14ac:dyDescent="0.25">
      <c r="B27" s="293" t="s">
        <v>430</v>
      </c>
    </row>
    <row r="28" spans="2:2" ht="13.5" thickBot="1" x14ac:dyDescent="0.25"/>
    <row r="29" spans="2:2" x14ac:dyDescent="0.2">
      <c r="B29" s="289" t="s">
        <v>633</v>
      </c>
    </row>
    <row r="30" spans="2:2" x14ac:dyDescent="0.2">
      <c r="B30" s="291" t="s">
        <v>325</v>
      </c>
    </row>
    <row r="31" spans="2:2" x14ac:dyDescent="0.2">
      <c r="B31" s="291" t="s">
        <v>657</v>
      </c>
    </row>
    <row r="32" spans="2:2" x14ac:dyDescent="0.2">
      <c r="B32" s="291" t="s">
        <v>431</v>
      </c>
    </row>
    <row r="33" spans="2:2" x14ac:dyDescent="0.2">
      <c r="B33" s="291" t="s">
        <v>736</v>
      </c>
    </row>
    <row r="34" spans="2:2" x14ac:dyDescent="0.2">
      <c r="B34" s="291" t="s">
        <v>658</v>
      </c>
    </row>
    <row r="35" spans="2:2" x14ac:dyDescent="0.2">
      <c r="B35" s="291" t="s">
        <v>659</v>
      </c>
    </row>
    <row r="36" spans="2:2" x14ac:dyDescent="0.2">
      <c r="B36" s="291" t="s">
        <v>660</v>
      </c>
    </row>
    <row r="37" spans="2:2" x14ac:dyDescent="0.2">
      <c r="B37" s="291"/>
    </row>
    <row r="38" spans="2:2" x14ac:dyDescent="0.2">
      <c r="B38" s="290" t="s">
        <v>4</v>
      </c>
    </row>
    <row r="39" spans="2:2" x14ac:dyDescent="0.2">
      <c r="B39" s="291" t="s">
        <v>73</v>
      </c>
    </row>
    <row r="40" spans="2:2" x14ac:dyDescent="0.2">
      <c r="B40" s="291" t="s">
        <v>74</v>
      </c>
    </row>
    <row r="41" spans="2:2" x14ac:dyDescent="0.2">
      <c r="B41" s="291" t="s">
        <v>1014</v>
      </c>
    </row>
    <row r="42" spans="2:2" x14ac:dyDescent="0.2">
      <c r="B42" s="291"/>
    </row>
    <row r="43" spans="2:2" x14ac:dyDescent="0.2">
      <c r="B43" s="291" t="s">
        <v>634</v>
      </c>
    </row>
    <row r="44" spans="2:2" x14ac:dyDescent="0.2">
      <c r="B44" s="291" t="s">
        <v>635</v>
      </c>
    </row>
    <row r="45" spans="2:2" x14ac:dyDescent="0.2">
      <c r="B45" s="291" t="s">
        <v>636</v>
      </c>
    </row>
    <row r="46" spans="2:2" x14ac:dyDescent="0.2">
      <c r="B46" s="291" t="s">
        <v>637</v>
      </c>
    </row>
    <row r="47" spans="2:2" ht="13.5" thickBot="1" x14ac:dyDescent="0.25">
      <c r="B47" s="293" t="s">
        <v>638</v>
      </c>
    </row>
    <row r="48" spans="2:2" ht="13.5" thickBot="1" x14ac:dyDescent="0.25"/>
    <row r="49" spans="2:2" x14ac:dyDescent="0.2">
      <c r="B49" s="289" t="s">
        <v>648</v>
      </c>
    </row>
    <row r="50" spans="2:2" x14ac:dyDescent="0.2">
      <c r="B50" s="291" t="s">
        <v>296</v>
      </c>
    </row>
    <row r="51" spans="2:2" x14ac:dyDescent="0.2">
      <c r="B51" s="291" t="s">
        <v>297</v>
      </c>
    </row>
    <row r="52" spans="2:2" x14ac:dyDescent="0.2">
      <c r="B52" s="291" t="s">
        <v>396</v>
      </c>
    </row>
    <row r="53" spans="2:2" x14ac:dyDescent="0.2">
      <c r="B53" s="291" t="s">
        <v>397</v>
      </c>
    </row>
    <row r="54" spans="2:2" x14ac:dyDescent="0.2">
      <c r="B54" s="291" t="s">
        <v>830</v>
      </c>
    </row>
    <row r="55" spans="2:2" x14ac:dyDescent="0.2">
      <c r="B55" s="291" t="s">
        <v>649</v>
      </c>
    </row>
    <row r="56" spans="2:2" x14ac:dyDescent="0.2">
      <c r="B56" s="291" t="s">
        <v>650</v>
      </c>
    </row>
    <row r="57" spans="2:2" x14ac:dyDescent="0.2">
      <c r="B57" s="291" t="s">
        <v>651</v>
      </c>
    </row>
    <row r="58" spans="2:2" ht="13.5" thickBot="1" x14ac:dyDescent="0.25">
      <c r="B58" s="293" t="s">
        <v>652</v>
      </c>
    </row>
    <row r="59" spans="2:2" ht="13.5" thickBot="1" x14ac:dyDescent="0.25"/>
    <row r="60" spans="2:2" x14ac:dyDescent="0.2">
      <c r="B60" s="289" t="s">
        <v>653</v>
      </c>
    </row>
    <row r="61" spans="2:2" x14ac:dyDescent="0.2">
      <c r="B61" s="291" t="s">
        <v>316</v>
      </c>
    </row>
    <row r="62" spans="2:2" x14ac:dyDescent="0.2">
      <c r="B62" s="291" t="s">
        <v>668</v>
      </c>
    </row>
    <row r="63" spans="2:2" ht="13.5" thickBot="1" x14ac:dyDescent="0.25">
      <c r="B63" s="293" t="s">
        <v>22</v>
      </c>
    </row>
    <row r="64" spans="2:2" ht="13.5" thickBot="1" x14ac:dyDescent="0.25"/>
    <row r="65" spans="2:2" x14ac:dyDescent="0.2">
      <c r="B65" s="289" t="s">
        <v>654</v>
      </c>
    </row>
    <row r="66" spans="2:2" x14ac:dyDescent="0.2">
      <c r="B66" s="291"/>
    </row>
    <row r="67" spans="2:2" x14ac:dyDescent="0.2">
      <c r="B67" s="290" t="s">
        <v>358</v>
      </c>
    </row>
    <row r="68" spans="2:2" x14ac:dyDescent="0.2">
      <c r="B68" s="290"/>
    </row>
    <row r="69" spans="2:2" x14ac:dyDescent="0.2">
      <c r="B69" s="290" t="s">
        <v>1</v>
      </c>
    </row>
    <row r="70" spans="2:2" x14ac:dyDescent="0.2">
      <c r="B70" s="291" t="s">
        <v>300</v>
      </c>
    </row>
    <row r="71" spans="2:2" x14ac:dyDescent="0.2">
      <c r="B71" s="290"/>
    </row>
    <row r="72" spans="2:2" x14ac:dyDescent="0.2">
      <c r="B72" s="290" t="s">
        <v>831</v>
      </c>
    </row>
    <row r="73" spans="2:2" x14ac:dyDescent="0.2">
      <c r="B73" s="291" t="s">
        <v>683</v>
      </c>
    </row>
    <row r="74" spans="2:2" x14ac:dyDescent="0.2">
      <c r="B74" s="291" t="s">
        <v>684</v>
      </c>
    </row>
    <row r="75" spans="2:2" x14ac:dyDescent="0.2">
      <c r="B75" s="291" t="s">
        <v>832</v>
      </c>
    </row>
    <row r="76" spans="2:2" x14ac:dyDescent="0.2">
      <c r="B76" s="290"/>
    </row>
    <row r="77" spans="2:2" x14ac:dyDescent="0.2">
      <c r="B77" s="290" t="s">
        <v>0</v>
      </c>
    </row>
    <row r="78" spans="2:2" x14ac:dyDescent="0.2">
      <c r="B78" s="291" t="s">
        <v>833</v>
      </c>
    </row>
    <row r="79" spans="2:2" x14ac:dyDescent="0.2">
      <c r="B79" s="291" t="s">
        <v>61</v>
      </c>
    </row>
    <row r="80" spans="2:2" x14ac:dyDescent="0.2">
      <c r="B80" s="291"/>
    </row>
    <row r="81" spans="2:2" x14ac:dyDescent="0.2">
      <c r="B81" s="290" t="s">
        <v>432</v>
      </c>
    </row>
    <row r="82" spans="2:2" x14ac:dyDescent="0.2">
      <c r="B82" s="291" t="s">
        <v>25</v>
      </c>
    </row>
    <row r="83" spans="2:2" x14ac:dyDescent="0.2">
      <c r="B83" s="291" t="s">
        <v>32</v>
      </c>
    </row>
    <row r="84" spans="2:2" x14ac:dyDescent="0.2">
      <c r="B84" s="291" t="s">
        <v>359</v>
      </c>
    </row>
    <row r="85" spans="2:2" x14ac:dyDescent="0.2">
      <c r="B85" s="291" t="s">
        <v>360</v>
      </c>
    </row>
    <row r="86" spans="2:2" x14ac:dyDescent="0.2">
      <c r="B86" s="291" t="s">
        <v>361</v>
      </c>
    </row>
    <row r="87" spans="2:2" x14ac:dyDescent="0.2">
      <c r="B87" s="291" t="s">
        <v>33</v>
      </c>
    </row>
    <row r="88" spans="2:2" x14ac:dyDescent="0.2">
      <c r="B88" s="291" t="s">
        <v>34</v>
      </c>
    </row>
    <row r="89" spans="2:2" x14ac:dyDescent="0.2">
      <c r="B89" s="291" t="s">
        <v>301</v>
      </c>
    </row>
    <row r="90" spans="2:2" x14ac:dyDescent="0.2">
      <c r="B90" s="291" t="s">
        <v>362</v>
      </c>
    </row>
    <row r="91" spans="2:2" x14ac:dyDescent="0.2">
      <c r="B91" s="291" t="s">
        <v>35</v>
      </c>
    </row>
    <row r="92" spans="2:2" x14ac:dyDescent="0.2">
      <c r="B92" s="291" t="s">
        <v>302</v>
      </c>
    </row>
    <row r="93" spans="2:2" x14ac:dyDescent="0.2">
      <c r="B93" s="290"/>
    </row>
    <row r="94" spans="2:2" x14ac:dyDescent="0.2">
      <c r="B94" s="290" t="s">
        <v>433</v>
      </c>
    </row>
    <row r="95" spans="2:2" x14ac:dyDescent="0.2">
      <c r="B95" s="291" t="s">
        <v>489</v>
      </c>
    </row>
    <row r="96" spans="2:2" x14ac:dyDescent="0.2">
      <c r="B96" s="291" t="s">
        <v>26</v>
      </c>
    </row>
    <row r="97" spans="2:2" x14ac:dyDescent="0.2">
      <c r="B97" s="291" t="s">
        <v>36</v>
      </c>
    </row>
    <row r="98" spans="2:2" x14ac:dyDescent="0.2">
      <c r="B98" s="291" t="s">
        <v>305</v>
      </c>
    </row>
    <row r="99" spans="2:2" x14ac:dyDescent="0.2">
      <c r="B99" s="292" t="s">
        <v>37</v>
      </c>
    </row>
    <row r="100" spans="2:2" x14ac:dyDescent="0.2">
      <c r="B100" s="291" t="s">
        <v>318</v>
      </c>
    </row>
    <row r="101" spans="2:2" x14ac:dyDescent="0.2">
      <c r="B101" s="291" t="s">
        <v>319</v>
      </c>
    </row>
    <row r="102" spans="2:2" x14ac:dyDescent="0.2">
      <c r="B102" s="291" t="s">
        <v>38</v>
      </c>
    </row>
    <row r="103" spans="2:2" x14ac:dyDescent="0.2">
      <c r="B103" s="291" t="s">
        <v>320</v>
      </c>
    </row>
    <row r="104" spans="2:2" x14ac:dyDescent="0.2">
      <c r="B104" s="291"/>
    </row>
    <row r="105" spans="2:2" x14ac:dyDescent="0.2">
      <c r="B105" s="290" t="s">
        <v>398</v>
      </c>
    </row>
    <row r="106" spans="2:2" x14ac:dyDescent="0.2">
      <c r="B106" s="291" t="s">
        <v>78</v>
      </c>
    </row>
    <row r="107" spans="2:2" x14ac:dyDescent="0.2">
      <c r="B107" s="291" t="s">
        <v>326</v>
      </c>
    </row>
    <row r="108" spans="2:2" x14ac:dyDescent="0.2">
      <c r="B108" s="291" t="s">
        <v>692</v>
      </c>
    </row>
    <row r="109" spans="2:2" x14ac:dyDescent="0.2">
      <c r="B109" s="291" t="s">
        <v>69</v>
      </c>
    </row>
    <row r="110" spans="2:2" x14ac:dyDescent="0.2">
      <c r="B110" s="291"/>
    </row>
    <row r="111" spans="2:2" x14ac:dyDescent="0.2">
      <c r="B111" s="290" t="s">
        <v>401</v>
      </c>
    </row>
    <row r="112" spans="2:2" x14ac:dyDescent="0.2">
      <c r="B112" s="291" t="s">
        <v>27</v>
      </c>
    </row>
    <row r="113" spans="2:2" x14ac:dyDescent="0.2">
      <c r="B113" s="291" t="s">
        <v>490</v>
      </c>
    </row>
    <row r="114" spans="2:2" x14ac:dyDescent="0.2">
      <c r="B114" s="291"/>
    </row>
    <row r="115" spans="2:2" x14ac:dyDescent="0.2">
      <c r="B115" s="290" t="s">
        <v>39</v>
      </c>
    </row>
    <row r="116" spans="2:2" s="294" customFormat="1" x14ac:dyDescent="0.2">
      <c r="B116" s="291" t="s">
        <v>402</v>
      </c>
    </row>
    <row r="117" spans="2:2" x14ac:dyDescent="0.2">
      <c r="B117" s="291" t="s">
        <v>404</v>
      </c>
    </row>
    <row r="118" spans="2:2" x14ac:dyDescent="0.2">
      <c r="B118" s="291" t="s">
        <v>403</v>
      </c>
    </row>
    <row r="119" spans="2:2" x14ac:dyDescent="0.2">
      <c r="B119" s="291" t="s">
        <v>303</v>
      </c>
    </row>
    <row r="120" spans="2:2" x14ac:dyDescent="0.2">
      <c r="B120" s="291" t="s">
        <v>304</v>
      </c>
    </row>
    <row r="121" spans="2:2" x14ac:dyDescent="0.2">
      <c r="B121" s="291"/>
    </row>
    <row r="122" spans="2:2" x14ac:dyDescent="0.2">
      <c r="B122" s="290" t="s">
        <v>406</v>
      </c>
    </row>
    <row r="123" spans="2:2" x14ac:dyDescent="0.2">
      <c r="B123" s="291" t="s">
        <v>407</v>
      </c>
    </row>
    <row r="124" spans="2:2" x14ac:dyDescent="0.2">
      <c r="B124" s="291" t="s">
        <v>408</v>
      </c>
    </row>
    <row r="125" spans="2:2" x14ac:dyDescent="0.2">
      <c r="B125" s="291"/>
    </row>
    <row r="126" spans="2:2" x14ac:dyDescent="0.2">
      <c r="B126" s="290" t="s">
        <v>723</v>
      </c>
    </row>
    <row r="127" spans="2:2" x14ac:dyDescent="0.2">
      <c r="B127" s="291" t="s">
        <v>414</v>
      </c>
    </row>
    <row r="128" spans="2:2" x14ac:dyDescent="0.2">
      <c r="B128" s="291" t="s">
        <v>415</v>
      </c>
    </row>
    <row r="129" spans="2:2" x14ac:dyDescent="0.2">
      <c r="B129" s="291" t="s">
        <v>54</v>
      </c>
    </row>
    <row r="130" spans="2:2" x14ac:dyDescent="0.2">
      <c r="B130" s="291" t="s">
        <v>55</v>
      </c>
    </row>
    <row r="131" spans="2:2" x14ac:dyDescent="0.2">
      <c r="B131" s="291" t="s">
        <v>56</v>
      </c>
    </row>
    <row r="132" spans="2:2" x14ac:dyDescent="0.2">
      <c r="B132" s="291" t="s">
        <v>57</v>
      </c>
    </row>
    <row r="133" spans="2:2" x14ac:dyDescent="0.2">
      <c r="B133" s="291" t="s">
        <v>80</v>
      </c>
    </row>
    <row r="134" spans="2:2" x14ac:dyDescent="0.2">
      <c r="B134" s="291"/>
    </row>
    <row r="135" spans="2:2" x14ac:dyDescent="0.2">
      <c r="B135" s="290" t="s">
        <v>82</v>
      </c>
    </row>
    <row r="136" spans="2:2" x14ac:dyDescent="0.2">
      <c r="B136" s="291" t="s">
        <v>434</v>
      </c>
    </row>
    <row r="137" spans="2:2" x14ac:dyDescent="0.2">
      <c r="B137" s="290"/>
    </row>
    <row r="138" spans="2:2" x14ac:dyDescent="0.2">
      <c r="B138" s="290" t="s">
        <v>83</v>
      </c>
    </row>
    <row r="139" spans="2:2" x14ac:dyDescent="0.2">
      <c r="B139" s="291" t="s">
        <v>435</v>
      </c>
    </row>
    <row r="140" spans="2:2" x14ac:dyDescent="0.2">
      <c r="B140" s="291"/>
    </row>
    <row r="141" spans="2:2" x14ac:dyDescent="0.2">
      <c r="B141" s="290" t="s">
        <v>40</v>
      </c>
    </row>
    <row r="142" spans="2:2" x14ac:dyDescent="0.2">
      <c r="B142" s="291" t="s">
        <v>65</v>
      </c>
    </row>
    <row r="143" spans="2:2" x14ac:dyDescent="0.2">
      <c r="B143" s="291"/>
    </row>
    <row r="144" spans="2:2" x14ac:dyDescent="0.2">
      <c r="B144" s="290" t="s">
        <v>416</v>
      </c>
    </row>
    <row r="145" spans="2:2" x14ac:dyDescent="0.2">
      <c r="B145" s="291" t="s">
        <v>357</v>
      </c>
    </row>
    <row r="146" spans="2:2" x14ac:dyDescent="0.2">
      <c r="B146" s="291" t="s">
        <v>491</v>
      </c>
    </row>
    <row r="147" spans="2:2" x14ac:dyDescent="0.2">
      <c r="B147" s="291" t="s">
        <v>355</v>
      </c>
    </row>
    <row r="148" spans="2:2" x14ac:dyDescent="0.2">
      <c r="B148" s="291" t="s">
        <v>356</v>
      </c>
    </row>
    <row r="149" spans="2:2" x14ac:dyDescent="0.2">
      <c r="B149" s="291"/>
    </row>
    <row r="150" spans="2:2" x14ac:dyDescent="0.2">
      <c r="B150" s="290" t="s">
        <v>23</v>
      </c>
    </row>
    <row r="151" spans="2:2" x14ac:dyDescent="0.2">
      <c r="B151" s="290" t="s">
        <v>24</v>
      </c>
    </row>
    <row r="152" spans="2:2" x14ac:dyDescent="0.2">
      <c r="B152" s="291" t="s">
        <v>492</v>
      </c>
    </row>
    <row r="153" spans="2:2" x14ac:dyDescent="0.2">
      <c r="B153" s="291"/>
    </row>
    <row r="154" spans="2:2" x14ac:dyDescent="0.2">
      <c r="B154" s="290" t="s">
        <v>724</v>
      </c>
    </row>
    <row r="155" spans="2:2" x14ac:dyDescent="0.2">
      <c r="B155" s="291" t="s">
        <v>41</v>
      </c>
    </row>
    <row r="156" spans="2:2" x14ac:dyDescent="0.2">
      <c r="B156" s="291" t="s">
        <v>62</v>
      </c>
    </row>
    <row r="157" spans="2:2" x14ac:dyDescent="0.2">
      <c r="B157" s="291" t="s">
        <v>63</v>
      </c>
    </row>
    <row r="158" spans="2:2" x14ac:dyDescent="0.2">
      <c r="B158" s="291" t="s">
        <v>66</v>
      </c>
    </row>
    <row r="159" spans="2:2" x14ac:dyDescent="0.2">
      <c r="B159" s="291" t="s">
        <v>725</v>
      </c>
    </row>
    <row r="160" spans="2:2" x14ac:dyDescent="0.2">
      <c r="B160" s="291" t="s">
        <v>570</v>
      </c>
    </row>
    <row r="161" spans="2:2" x14ac:dyDescent="0.2">
      <c r="B161" s="290" t="s">
        <v>726</v>
      </c>
    </row>
    <row r="162" spans="2:2" x14ac:dyDescent="0.2">
      <c r="B162" s="291" t="s">
        <v>64</v>
      </c>
    </row>
    <row r="163" spans="2:2" x14ac:dyDescent="0.2">
      <c r="B163" s="291"/>
    </row>
    <row r="164" spans="2:2" x14ac:dyDescent="0.2">
      <c r="B164" s="290" t="s">
        <v>417</v>
      </c>
    </row>
    <row r="165" spans="2:2" x14ac:dyDescent="0.2">
      <c r="B165" s="291" t="s">
        <v>727</v>
      </c>
    </row>
    <row r="166" spans="2:2" x14ac:dyDescent="0.2">
      <c r="B166" s="291" t="s">
        <v>728</v>
      </c>
    </row>
    <row r="167" spans="2:2" x14ac:dyDescent="0.2">
      <c r="B167" s="291" t="s">
        <v>832</v>
      </c>
    </row>
    <row r="168" spans="2:2" x14ac:dyDescent="0.2">
      <c r="B168" s="291"/>
    </row>
    <row r="169" spans="2:2" x14ac:dyDescent="0.2">
      <c r="B169" s="290" t="s">
        <v>493</v>
      </c>
    </row>
    <row r="170" spans="2:2" x14ac:dyDescent="0.2">
      <c r="B170" s="291" t="s">
        <v>494</v>
      </c>
    </row>
    <row r="171" spans="2:2" x14ac:dyDescent="0.2">
      <c r="B171" s="291" t="s">
        <v>332</v>
      </c>
    </row>
    <row r="172" spans="2:2" x14ac:dyDescent="0.2">
      <c r="B172" s="291" t="s">
        <v>42</v>
      </c>
    </row>
    <row r="173" spans="2:2" x14ac:dyDescent="0.2">
      <c r="B173" s="291" t="s">
        <v>43</v>
      </c>
    </row>
    <row r="174" spans="2:2" x14ac:dyDescent="0.2">
      <c r="B174" s="291" t="s">
        <v>333</v>
      </c>
    </row>
    <row r="175" spans="2:2" x14ac:dyDescent="0.2">
      <c r="B175" s="291" t="s">
        <v>334</v>
      </c>
    </row>
    <row r="176" spans="2:2" x14ac:dyDescent="0.2">
      <c r="B176" s="291" t="s">
        <v>44</v>
      </c>
    </row>
    <row r="177" spans="2:2" x14ac:dyDescent="0.2">
      <c r="B177" s="291" t="s">
        <v>335</v>
      </c>
    </row>
    <row r="178" spans="2:2" x14ac:dyDescent="0.2">
      <c r="B178" s="290"/>
    </row>
    <row r="179" spans="2:2" x14ac:dyDescent="0.2">
      <c r="B179" s="290" t="s">
        <v>731</v>
      </c>
    </row>
    <row r="180" spans="2:2" x14ac:dyDescent="0.2">
      <c r="B180" s="291" t="s">
        <v>70</v>
      </c>
    </row>
    <row r="181" spans="2:2" x14ac:dyDescent="0.2">
      <c r="B181" s="291" t="s">
        <v>71</v>
      </c>
    </row>
    <row r="182" spans="2:2" x14ac:dyDescent="0.2">
      <c r="B182" s="291" t="s">
        <v>67</v>
      </c>
    </row>
    <row r="183" spans="2:2" x14ac:dyDescent="0.2">
      <c r="B183" s="291" t="s">
        <v>68</v>
      </c>
    </row>
    <row r="184" spans="2:2" x14ac:dyDescent="0.2">
      <c r="B184" s="291" t="s">
        <v>45</v>
      </c>
    </row>
    <row r="185" spans="2:2" x14ac:dyDescent="0.2">
      <c r="B185" s="291" t="s">
        <v>329</v>
      </c>
    </row>
    <row r="186" spans="2:2" x14ac:dyDescent="0.2">
      <c r="B186" s="291" t="s">
        <v>46</v>
      </c>
    </row>
    <row r="187" spans="2:2" x14ac:dyDescent="0.2">
      <c r="B187" s="291" t="s">
        <v>330</v>
      </c>
    </row>
    <row r="188" spans="2:2" x14ac:dyDescent="0.2">
      <c r="B188" s="291" t="s">
        <v>47</v>
      </c>
    </row>
    <row r="189" spans="2:2" x14ac:dyDescent="0.2">
      <c r="B189" s="291" t="s">
        <v>331</v>
      </c>
    </row>
    <row r="190" spans="2:2" x14ac:dyDescent="0.2">
      <c r="B190" s="291"/>
    </row>
    <row r="191" spans="2:2" x14ac:dyDescent="0.2">
      <c r="B191" s="290" t="s">
        <v>498</v>
      </c>
    </row>
    <row r="192" spans="2:2" x14ac:dyDescent="0.2">
      <c r="B192" s="291" t="s">
        <v>399</v>
      </c>
    </row>
    <row r="193" spans="2:2" x14ac:dyDescent="0.2">
      <c r="B193" s="291" t="s">
        <v>400</v>
      </c>
    </row>
    <row r="194" spans="2:2" x14ac:dyDescent="0.2">
      <c r="B194" s="291"/>
    </row>
    <row r="195" spans="2:2" x14ac:dyDescent="0.2">
      <c r="B195" s="290" t="s">
        <v>732</v>
      </c>
    </row>
    <row r="196" spans="2:2" x14ac:dyDescent="0.2">
      <c r="B196" s="291" t="s">
        <v>864</v>
      </c>
    </row>
    <row r="197" spans="2:2" x14ac:dyDescent="0.2">
      <c r="B197" s="291" t="s">
        <v>72</v>
      </c>
    </row>
    <row r="198" spans="2:2" x14ac:dyDescent="0.2">
      <c r="B198" s="291" t="s">
        <v>681</v>
      </c>
    </row>
    <row r="199" spans="2:2" x14ac:dyDescent="0.2">
      <c r="B199" s="291" t="s">
        <v>682</v>
      </c>
    </row>
    <row r="200" spans="2:2" x14ac:dyDescent="0.2">
      <c r="B200" s="291"/>
    </row>
    <row r="201" spans="2:2" x14ac:dyDescent="0.2">
      <c r="B201" s="291" t="s">
        <v>340</v>
      </c>
    </row>
    <row r="202" spans="2:2" x14ac:dyDescent="0.2">
      <c r="B202" s="291" t="s">
        <v>341</v>
      </c>
    </row>
    <row r="203" spans="2:2" x14ac:dyDescent="0.2">
      <c r="B203" s="291" t="s">
        <v>28</v>
      </c>
    </row>
    <row r="204" spans="2:2" x14ac:dyDescent="0.2">
      <c r="B204" s="291" t="s">
        <v>865</v>
      </c>
    </row>
    <row r="205" spans="2:2" x14ac:dyDescent="0.2">
      <c r="B205" s="291" t="s">
        <v>495</v>
      </c>
    </row>
    <row r="206" spans="2:2" x14ac:dyDescent="0.2">
      <c r="B206" s="291" t="s">
        <v>496</v>
      </c>
    </row>
    <row r="207" spans="2:2" x14ac:dyDescent="0.2">
      <c r="B207" s="291"/>
    </row>
    <row r="208" spans="2:2" x14ac:dyDescent="0.2">
      <c r="B208" s="290" t="s">
        <v>440</v>
      </c>
    </row>
    <row r="209" spans="2:2" x14ac:dyDescent="0.2">
      <c r="B209" s="291" t="s">
        <v>79</v>
      </c>
    </row>
    <row r="210" spans="2:2" x14ac:dyDescent="0.2">
      <c r="B210" s="291" t="s">
        <v>326</v>
      </c>
    </row>
    <row r="211" spans="2:2" x14ac:dyDescent="0.2">
      <c r="B211" s="291" t="s">
        <v>497</v>
      </c>
    </row>
    <row r="212" spans="2:2" x14ac:dyDescent="0.2">
      <c r="B212" s="291"/>
    </row>
    <row r="213" spans="2:2" x14ac:dyDescent="0.2">
      <c r="B213" s="290" t="s">
        <v>441</v>
      </c>
    </row>
    <row r="214" spans="2:2" x14ac:dyDescent="0.2">
      <c r="B214" s="291" t="s">
        <v>75</v>
      </c>
    </row>
    <row r="215" spans="2:2" x14ac:dyDescent="0.2">
      <c r="B215" s="291" t="s">
        <v>76</v>
      </c>
    </row>
    <row r="216" spans="2:2" x14ac:dyDescent="0.2">
      <c r="B216" s="291" t="s">
        <v>327</v>
      </c>
    </row>
    <row r="217" spans="2:2" x14ac:dyDescent="0.2">
      <c r="B217" s="291" t="s">
        <v>342</v>
      </c>
    </row>
    <row r="218" spans="2:2" x14ac:dyDescent="0.2">
      <c r="B218" s="291"/>
    </row>
    <row r="219" spans="2:2" x14ac:dyDescent="0.2">
      <c r="B219" s="291" t="s">
        <v>866</v>
      </c>
    </row>
    <row r="220" spans="2:2" x14ac:dyDescent="0.2">
      <c r="B220" s="291" t="s">
        <v>671</v>
      </c>
    </row>
    <row r="221" spans="2:2" x14ac:dyDescent="0.2">
      <c r="B221" s="291"/>
    </row>
    <row r="222" spans="2:2" x14ac:dyDescent="0.2">
      <c r="B222" s="290" t="s">
        <v>680</v>
      </c>
    </row>
    <row r="223" spans="2:2" x14ac:dyDescent="0.2">
      <c r="B223" s="295" t="s">
        <v>670</v>
      </c>
    </row>
    <row r="224" spans="2:2" x14ac:dyDescent="0.2">
      <c r="B224" s="291" t="s">
        <v>672</v>
      </c>
    </row>
    <row r="225" spans="2:6" x14ac:dyDescent="0.2">
      <c r="B225" s="291" t="s">
        <v>673</v>
      </c>
    </row>
    <row r="226" spans="2:6" x14ac:dyDescent="0.2">
      <c r="B226" s="291"/>
    </row>
    <row r="227" spans="2:6" x14ac:dyDescent="0.2">
      <c r="B227" s="295" t="s">
        <v>584</v>
      </c>
    </row>
    <row r="228" spans="2:6" x14ac:dyDescent="0.2">
      <c r="B228" s="291" t="s">
        <v>675</v>
      </c>
    </row>
    <row r="229" spans="2:6" x14ac:dyDescent="0.2">
      <c r="B229" s="291" t="s">
        <v>674</v>
      </c>
      <c r="F229" s="296"/>
    </row>
    <row r="230" spans="2:6" x14ac:dyDescent="0.2">
      <c r="B230" s="291" t="s">
        <v>860</v>
      </c>
    </row>
    <row r="231" spans="2:6" x14ac:dyDescent="0.2">
      <c r="B231" s="291" t="s">
        <v>907</v>
      </c>
    </row>
    <row r="232" spans="2:6" x14ac:dyDescent="0.2">
      <c r="B232" s="295" t="s">
        <v>601</v>
      </c>
    </row>
    <row r="233" spans="2:6" x14ac:dyDescent="0.2">
      <c r="B233" s="291" t="s">
        <v>676</v>
      </c>
    </row>
    <row r="234" spans="2:6" x14ac:dyDescent="0.2">
      <c r="B234" s="291" t="s">
        <v>344</v>
      </c>
    </row>
    <row r="235" spans="2:6" x14ac:dyDescent="0.2">
      <c r="B235" s="295" t="s">
        <v>602</v>
      </c>
    </row>
    <row r="236" spans="2:6" x14ac:dyDescent="0.2">
      <c r="B236" s="291" t="s">
        <v>677</v>
      </c>
    </row>
    <row r="237" spans="2:6" x14ac:dyDescent="0.2">
      <c r="B237" s="291" t="s">
        <v>343</v>
      </c>
    </row>
    <row r="238" spans="2:6" x14ac:dyDescent="0.2">
      <c r="B238" s="291"/>
    </row>
    <row r="239" spans="2:6" x14ac:dyDescent="0.2">
      <c r="B239" s="290" t="s">
        <v>733</v>
      </c>
    </row>
    <row r="240" spans="2:6" x14ac:dyDescent="0.2">
      <c r="B240" s="291" t="s">
        <v>336</v>
      </c>
    </row>
    <row r="241" spans="2:2" x14ac:dyDescent="0.2">
      <c r="B241" s="291" t="s">
        <v>339</v>
      </c>
    </row>
    <row r="242" spans="2:2" x14ac:dyDescent="0.2">
      <c r="B242" s="291" t="s">
        <v>354</v>
      </c>
    </row>
    <row r="243" spans="2:2" x14ac:dyDescent="0.2">
      <c r="B243" s="291"/>
    </row>
    <row r="244" spans="2:2" x14ac:dyDescent="0.2">
      <c r="B244" s="290" t="s">
        <v>77</v>
      </c>
    </row>
    <row r="245" spans="2:2" ht="13.5" thickBot="1" x14ac:dyDescent="0.25">
      <c r="B245" s="293" t="s">
        <v>328</v>
      </c>
    </row>
    <row r="246" spans="2:2" ht="13.5" thickBot="1" x14ac:dyDescent="0.25"/>
    <row r="247" spans="2:2" x14ac:dyDescent="0.2">
      <c r="B247" s="289" t="s">
        <v>231</v>
      </c>
    </row>
    <row r="248" spans="2:2" x14ac:dyDescent="0.2">
      <c r="B248" s="291" t="s">
        <v>486</v>
      </c>
    </row>
    <row r="249" spans="2:2" x14ac:dyDescent="0.2">
      <c r="B249" s="291" t="s">
        <v>48</v>
      </c>
    </row>
    <row r="250" spans="2:2" x14ac:dyDescent="0.2">
      <c r="B250" s="292" t="s">
        <v>487</v>
      </c>
    </row>
    <row r="251" spans="2:2" x14ac:dyDescent="0.2">
      <c r="B251" s="291" t="s">
        <v>49</v>
      </c>
    </row>
    <row r="252" spans="2:2" x14ac:dyDescent="0.2">
      <c r="B252" s="291" t="s">
        <v>50</v>
      </c>
    </row>
    <row r="253" spans="2:2" x14ac:dyDescent="0.2">
      <c r="B253" s="292" t="s">
        <v>51</v>
      </c>
    </row>
    <row r="254" spans="2:2" x14ac:dyDescent="0.2">
      <c r="B254" s="291"/>
    </row>
    <row r="255" spans="2:2" x14ac:dyDescent="0.2">
      <c r="B255" s="291" t="s">
        <v>317</v>
      </c>
    </row>
    <row r="256" spans="2:2" x14ac:dyDescent="0.2">
      <c r="B256" s="291" t="s">
        <v>52</v>
      </c>
    </row>
    <row r="257" spans="2:257" x14ac:dyDescent="0.2">
      <c r="B257" s="291" t="s">
        <v>232</v>
      </c>
    </row>
    <row r="258" spans="2:257" x14ac:dyDescent="0.2">
      <c r="B258" s="291" t="s">
        <v>53</v>
      </c>
    </row>
    <row r="259" spans="2:257" x14ac:dyDescent="0.2">
      <c r="B259" s="291" t="s">
        <v>488</v>
      </c>
    </row>
    <row r="260" spans="2:257" ht="13.5" thickBot="1" x14ac:dyDescent="0.25">
      <c r="B260" s="293" t="s">
        <v>234</v>
      </c>
    </row>
    <row r="261" spans="2:257" ht="13.5" thickBot="1" x14ac:dyDescent="0.25"/>
    <row r="262" spans="2:257" x14ac:dyDescent="0.2">
      <c r="B262" s="289" t="s">
        <v>639</v>
      </c>
    </row>
    <row r="263" spans="2:257" x14ac:dyDescent="0.2">
      <c r="B263" s="291" t="s">
        <v>640</v>
      </c>
      <c r="C263" s="296"/>
      <c r="D263" s="296"/>
      <c r="E263" s="296"/>
      <c r="F263" s="296"/>
      <c r="G263" s="296"/>
      <c r="H263" s="296"/>
      <c r="I263" s="296"/>
      <c r="J263" s="296"/>
      <c r="K263" s="296"/>
      <c r="L263" s="296"/>
      <c r="M263" s="296"/>
      <c r="N263" s="296"/>
      <c r="O263" s="296"/>
      <c r="P263" s="296"/>
      <c r="Q263" s="296"/>
      <c r="R263" s="296"/>
      <c r="S263" s="296"/>
      <c r="T263" s="296"/>
      <c r="U263" s="296"/>
      <c r="V263" s="296"/>
      <c r="W263" s="296"/>
      <c r="X263" s="296"/>
      <c r="Y263" s="296"/>
      <c r="Z263" s="296"/>
      <c r="AA263" s="296"/>
      <c r="AB263" s="296"/>
      <c r="AC263" s="296"/>
      <c r="AD263" s="296"/>
      <c r="AE263" s="296"/>
      <c r="AF263" s="296"/>
      <c r="AG263" s="296"/>
      <c r="AH263" s="296"/>
      <c r="AI263" s="296"/>
      <c r="AJ263" s="296"/>
      <c r="AK263" s="296"/>
      <c r="AL263" s="296"/>
      <c r="AM263" s="296"/>
      <c r="AN263" s="296"/>
      <c r="AO263" s="296"/>
      <c r="AP263" s="296"/>
      <c r="AQ263" s="296"/>
      <c r="AR263" s="296"/>
      <c r="AS263" s="296"/>
      <c r="AT263" s="296"/>
      <c r="AU263" s="296"/>
      <c r="AV263" s="296"/>
      <c r="AW263" s="296"/>
      <c r="AX263" s="296"/>
      <c r="AY263" s="296"/>
      <c r="AZ263" s="296"/>
      <c r="BA263" s="296"/>
      <c r="BB263" s="296"/>
      <c r="BC263" s="296"/>
      <c r="BD263" s="296"/>
      <c r="BE263" s="296"/>
      <c r="BF263" s="296"/>
      <c r="BG263" s="296"/>
      <c r="BH263" s="296"/>
      <c r="BI263" s="296"/>
      <c r="BJ263" s="296"/>
      <c r="BK263" s="296"/>
      <c r="BL263" s="296"/>
      <c r="BM263" s="296"/>
      <c r="BN263" s="296"/>
      <c r="BO263" s="296"/>
      <c r="BP263" s="296"/>
      <c r="BQ263" s="296"/>
      <c r="BR263" s="296"/>
      <c r="BS263" s="296"/>
      <c r="BT263" s="296"/>
      <c r="BU263" s="296"/>
      <c r="BV263" s="296"/>
      <c r="BW263" s="296"/>
      <c r="BX263" s="296"/>
      <c r="BY263" s="296"/>
      <c r="BZ263" s="296"/>
      <c r="CA263" s="296"/>
      <c r="CB263" s="296"/>
      <c r="CC263" s="296"/>
      <c r="CD263" s="296"/>
      <c r="CE263" s="296"/>
      <c r="CF263" s="296"/>
      <c r="CG263" s="296"/>
      <c r="CH263" s="296"/>
      <c r="CI263" s="296"/>
      <c r="CJ263" s="296"/>
      <c r="CK263" s="296"/>
      <c r="CL263" s="296"/>
      <c r="CM263" s="296"/>
      <c r="CN263" s="296"/>
      <c r="CO263" s="296"/>
      <c r="CP263" s="296"/>
      <c r="CQ263" s="296"/>
      <c r="CR263" s="296"/>
      <c r="CS263" s="296"/>
      <c r="CT263" s="296"/>
      <c r="CU263" s="296"/>
      <c r="CV263" s="296"/>
      <c r="CW263" s="296"/>
      <c r="CX263" s="296"/>
      <c r="CY263" s="296"/>
      <c r="CZ263" s="296"/>
      <c r="DA263" s="296"/>
      <c r="DB263" s="296"/>
      <c r="DC263" s="296"/>
      <c r="DD263" s="296"/>
      <c r="DE263" s="296"/>
      <c r="DF263" s="296"/>
      <c r="DG263" s="296"/>
      <c r="DH263" s="296"/>
      <c r="DI263" s="296"/>
      <c r="DJ263" s="296"/>
      <c r="DK263" s="296"/>
      <c r="DL263" s="296"/>
      <c r="DM263" s="296"/>
      <c r="DN263" s="296"/>
      <c r="DO263" s="296"/>
      <c r="DP263" s="296"/>
      <c r="DQ263" s="296"/>
      <c r="DR263" s="296"/>
      <c r="DS263" s="296"/>
      <c r="DT263" s="296"/>
      <c r="DU263" s="296"/>
      <c r="DV263" s="296"/>
      <c r="DW263" s="296"/>
      <c r="DX263" s="296"/>
      <c r="DY263" s="296"/>
      <c r="DZ263" s="296"/>
      <c r="EA263" s="296"/>
      <c r="EB263" s="296"/>
      <c r="EC263" s="296"/>
      <c r="ED263" s="296"/>
      <c r="EE263" s="296"/>
      <c r="EF263" s="296"/>
      <c r="EG263" s="296"/>
      <c r="EH263" s="296"/>
      <c r="EI263" s="296"/>
      <c r="EJ263" s="296"/>
      <c r="EK263" s="296"/>
      <c r="EL263" s="296"/>
      <c r="EM263" s="296"/>
      <c r="EN263" s="296"/>
      <c r="EO263" s="296"/>
      <c r="EP263" s="296"/>
      <c r="EQ263" s="296"/>
      <c r="ER263" s="296"/>
      <c r="ES263" s="296"/>
      <c r="ET263" s="296"/>
      <c r="EU263" s="296"/>
      <c r="EV263" s="296"/>
      <c r="EW263" s="296"/>
      <c r="EX263" s="296"/>
      <c r="EY263" s="296"/>
      <c r="EZ263" s="296"/>
      <c r="FA263" s="296"/>
      <c r="FB263" s="296"/>
      <c r="FC263" s="296"/>
      <c r="FD263" s="296"/>
      <c r="FE263" s="296"/>
      <c r="FF263" s="296"/>
      <c r="FG263" s="296"/>
      <c r="FH263" s="296"/>
      <c r="FI263" s="296"/>
      <c r="FJ263" s="296"/>
      <c r="FK263" s="296"/>
      <c r="FL263" s="296"/>
      <c r="FM263" s="296"/>
      <c r="FN263" s="296"/>
      <c r="FO263" s="296"/>
      <c r="FP263" s="296"/>
      <c r="FQ263" s="296"/>
      <c r="FR263" s="296"/>
      <c r="FS263" s="296"/>
      <c r="FT263" s="296"/>
      <c r="FU263" s="296"/>
      <c r="FV263" s="296"/>
      <c r="FW263" s="296"/>
      <c r="FX263" s="296"/>
      <c r="FY263" s="296"/>
      <c r="FZ263" s="296"/>
      <c r="GA263" s="296"/>
      <c r="GB263" s="296"/>
      <c r="GC263" s="296"/>
      <c r="GD263" s="296"/>
      <c r="GE263" s="296"/>
      <c r="GF263" s="296"/>
      <c r="GG263" s="296"/>
      <c r="GH263" s="296"/>
      <c r="GI263" s="296"/>
      <c r="GJ263" s="296"/>
      <c r="GK263" s="296"/>
      <c r="GL263" s="296"/>
      <c r="GM263" s="296"/>
      <c r="GN263" s="296"/>
      <c r="GO263" s="296"/>
      <c r="GP263" s="296"/>
      <c r="GQ263" s="296"/>
      <c r="GR263" s="296"/>
      <c r="GS263" s="296"/>
      <c r="GT263" s="296"/>
      <c r="GU263" s="296"/>
      <c r="GV263" s="296"/>
      <c r="GW263" s="296"/>
      <c r="GX263" s="296"/>
      <c r="GY263" s="296"/>
      <c r="GZ263" s="296"/>
      <c r="HA263" s="296"/>
      <c r="HB263" s="296"/>
      <c r="HC263" s="296"/>
      <c r="HD263" s="296"/>
      <c r="HE263" s="296"/>
      <c r="HF263" s="296"/>
      <c r="HG263" s="296"/>
      <c r="HH263" s="296"/>
      <c r="HI263" s="296"/>
      <c r="HJ263" s="296"/>
      <c r="HK263" s="296"/>
      <c r="HL263" s="296"/>
      <c r="HM263" s="296"/>
      <c r="HN263" s="296"/>
      <c r="HO263" s="296"/>
      <c r="HP263" s="296"/>
      <c r="HQ263" s="296"/>
      <c r="HR263" s="296"/>
      <c r="HS263" s="296"/>
      <c r="HT263" s="296"/>
      <c r="HU263" s="296"/>
      <c r="HV263" s="296"/>
      <c r="HW263" s="296"/>
      <c r="HX263" s="296"/>
      <c r="HY263" s="296"/>
      <c r="HZ263" s="296"/>
      <c r="IA263" s="296"/>
      <c r="IB263" s="296"/>
      <c r="IC263" s="296"/>
      <c r="ID263" s="296"/>
      <c r="IE263" s="296"/>
      <c r="IF263" s="296"/>
      <c r="IG263" s="296"/>
      <c r="IH263" s="296"/>
      <c r="II263" s="296"/>
      <c r="IJ263" s="296"/>
      <c r="IK263" s="296"/>
      <c r="IL263" s="296"/>
      <c r="IM263" s="296"/>
      <c r="IN263" s="296"/>
      <c r="IO263" s="296"/>
      <c r="IP263" s="296"/>
      <c r="IQ263" s="296"/>
      <c r="IR263" s="296"/>
      <c r="IS263" s="296"/>
      <c r="IT263" s="296"/>
      <c r="IU263" s="296"/>
      <c r="IV263" s="296"/>
      <c r="IW263" s="296"/>
    </row>
    <row r="264" spans="2:257" x14ac:dyDescent="0.2">
      <c r="B264" s="291" t="s">
        <v>314</v>
      </c>
      <c r="C264" s="296"/>
      <c r="D264" s="296"/>
      <c r="E264" s="296"/>
      <c r="F264" s="296"/>
      <c r="G264" s="296"/>
      <c r="H264" s="296"/>
      <c r="I264" s="296"/>
      <c r="J264" s="296"/>
      <c r="K264" s="296"/>
      <c r="L264" s="296"/>
      <c r="M264" s="296"/>
      <c r="N264" s="296"/>
      <c r="O264" s="296"/>
      <c r="P264" s="296"/>
      <c r="Q264" s="296"/>
      <c r="R264" s="296"/>
      <c r="S264" s="296"/>
      <c r="T264" s="296"/>
      <c r="U264" s="296"/>
      <c r="V264" s="296"/>
      <c r="W264" s="296"/>
      <c r="X264" s="296"/>
      <c r="Y264" s="296"/>
      <c r="Z264" s="296"/>
      <c r="AA264" s="296"/>
      <c r="AB264" s="296"/>
      <c r="AC264" s="296"/>
      <c r="AD264" s="296"/>
      <c r="AE264" s="296"/>
      <c r="AF264" s="296"/>
      <c r="AG264" s="296"/>
      <c r="AH264" s="296"/>
      <c r="AI264" s="296"/>
      <c r="AJ264" s="296"/>
      <c r="AK264" s="296"/>
      <c r="AL264" s="296"/>
      <c r="AM264" s="296"/>
      <c r="AN264" s="296"/>
      <c r="AO264" s="296"/>
      <c r="AP264" s="296"/>
      <c r="AQ264" s="296"/>
      <c r="AR264" s="296"/>
      <c r="AS264" s="296"/>
      <c r="AT264" s="296"/>
      <c r="AU264" s="296"/>
      <c r="AV264" s="296"/>
      <c r="AW264" s="296"/>
      <c r="AX264" s="296"/>
      <c r="AY264" s="296"/>
      <c r="AZ264" s="296"/>
      <c r="BA264" s="296"/>
      <c r="BB264" s="296"/>
      <c r="BC264" s="296"/>
      <c r="BD264" s="296"/>
      <c r="BE264" s="296"/>
      <c r="BF264" s="296"/>
      <c r="BG264" s="296"/>
      <c r="BH264" s="296"/>
      <c r="BI264" s="296"/>
      <c r="BJ264" s="296"/>
      <c r="BK264" s="296"/>
      <c r="BL264" s="296"/>
      <c r="BM264" s="296"/>
      <c r="BN264" s="296"/>
      <c r="BO264" s="296"/>
      <c r="BP264" s="296"/>
      <c r="BQ264" s="296"/>
      <c r="BR264" s="296"/>
      <c r="BS264" s="296"/>
      <c r="BT264" s="296"/>
      <c r="BU264" s="296"/>
      <c r="BV264" s="296"/>
      <c r="BW264" s="296"/>
      <c r="BX264" s="296"/>
      <c r="BY264" s="296"/>
      <c r="BZ264" s="296"/>
      <c r="CA264" s="296"/>
      <c r="CB264" s="296"/>
      <c r="CC264" s="296"/>
      <c r="CD264" s="296"/>
      <c r="CE264" s="296"/>
      <c r="CF264" s="296"/>
      <c r="CG264" s="296"/>
      <c r="CH264" s="296"/>
      <c r="CI264" s="296"/>
      <c r="CJ264" s="296"/>
      <c r="CK264" s="296"/>
      <c r="CL264" s="296"/>
      <c r="CM264" s="296"/>
      <c r="CN264" s="296"/>
      <c r="CO264" s="296"/>
      <c r="CP264" s="296"/>
      <c r="CQ264" s="296"/>
      <c r="CR264" s="296"/>
      <c r="CS264" s="296"/>
      <c r="CT264" s="296"/>
      <c r="CU264" s="296"/>
      <c r="CV264" s="296"/>
      <c r="CW264" s="296"/>
      <c r="CX264" s="296"/>
      <c r="CY264" s="296"/>
      <c r="CZ264" s="296"/>
      <c r="DA264" s="296"/>
      <c r="DB264" s="296"/>
      <c r="DC264" s="296"/>
      <c r="DD264" s="296"/>
      <c r="DE264" s="296"/>
      <c r="DF264" s="296"/>
      <c r="DG264" s="296"/>
      <c r="DH264" s="296"/>
      <c r="DI264" s="296"/>
      <c r="DJ264" s="296"/>
      <c r="DK264" s="296"/>
      <c r="DL264" s="296"/>
      <c r="DM264" s="296"/>
      <c r="DN264" s="296"/>
      <c r="DO264" s="296"/>
      <c r="DP264" s="296"/>
      <c r="DQ264" s="296"/>
      <c r="DR264" s="296"/>
      <c r="DS264" s="296"/>
      <c r="DT264" s="296"/>
      <c r="DU264" s="296"/>
      <c r="DV264" s="296"/>
      <c r="DW264" s="296"/>
      <c r="DX264" s="296"/>
      <c r="DY264" s="296"/>
      <c r="DZ264" s="296"/>
      <c r="EA264" s="296"/>
      <c r="EB264" s="296"/>
      <c r="EC264" s="296"/>
      <c r="ED264" s="296"/>
      <c r="EE264" s="296"/>
      <c r="EF264" s="296"/>
      <c r="EG264" s="296"/>
      <c r="EH264" s="296"/>
      <c r="EI264" s="296"/>
      <c r="EJ264" s="296"/>
      <c r="EK264" s="296"/>
      <c r="EL264" s="296"/>
      <c r="EM264" s="296"/>
      <c r="EN264" s="296"/>
      <c r="EO264" s="296"/>
      <c r="EP264" s="296"/>
      <c r="EQ264" s="296"/>
      <c r="ER264" s="296"/>
      <c r="ES264" s="296"/>
      <c r="ET264" s="296"/>
      <c r="EU264" s="296"/>
      <c r="EV264" s="296"/>
      <c r="EW264" s="296"/>
      <c r="EX264" s="296"/>
      <c r="EY264" s="296"/>
      <c r="EZ264" s="296"/>
      <c r="FA264" s="296"/>
      <c r="FB264" s="296"/>
      <c r="FC264" s="296"/>
      <c r="FD264" s="296"/>
      <c r="FE264" s="296"/>
      <c r="FF264" s="296"/>
      <c r="FG264" s="296"/>
      <c r="FH264" s="296"/>
      <c r="FI264" s="296"/>
      <c r="FJ264" s="296"/>
      <c r="FK264" s="296"/>
      <c r="FL264" s="296"/>
      <c r="FM264" s="296"/>
      <c r="FN264" s="296"/>
      <c r="FO264" s="296"/>
      <c r="FP264" s="296"/>
      <c r="FQ264" s="296"/>
      <c r="FR264" s="296"/>
      <c r="FS264" s="296"/>
      <c r="FT264" s="296"/>
      <c r="FU264" s="296"/>
      <c r="FV264" s="296"/>
      <c r="FW264" s="296"/>
      <c r="FX264" s="296"/>
      <c r="FY264" s="296"/>
      <c r="FZ264" s="296"/>
      <c r="GA264" s="296"/>
      <c r="GB264" s="296"/>
      <c r="GC264" s="296"/>
      <c r="GD264" s="296"/>
      <c r="GE264" s="296"/>
      <c r="GF264" s="296"/>
      <c r="GG264" s="296"/>
      <c r="GH264" s="296"/>
      <c r="GI264" s="296"/>
      <c r="GJ264" s="296"/>
      <c r="GK264" s="296"/>
      <c r="GL264" s="296"/>
      <c r="GM264" s="296"/>
      <c r="GN264" s="296"/>
      <c r="GO264" s="296"/>
      <c r="GP264" s="296"/>
      <c r="GQ264" s="296"/>
      <c r="GR264" s="296"/>
      <c r="GS264" s="296"/>
      <c r="GT264" s="296"/>
      <c r="GU264" s="296"/>
      <c r="GV264" s="296"/>
      <c r="GW264" s="296"/>
      <c r="GX264" s="296"/>
      <c r="GY264" s="296"/>
      <c r="GZ264" s="296"/>
      <c r="HA264" s="296"/>
      <c r="HB264" s="296"/>
      <c r="HC264" s="296"/>
      <c r="HD264" s="296"/>
      <c r="HE264" s="296"/>
      <c r="HF264" s="296"/>
      <c r="HG264" s="296"/>
      <c r="HH264" s="296"/>
      <c r="HI264" s="296"/>
      <c r="HJ264" s="296"/>
      <c r="HK264" s="296"/>
      <c r="HL264" s="296"/>
      <c r="HM264" s="296"/>
      <c r="HN264" s="296"/>
      <c r="HO264" s="296"/>
      <c r="HP264" s="296"/>
      <c r="HQ264" s="296"/>
      <c r="HR264" s="296"/>
      <c r="HS264" s="296"/>
      <c r="HT264" s="296"/>
      <c r="HU264" s="296"/>
      <c r="HV264" s="296"/>
      <c r="HW264" s="296"/>
      <c r="HX264" s="296"/>
      <c r="HY264" s="296"/>
      <c r="HZ264" s="296"/>
      <c r="IA264" s="296"/>
      <c r="IB264" s="296"/>
      <c r="IC264" s="296"/>
      <c r="ID264" s="296"/>
      <c r="IE264" s="296"/>
      <c r="IF264" s="296"/>
      <c r="IG264" s="296"/>
      <c r="IH264" s="296"/>
      <c r="II264" s="296"/>
      <c r="IJ264" s="296"/>
      <c r="IK264" s="296"/>
      <c r="IL264" s="296"/>
      <c r="IM264" s="296"/>
      <c r="IN264" s="296"/>
      <c r="IO264" s="296"/>
      <c r="IP264" s="296"/>
      <c r="IQ264" s="296"/>
      <c r="IR264" s="296"/>
      <c r="IS264" s="296"/>
      <c r="IT264" s="296"/>
      <c r="IU264" s="296"/>
      <c r="IV264" s="296"/>
      <c r="IW264" s="296"/>
    </row>
    <row r="265" spans="2:257" x14ac:dyDescent="0.2">
      <c r="B265" s="291" t="s">
        <v>315</v>
      </c>
    </row>
    <row r="266" spans="2:257" x14ac:dyDescent="0.2">
      <c r="B266" s="291" t="s">
        <v>485</v>
      </c>
    </row>
    <row r="267" spans="2:257" x14ac:dyDescent="0.2">
      <c r="B267" s="291" t="s">
        <v>734</v>
      </c>
    </row>
    <row r="268" spans="2:257" ht="15" x14ac:dyDescent="0.2">
      <c r="B268" s="291" t="s">
        <v>1171</v>
      </c>
    </row>
    <row r="269" spans="2:257" x14ac:dyDescent="0.2">
      <c r="B269" s="291" t="s">
        <v>641</v>
      </c>
    </row>
    <row r="270" spans="2:257" ht="13.5" thickBot="1" x14ac:dyDescent="0.25">
      <c r="B270" s="293" t="s">
        <v>1094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3491"/>
  <sheetViews>
    <sheetView topLeftCell="B1" zoomScaleNormal="100" workbookViewId="0">
      <selection activeCell="I2" sqref="I2"/>
    </sheetView>
  </sheetViews>
  <sheetFormatPr defaultColWidth="9.140625" defaultRowHeight="14.1" customHeight="1" x14ac:dyDescent="0.2"/>
  <cols>
    <col min="1" max="1" width="11" style="18" customWidth="1"/>
    <col min="2" max="2" width="4.85546875" style="18" customWidth="1"/>
    <col min="3" max="3" width="7.28515625" style="18" customWidth="1"/>
    <col min="4" max="4" width="7" style="18" customWidth="1"/>
    <col min="5" max="5" width="7.42578125" style="18" customWidth="1"/>
    <col min="6" max="6" width="7.140625" style="18" customWidth="1"/>
    <col min="7" max="7" width="6.85546875" style="18" customWidth="1"/>
    <col min="8" max="8" width="7.28515625" style="18" customWidth="1"/>
    <col min="9" max="9" width="6.42578125" style="18" customWidth="1"/>
    <col min="10" max="10" width="7.140625" style="18" customWidth="1"/>
    <col min="11" max="11" width="7.28515625" style="18" customWidth="1"/>
    <col min="12" max="16384" width="9.140625" style="18"/>
  </cols>
  <sheetData>
    <row r="1" spans="1:9" ht="12.75" x14ac:dyDescent="0.2">
      <c r="A1" s="17" t="s">
        <v>322</v>
      </c>
      <c r="I1" s="17" t="s">
        <v>1148</v>
      </c>
    </row>
    <row r="2" spans="1:9" ht="12.75" x14ac:dyDescent="0.2">
      <c r="A2" s="17" t="s">
        <v>742</v>
      </c>
    </row>
    <row r="3" spans="1:9" ht="12.75" x14ac:dyDescent="0.2">
      <c r="A3" s="18" t="s">
        <v>323</v>
      </c>
    </row>
    <row r="4" spans="1:9" ht="12.75" x14ac:dyDescent="0.2">
      <c r="A4" s="18" t="s">
        <v>321</v>
      </c>
    </row>
    <row r="5" spans="1:9" ht="12.75" x14ac:dyDescent="0.2">
      <c r="A5" s="18" t="s">
        <v>543</v>
      </c>
    </row>
    <row r="6" spans="1:9" ht="12.75" x14ac:dyDescent="0.2">
      <c r="A6" s="18" t="s">
        <v>743</v>
      </c>
    </row>
    <row r="7" spans="1:9" ht="12.75" x14ac:dyDescent="0.2"/>
    <row r="8" spans="1:9" ht="12.75" x14ac:dyDescent="0.2">
      <c r="A8" s="21" t="s">
        <v>737</v>
      </c>
    </row>
    <row r="9" spans="1:9" ht="12.75" x14ac:dyDescent="0.2">
      <c r="A9" s="20" t="s">
        <v>595</v>
      </c>
      <c r="C9" s="18" t="s">
        <v>744</v>
      </c>
    </row>
    <row r="10" spans="1:9" ht="12.75" x14ac:dyDescent="0.2">
      <c r="A10" s="20"/>
    </row>
    <row r="11" spans="1:9" ht="12.75" x14ac:dyDescent="0.2">
      <c r="A11" s="18">
        <v>506</v>
      </c>
      <c r="C11" s="18" t="s">
        <v>473</v>
      </c>
    </row>
    <row r="12" spans="1:9" ht="12.75" x14ac:dyDescent="0.2">
      <c r="A12" s="18">
        <v>504</v>
      </c>
      <c r="C12" s="18" t="s">
        <v>950</v>
      </c>
    </row>
    <row r="13" spans="1:9" ht="12.75" x14ac:dyDescent="0.2">
      <c r="A13" s="18">
        <v>507</v>
      </c>
      <c r="C13" s="18" t="s">
        <v>1019</v>
      </c>
    </row>
    <row r="14" spans="1:9" ht="12.75" x14ac:dyDescent="0.2">
      <c r="A14" s="18">
        <v>503</v>
      </c>
      <c r="C14" s="18" t="s">
        <v>745</v>
      </c>
    </row>
    <row r="15" spans="1:9" ht="12.75" x14ac:dyDescent="0.2">
      <c r="A15" s="18">
        <v>508</v>
      </c>
      <c r="C15" s="210" t="s">
        <v>720</v>
      </c>
    </row>
    <row r="16" spans="1:9" ht="12.75" x14ac:dyDescent="0.2">
      <c r="A16" s="18">
        <v>504</v>
      </c>
      <c r="C16" s="18" t="s">
        <v>951</v>
      </c>
    </row>
    <row r="17" spans="1:6" ht="12.75" x14ac:dyDescent="0.2">
      <c r="A17" s="18">
        <v>501</v>
      </c>
      <c r="C17" s="18" t="s">
        <v>475</v>
      </c>
    </row>
    <row r="18" spans="1:6" ht="12.75" x14ac:dyDescent="0.2">
      <c r="A18" s="18">
        <v>504</v>
      </c>
      <c r="C18" s="27" t="s">
        <v>738</v>
      </c>
    </row>
    <row r="19" spans="1:6" ht="12.75" customHeight="1" x14ac:dyDescent="0.2">
      <c r="A19" s="18">
        <v>502</v>
      </c>
      <c r="C19" s="18" t="s">
        <v>474</v>
      </c>
    </row>
    <row r="20" spans="1:6" ht="12.75" customHeight="1" x14ac:dyDescent="0.2"/>
    <row r="21" spans="1:6" ht="12.75" customHeight="1" x14ac:dyDescent="0.2">
      <c r="A21" s="21" t="s">
        <v>747</v>
      </c>
    </row>
    <row r="22" spans="1:6" ht="12.75" customHeight="1" x14ac:dyDescent="0.2">
      <c r="A22" s="20" t="s">
        <v>595</v>
      </c>
      <c r="C22" s="18" t="s">
        <v>744</v>
      </c>
    </row>
    <row r="23" spans="1:6" ht="12.75" customHeight="1" x14ac:dyDescent="0.2"/>
    <row r="24" spans="1:6" ht="12.75" customHeight="1" x14ac:dyDescent="0.2">
      <c r="A24" s="18">
        <v>101</v>
      </c>
      <c r="C24" s="210" t="s">
        <v>237</v>
      </c>
      <c r="E24" s="211"/>
    </row>
    <row r="25" spans="1:6" ht="12.75" customHeight="1" x14ac:dyDescent="0.2">
      <c r="A25" s="18">
        <v>104</v>
      </c>
      <c r="B25" s="74"/>
      <c r="C25" s="18" t="s">
        <v>748</v>
      </c>
      <c r="D25" s="74"/>
    </row>
    <row r="26" spans="1:6" ht="12.75" customHeight="1" x14ac:dyDescent="0.2">
      <c r="A26" s="18">
        <v>105</v>
      </c>
      <c r="C26" s="18" t="s">
        <v>1085</v>
      </c>
    </row>
    <row r="27" spans="1:6" ht="12.75" customHeight="1" x14ac:dyDescent="0.2">
      <c r="A27" s="18">
        <v>106</v>
      </c>
      <c r="C27" s="210" t="s">
        <v>867</v>
      </c>
    </row>
    <row r="28" spans="1:6" ht="12.75" customHeight="1" x14ac:dyDescent="0.2">
      <c r="A28" s="211">
        <v>108</v>
      </c>
      <c r="B28" s="211"/>
      <c r="C28" s="211" t="s">
        <v>749</v>
      </c>
      <c r="D28" s="211"/>
      <c r="E28" s="211"/>
      <c r="F28" s="211"/>
    </row>
    <row r="29" spans="1:6" ht="12.75" customHeight="1" x14ac:dyDescent="0.2">
      <c r="A29" s="211">
        <v>105</v>
      </c>
      <c r="B29" s="211"/>
      <c r="C29" s="211" t="s">
        <v>1076</v>
      </c>
      <c r="D29" s="211"/>
      <c r="E29" s="211"/>
      <c r="F29" s="211"/>
    </row>
    <row r="30" spans="1:6" ht="12.75" customHeight="1" x14ac:dyDescent="0.2">
      <c r="A30" s="212">
        <v>114</v>
      </c>
      <c r="B30" s="212"/>
      <c r="C30" s="212" t="s">
        <v>1084</v>
      </c>
      <c r="D30" s="212"/>
    </row>
    <row r="31" spans="1:6" ht="12.75" customHeight="1" x14ac:dyDescent="0.2">
      <c r="A31" s="18">
        <v>113</v>
      </c>
      <c r="C31" s="18" t="s">
        <v>347</v>
      </c>
    </row>
    <row r="32" spans="1:6" ht="12.75" customHeight="1" x14ac:dyDescent="0.2"/>
    <row r="33" spans="1:5" ht="12.75" customHeight="1" x14ac:dyDescent="0.2">
      <c r="A33" s="21" t="s">
        <v>735</v>
      </c>
    </row>
    <row r="34" spans="1:5" ht="12.75" customHeight="1" x14ac:dyDescent="0.2">
      <c r="A34" s="20" t="s">
        <v>595</v>
      </c>
      <c r="C34" s="18" t="s">
        <v>744</v>
      </c>
    </row>
    <row r="35" spans="1:5" ht="12.75" customHeight="1" x14ac:dyDescent="0.2"/>
    <row r="36" spans="1:5" ht="12.75" customHeight="1" x14ac:dyDescent="0.2">
      <c r="A36" s="18">
        <v>202</v>
      </c>
      <c r="C36" s="18" t="s">
        <v>751</v>
      </c>
    </row>
    <row r="37" spans="1:5" ht="12.75" customHeight="1" x14ac:dyDescent="0.2">
      <c r="A37" s="18">
        <v>204</v>
      </c>
      <c r="C37" s="18" t="s">
        <v>752</v>
      </c>
    </row>
    <row r="38" spans="1:5" ht="12.75" customHeight="1" x14ac:dyDescent="0.2">
      <c r="A38" s="18">
        <v>201</v>
      </c>
      <c r="C38" s="18" t="s">
        <v>753</v>
      </c>
    </row>
    <row r="39" spans="1:5" ht="12.75" customHeight="1" x14ac:dyDescent="0.2">
      <c r="A39" s="18">
        <v>203</v>
      </c>
      <c r="C39" s="18" t="s">
        <v>1099</v>
      </c>
    </row>
    <row r="40" spans="1:5" ht="12.75" customHeight="1" x14ac:dyDescent="0.2">
      <c r="A40" s="211">
        <v>206</v>
      </c>
      <c r="B40" s="211"/>
      <c r="C40" s="211" t="s">
        <v>754</v>
      </c>
      <c r="D40" s="211"/>
      <c r="E40" s="211"/>
    </row>
    <row r="41" spans="1:5" ht="12.75" customHeight="1" x14ac:dyDescent="0.2"/>
    <row r="42" spans="1:5" ht="12.75" customHeight="1" x14ac:dyDescent="0.2">
      <c r="A42" s="21" t="s">
        <v>81</v>
      </c>
    </row>
    <row r="43" spans="1:5" ht="12.75" customHeight="1" x14ac:dyDescent="0.2">
      <c r="A43" s="20" t="s">
        <v>595</v>
      </c>
      <c r="C43" s="18" t="s">
        <v>744</v>
      </c>
    </row>
    <row r="44" spans="1:5" ht="12.75" customHeight="1" x14ac:dyDescent="0.2">
      <c r="A44" s="20"/>
    </row>
    <row r="45" spans="1:5" ht="12.75" customHeight="1" x14ac:dyDescent="0.2">
      <c r="A45" s="18">
        <v>317</v>
      </c>
      <c r="C45" s="18" t="s">
        <v>88</v>
      </c>
    </row>
    <row r="46" spans="1:5" ht="12.75" customHeight="1" x14ac:dyDescent="0.2">
      <c r="A46" s="18">
        <v>337</v>
      </c>
      <c r="C46" s="18" t="s">
        <v>922</v>
      </c>
    </row>
    <row r="47" spans="1:5" ht="12.75" customHeight="1" x14ac:dyDescent="0.2">
      <c r="A47" s="18">
        <v>333</v>
      </c>
      <c r="C47" s="18" t="s">
        <v>1145</v>
      </c>
    </row>
    <row r="48" spans="1:5" ht="12.75" customHeight="1" x14ac:dyDescent="0.2">
      <c r="A48" s="18">
        <v>335</v>
      </c>
      <c r="C48" s="18" t="s">
        <v>393</v>
      </c>
    </row>
    <row r="49" spans="1:4" ht="12.75" customHeight="1" x14ac:dyDescent="0.2">
      <c r="A49" s="18">
        <v>341</v>
      </c>
      <c r="C49" s="18" t="s">
        <v>1139</v>
      </c>
    </row>
    <row r="50" spans="1:4" ht="12.75" customHeight="1" x14ac:dyDescent="0.2">
      <c r="A50" s="18">
        <v>318</v>
      </c>
      <c r="C50" s="18" t="s">
        <v>89</v>
      </c>
    </row>
    <row r="51" spans="1:4" ht="12.75" customHeight="1" x14ac:dyDescent="0.2">
      <c r="A51" s="18">
        <v>325</v>
      </c>
      <c r="C51" s="18" t="s">
        <v>655</v>
      </c>
    </row>
    <row r="52" spans="1:4" ht="12.75" customHeight="1" x14ac:dyDescent="0.2">
      <c r="A52" s="211">
        <v>332</v>
      </c>
      <c r="B52" s="211"/>
      <c r="C52" s="211" t="s">
        <v>1028</v>
      </c>
      <c r="D52" s="211"/>
    </row>
    <row r="53" spans="1:4" ht="12.75" customHeight="1" x14ac:dyDescent="0.2">
      <c r="A53" s="18">
        <v>336</v>
      </c>
      <c r="C53" s="18" t="s">
        <v>914</v>
      </c>
    </row>
    <row r="54" spans="1:4" ht="12.75" customHeight="1" x14ac:dyDescent="0.2">
      <c r="A54" s="18">
        <v>334</v>
      </c>
      <c r="C54" s="18" t="s">
        <v>1013</v>
      </c>
    </row>
    <row r="55" spans="1:4" ht="12.75" customHeight="1" x14ac:dyDescent="0.2">
      <c r="A55" s="18">
        <v>326</v>
      </c>
      <c r="C55" s="18" t="s">
        <v>1140</v>
      </c>
    </row>
    <row r="56" spans="1:4" ht="12.75" customHeight="1" x14ac:dyDescent="0.2">
      <c r="A56" s="18">
        <v>324</v>
      </c>
      <c r="C56" s="210" t="s">
        <v>1134</v>
      </c>
    </row>
    <row r="57" spans="1:4" ht="12.75" customHeight="1" x14ac:dyDescent="0.2">
      <c r="A57" s="211">
        <v>314</v>
      </c>
      <c r="B57" s="211"/>
      <c r="C57" s="212" t="s">
        <v>1130</v>
      </c>
      <c r="D57" s="211"/>
    </row>
    <row r="58" spans="1:4" ht="12.75" customHeight="1" x14ac:dyDescent="0.2">
      <c r="A58" s="18">
        <v>323</v>
      </c>
      <c r="C58" s="18" t="s">
        <v>1131</v>
      </c>
    </row>
    <row r="59" spans="1:4" ht="12.75" customHeight="1" x14ac:dyDescent="0.2">
      <c r="A59" s="18">
        <v>305</v>
      </c>
      <c r="C59" s="18" t="s">
        <v>1132</v>
      </c>
    </row>
    <row r="60" spans="1:4" ht="12.75" customHeight="1" x14ac:dyDescent="0.2">
      <c r="A60" s="18">
        <v>313</v>
      </c>
      <c r="C60" s="18" t="s">
        <v>1133</v>
      </c>
    </row>
    <row r="61" spans="1:4" ht="12.75" customHeight="1" x14ac:dyDescent="0.2">
      <c r="A61" s="18">
        <v>307</v>
      </c>
      <c r="C61" s="18" t="s">
        <v>90</v>
      </c>
    </row>
    <row r="62" spans="1:4" ht="12.75" customHeight="1" x14ac:dyDescent="0.2">
      <c r="A62" s="18">
        <v>333</v>
      </c>
      <c r="C62" s="210" t="s">
        <v>409</v>
      </c>
    </row>
    <row r="63" spans="1:4" ht="12.75" customHeight="1" x14ac:dyDescent="0.2">
      <c r="A63" s="18">
        <v>309</v>
      </c>
      <c r="C63" s="18" t="s">
        <v>1136</v>
      </c>
    </row>
    <row r="64" spans="1:4" ht="12.75" customHeight="1" x14ac:dyDescent="0.2">
      <c r="A64" s="18">
        <v>330</v>
      </c>
      <c r="C64" s="18" t="s">
        <v>1137</v>
      </c>
    </row>
    <row r="65" spans="1:4" ht="12.75" customHeight="1" x14ac:dyDescent="0.2">
      <c r="A65" s="18">
        <v>340</v>
      </c>
      <c r="C65" s="18" t="s">
        <v>1111</v>
      </c>
    </row>
    <row r="66" spans="1:4" ht="12.75" customHeight="1" x14ac:dyDescent="0.2">
      <c r="A66" s="18">
        <v>329</v>
      </c>
      <c r="C66" s="18" t="s">
        <v>1138</v>
      </c>
    </row>
    <row r="67" spans="1:4" ht="12.75" customHeight="1" x14ac:dyDescent="0.2">
      <c r="A67" s="18">
        <v>301</v>
      </c>
      <c r="C67" s="18" t="s">
        <v>93</v>
      </c>
    </row>
    <row r="68" spans="1:4" ht="12.75" customHeight="1" x14ac:dyDescent="0.2">
      <c r="A68" s="18">
        <v>338</v>
      </c>
      <c r="C68" s="18" t="s">
        <v>945</v>
      </c>
    </row>
    <row r="69" spans="1:4" ht="12.75" customHeight="1" x14ac:dyDescent="0.2">
      <c r="A69" s="18">
        <v>310</v>
      </c>
      <c r="C69" s="18" t="s">
        <v>868</v>
      </c>
    </row>
    <row r="70" spans="1:4" ht="12.75" customHeight="1" x14ac:dyDescent="0.2">
      <c r="A70" s="18">
        <v>315</v>
      </c>
      <c r="C70" s="18" t="s">
        <v>1116</v>
      </c>
    </row>
    <row r="71" spans="1:4" ht="12.75" customHeight="1" x14ac:dyDescent="0.2">
      <c r="A71" s="211">
        <v>321</v>
      </c>
      <c r="B71" s="211"/>
      <c r="C71" s="211" t="s">
        <v>1083</v>
      </c>
      <c r="D71" s="211"/>
    </row>
    <row r="72" spans="1:4" ht="12.75" customHeight="1" x14ac:dyDescent="0.2">
      <c r="A72" s="211">
        <v>327</v>
      </c>
      <c r="B72" s="211"/>
      <c r="C72" s="211" t="s">
        <v>392</v>
      </c>
      <c r="D72" s="211"/>
    </row>
    <row r="73" spans="1:4" ht="12.75" customHeight="1" x14ac:dyDescent="0.2">
      <c r="A73" s="211">
        <v>328</v>
      </c>
      <c r="B73" s="211"/>
      <c r="C73" s="211" t="s">
        <v>391</v>
      </c>
      <c r="D73" s="211"/>
    </row>
    <row r="74" spans="1:4" ht="12.75" customHeight="1" x14ac:dyDescent="0.2">
      <c r="A74" s="18">
        <v>339</v>
      </c>
      <c r="C74" s="18" t="s">
        <v>1135</v>
      </c>
    </row>
    <row r="75" spans="1:4" ht="12.75" customHeight="1" x14ac:dyDescent="0.2"/>
    <row r="76" spans="1:4" ht="12.75" customHeight="1" x14ac:dyDescent="0.2">
      <c r="A76" s="21" t="s">
        <v>615</v>
      </c>
    </row>
    <row r="77" spans="1:4" ht="12.75" customHeight="1" x14ac:dyDescent="0.2">
      <c r="A77" s="20" t="s">
        <v>595</v>
      </c>
      <c r="C77" s="18" t="s">
        <v>744</v>
      </c>
    </row>
    <row r="78" spans="1:4" ht="12.75" customHeight="1" x14ac:dyDescent="0.2"/>
    <row r="79" spans="1:4" ht="12.75" customHeight="1" x14ac:dyDescent="0.2">
      <c r="A79" s="18">
        <v>405</v>
      </c>
      <c r="C79" s="18" t="s">
        <v>84</v>
      </c>
    </row>
    <row r="80" spans="1:4" ht="12.75" customHeight="1" x14ac:dyDescent="0.2">
      <c r="A80" s="18">
        <v>645</v>
      </c>
      <c r="C80" s="18" t="s">
        <v>996</v>
      </c>
    </row>
    <row r="81" spans="1:12" ht="12.75" customHeight="1" x14ac:dyDescent="0.2">
      <c r="A81" s="18">
        <v>476</v>
      </c>
      <c r="C81" s="18" t="s">
        <v>869</v>
      </c>
    </row>
    <row r="82" spans="1:12" ht="12.75" customHeight="1" x14ac:dyDescent="0.2">
      <c r="A82" s="18">
        <v>612</v>
      </c>
      <c r="C82" s="18" t="s">
        <v>1142</v>
      </c>
    </row>
    <row r="83" spans="1:12" ht="12.75" customHeight="1" x14ac:dyDescent="0.2">
      <c r="A83" s="18">
        <v>404</v>
      </c>
      <c r="C83" s="18" t="s">
        <v>86</v>
      </c>
    </row>
    <row r="84" spans="1:12" ht="12.75" customHeight="1" x14ac:dyDescent="0.2">
      <c r="A84" s="18">
        <v>407</v>
      </c>
      <c r="C84" s="18" t="s">
        <v>348</v>
      </c>
    </row>
    <row r="85" spans="1:12" ht="12.75" customHeight="1" x14ac:dyDescent="0.2">
      <c r="A85" s="18">
        <v>408</v>
      </c>
      <c r="C85" s="18" t="s">
        <v>87</v>
      </c>
    </row>
    <row r="86" spans="1:12" ht="12.75" customHeight="1" x14ac:dyDescent="0.2">
      <c r="A86" s="18">
        <v>415</v>
      </c>
      <c r="C86" s="18" t="s">
        <v>835</v>
      </c>
    </row>
    <row r="87" spans="1:12" ht="12.75" customHeight="1" x14ac:dyDescent="0.2">
      <c r="A87" s="175">
        <v>479</v>
      </c>
      <c r="C87" s="18" t="s">
        <v>952</v>
      </c>
    </row>
    <row r="88" spans="1:12" ht="12.75" customHeight="1" x14ac:dyDescent="0.2">
      <c r="A88" s="18">
        <v>424</v>
      </c>
      <c r="C88" s="18" t="s">
        <v>349</v>
      </c>
    </row>
    <row r="89" spans="1:12" ht="12.75" customHeight="1" x14ac:dyDescent="0.2">
      <c r="A89" s="211">
        <v>417</v>
      </c>
      <c r="B89" s="211"/>
      <c r="C89" s="211" t="s">
        <v>1062</v>
      </c>
      <c r="D89" s="211"/>
      <c r="E89" s="211"/>
    </row>
    <row r="90" spans="1:12" ht="12.75" customHeight="1" x14ac:dyDescent="0.2">
      <c r="A90" s="211">
        <v>417</v>
      </c>
      <c r="B90" s="211"/>
      <c r="C90" s="211" t="s">
        <v>1063</v>
      </c>
      <c r="D90" s="211"/>
      <c r="E90" s="211"/>
    </row>
    <row r="91" spans="1:12" ht="12.75" customHeight="1" x14ac:dyDescent="0.2">
      <c r="A91" s="18">
        <v>418</v>
      </c>
      <c r="C91" s="18" t="s">
        <v>138</v>
      </c>
    </row>
    <row r="92" spans="1:12" ht="12.75" customHeight="1" x14ac:dyDescent="0.2">
      <c r="A92" s="18">
        <v>426</v>
      </c>
      <c r="C92" s="18" t="s">
        <v>1018</v>
      </c>
      <c r="H92" s="17"/>
      <c r="I92" s="17"/>
      <c r="J92" s="17"/>
      <c r="K92" s="17"/>
    </row>
    <row r="93" spans="1:12" s="17" customFormat="1" ht="12.75" customHeight="1" x14ac:dyDescent="0.2">
      <c r="A93" s="212">
        <v>477</v>
      </c>
      <c r="B93" s="18"/>
      <c r="C93" s="212" t="s">
        <v>1100</v>
      </c>
      <c r="D93" s="18"/>
      <c r="E93" s="18"/>
      <c r="F93" s="18"/>
      <c r="G93" s="18"/>
      <c r="H93" s="18"/>
      <c r="I93" s="18"/>
      <c r="J93" s="18"/>
      <c r="K93" s="18"/>
      <c r="L93" s="18"/>
    </row>
    <row r="94" spans="1:12" s="17" customFormat="1" ht="12.75" customHeight="1" x14ac:dyDescent="0.2">
      <c r="A94" s="210">
        <v>440</v>
      </c>
      <c r="B94" s="18"/>
      <c r="C94" s="210" t="s">
        <v>410</v>
      </c>
      <c r="D94" s="18"/>
      <c r="E94" s="18"/>
      <c r="F94" s="18"/>
      <c r="H94" s="18"/>
      <c r="I94" s="18"/>
      <c r="J94" s="18"/>
      <c r="K94" s="18"/>
      <c r="L94" s="18"/>
    </row>
    <row r="95" spans="1:12" ht="12.75" customHeight="1" x14ac:dyDescent="0.2">
      <c r="A95" s="210">
        <v>645</v>
      </c>
      <c r="C95" s="210" t="s">
        <v>883</v>
      </c>
    </row>
    <row r="96" spans="1:12" ht="12.75" customHeight="1" x14ac:dyDescent="0.2">
      <c r="A96" s="210">
        <v>645</v>
      </c>
      <c r="C96" s="210" t="s">
        <v>1141</v>
      </c>
    </row>
    <row r="97" spans="1:34" ht="12.75" customHeight="1" x14ac:dyDescent="0.2">
      <c r="A97" s="18">
        <v>458</v>
      </c>
      <c r="C97" s="18" t="s">
        <v>573</v>
      </c>
      <c r="G97" s="17"/>
    </row>
    <row r="98" spans="1:34" ht="12.75" customHeight="1" x14ac:dyDescent="0.2">
      <c r="A98" s="18">
        <v>426</v>
      </c>
      <c r="B98" s="17"/>
      <c r="C98" s="18" t="s">
        <v>923</v>
      </c>
      <c r="D98" s="17"/>
      <c r="G98" s="17"/>
    </row>
    <row r="99" spans="1:34" ht="12.75" customHeight="1" x14ac:dyDescent="0.2">
      <c r="A99" s="18">
        <v>637</v>
      </c>
      <c r="C99" s="18" t="s">
        <v>216</v>
      </c>
    </row>
    <row r="100" spans="1:34" ht="12.75" customHeight="1" x14ac:dyDescent="0.2">
      <c r="A100" s="185" t="s">
        <v>1097</v>
      </c>
      <c r="B100" s="185"/>
      <c r="C100" s="18" t="s">
        <v>621</v>
      </c>
      <c r="AF100" s="209"/>
      <c r="AG100" s="209"/>
      <c r="AH100"/>
    </row>
    <row r="101" spans="1:34" ht="12.75" customHeight="1" x14ac:dyDescent="0.2">
      <c r="A101" s="211">
        <v>493</v>
      </c>
      <c r="B101" s="211"/>
      <c r="C101" s="211" t="s">
        <v>953</v>
      </c>
    </row>
    <row r="102" spans="1:34" ht="12.75" customHeight="1" x14ac:dyDescent="0.2">
      <c r="A102" s="18">
        <v>432</v>
      </c>
      <c r="C102" s="18" t="s">
        <v>139</v>
      </c>
    </row>
    <row r="103" spans="1:34" ht="12.75" customHeight="1" x14ac:dyDescent="0.2">
      <c r="A103" s="18">
        <v>639</v>
      </c>
      <c r="C103" s="18" t="s">
        <v>411</v>
      </c>
    </row>
    <row r="104" spans="1:34" ht="12.75" customHeight="1" x14ac:dyDescent="0.2">
      <c r="A104" s="18">
        <v>410</v>
      </c>
      <c r="C104" s="18" t="s">
        <v>954</v>
      </c>
    </row>
    <row r="105" spans="1:34" ht="12.75" customHeight="1" x14ac:dyDescent="0.2">
      <c r="A105" s="18">
        <v>443</v>
      </c>
      <c r="C105" s="18" t="s">
        <v>239</v>
      </c>
    </row>
    <row r="106" spans="1:34" ht="12.75" customHeight="1" x14ac:dyDescent="0.2">
      <c r="A106" s="18">
        <v>413</v>
      </c>
      <c r="C106" s="18" t="s">
        <v>955</v>
      </c>
    </row>
    <row r="107" spans="1:34" ht="12.75" customHeight="1" x14ac:dyDescent="0.2">
      <c r="A107" s="18">
        <v>101</v>
      </c>
      <c r="C107" s="18" t="s">
        <v>350</v>
      </c>
    </row>
    <row r="108" spans="1:34" ht="12.75" customHeight="1" x14ac:dyDescent="0.2">
      <c r="A108" s="18">
        <v>619</v>
      </c>
      <c r="C108" s="18" t="s">
        <v>141</v>
      </c>
    </row>
    <row r="109" spans="1:34" ht="12.75" customHeight="1" x14ac:dyDescent="0.2">
      <c r="A109" s="211">
        <v>423</v>
      </c>
      <c r="C109" s="18" t="s">
        <v>351</v>
      </c>
    </row>
    <row r="110" spans="1:34" ht="12.75" customHeight="1" x14ac:dyDescent="0.2">
      <c r="A110" s="210">
        <v>474</v>
      </c>
      <c r="C110" s="210" t="s">
        <v>871</v>
      </c>
    </row>
    <row r="111" spans="1:34" ht="12.75" customHeight="1" x14ac:dyDescent="0.2">
      <c r="A111" s="18">
        <v>445</v>
      </c>
      <c r="C111" s="18" t="s">
        <v>142</v>
      </c>
    </row>
    <row r="112" spans="1:34" ht="12.75" customHeight="1" x14ac:dyDescent="0.2">
      <c r="A112" s="18">
        <v>636</v>
      </c>
      <c r="C112" s="18" t="s">
        <v>352</v>
      </c>
    </row>
    <row r="113" spans="1:9" ht="12.75" customHeight="1" x14ac:dyDescent="0.2">
      <c r="A113" s="18">
        <v>634</v>
      </c>
      <c r="C113" s="18" t="s">
        <v>1143</v>
      </c>
    </row>
    <row r="114" spans="1:9" ht="12.75" customHeight="1" x14ac:dyDescent="0.2">
      <c r="A114" s="18">
        <v>437</v>
      </c>
      <c r="C114" s="18" t="s">
        <v>143</v>
      </c>
    </row>
    <row r="115" spans="1:9" ht="12.75" customHeight="1" x14ac:dyDescent="0.2">
      <c r="A115" s="18">
        <v>448</v>
      </c>
      <c r="C115" s="18" t="s">
        <v>144</v>
      </c>
    </row>
    <row r="116" spans="1:9" ht="12.75" customHeight="1" x14ac:dyDescent="0.2">
      <c r="A116" s="18">
        <v>449</v>
      </c>
      <c r="C116" s="18" t="s">
        <v>145</v>
      </c>
      <c r="E116" s="211"/>
    </row>
    <row r="117" spans="1:9" ht="12.75" customHeight="1" x14ac:dyDescent="0.2">
      <c r="A117" s="211">
        <v>493</v>
      </c>
      <c r="B117" s="211"/>
      <c r="C117" s="211" t="s">
        <v>956</v>
      </c>
      <c r="D117" s="211"/>
      <c r="E117" s="211"/>
    </row>
    <row r="118" spans="1:9" ht="12.75" customHeight="1" x14ac:dyDescent="0.2">
      <c r="A118" s="211">
        <v>450</v>
      </c>
      <c r="B118" s="211"/>
      <c r="C118" s="211" t="s">
        <v>146</v>
      </c>
      <c r="D118" s="211"/>
      <c r="H118" s="211"/>
      <c r="I118" s="211"/>
    </row>
    <row r="119" spans="1:9" ht="12.75" customHeight="1" x14ac:dyDescent="0.2">
      <c r="A119" s="18">
        <v>467</v>
      </c>
      <c r="C119" s="18" t="s">
        <v>669</v>
      </c>
      <c r="H119" s="211"/>
      <c r="I119" s="211"/>
    </row>
    <row r="120" spans="1:9" ht="12.75" customHeight="1" x14ac:dyDescent="0.2">
      <c r="A120" s="18">
        <v>455</v>
      </c>
      <c r="C120" s="18" t="s">
        <v>148</v>
      </c>
    </row>
    <row r="121" spans="1:9" ht="12.75" customHeight="1" x14ac:dyDescent="0.2">
      <c r="A121" s="18">
        <v>479</v>
      </c>
      <c r="C121" s="18" t="s">
        <v>947</v>
      </c>
    </row>
    <row r="122" spans="1:9" ht="12.75" customHeight="1" x14ac:dyDescent="0.2">
      <c r="A122" s="18">
        <v>622</v>
      </c>
      <c r="C122" s="18" t="s">
        <v>149</v>
      </c>
    </row>
    <row r="123" spans="1:9" ht="12.75" customHeight="1" x14ac:dyDescent="0.2">
      <c r="A123" s="18">
        <v>457</v>
      </c>
      <c r="C123" s="18" t="s">
        <v>1025</v>
      </c>
    </row>
    <row r="124" spans="1:9" ht="12.75" customHeight="1" x14ac:dyDescent="0.2">
      <c r="A124" s="18">
        <v>623</v>
      </c>
      <c r="C124" s="18" t="s">
        <v>150</v>
      </c>
    </row>
    <row r="125" spans="1:9" ht="12.75" customHeight="1" x14ac:dyDescent="0.2">
      <c r="A125" s="18">
        <v>640</v>
      </c>
      <c r="C125" s="18" t="s">
        <v>412</v>
      </c>
    </row>
    <row r="126" spans="1:9" ht="12.75" customHeight="1" x14ac:dyDescent="0.2">
      <c r="A126" s="18">
        <v>461</v>
      </c>
      <c r="C126" s="18" t="s">
        <v>151</v>
      </c>
    </row>
    <row r="127" spans="1:9" ht="12.75" customHeight="1" x14ac:dyDescent="0.2">
      <c r="A127" s="18">
        <v>465</v>
      </c>
      <c r="C127" s="18" t="s">
        <v>924</v>
      </c>
    </row>
    <row r="128" spans="1:9" ht="12.75" customHeight="1" x14ac:dyDescent="0.2">
      <c r="A128" s="18">
        <v>462</v>
      </c>
      <c r="C128" s="18" t="s">
        <v>152</v>
      </c>
    </row>
    <row r="129" spans="1:26" ht="12.75" customHeight="1" x14ac:dyDescent="0.2">
      <c r="A129" s="211">
        <v>463</v>
      </c>
      <c r="B129" s="211"/>
      <c r="C129" s="211" t="s">
        <v>153</v>
      </c>
      <c r="D129" s="211"/>
    </row>
    <row r="130" spans="1:26" ht="12.75" customHeight="1" x14ac:dyDescent="0.2">
      <c r="A130" s="211">
        <v>493</v>
      </c>
      <c r="B130" s="211"/>
      <c r="C130" s="211" t="s">
        <v>1068</v>
      </c>
      <c r="D130" s="211"/>
    </row>
    <row r="131" spans="1:26" ht="12.75" customHeight="1" x14ac:dyDescent="0.2">
      <c r="A131" s="211">
        <v>641</v>
      </c>
      <c r="B131" s="211"/>
      <c r="C131" s="18" t="s">
        <v>919</v>
      </c>
    </row>
    <row r="132" spans="1:26" ht="12.75" customHeight="1" x14ac:dyDescent="0.2">
      <c r="A132" s="18">
        <v>467</v>
      </c>
      <c r="C132" s="18" t="s">
        <v>154</v>
      </c>
      <c r="G132" s="211"/>
    </row>
    <row r="133" spans="1:26" ht="12.75" customHeight="1" x14ac:dyDescent="0.2">
      <c r="A133" s="185">
        <v>638</v>
      </c>
      <c r="C133" s="182" t="s">
        <v>385</v>
      </c>
    </row>
    <row r="134" spans="1:26" ht="12.75" customHeight="1" x14ac:dyDescent="0.2">
      <c r="A134" s="210">
        <v>408</v>
      </c>
      <c r="C134" s="210" t="s">
        <v>837</v>
      </c>
      <c r="G134" s="211"/>
    </row>
    <row r="135" spans="1:26" ht="12.75" customHeight="1" x14ac:dyDescent="0.2">
      <c r="A135" s="18">
        <v>439</v>
      </c>
      <c r="C135" s="18" t="s">
        <v>482</v>
      </c>
    </row>
    <row r="136" spans="1:26" ht="12.75" customHeight="1" x14ac:dyDescent="0.2">
      <c r="A136" s="18">
        <v>495</v>
      </c>
      <c r="C136" s="18" t="s">
        <v>278</v>
      </c>
    </row>
    <row r="137" spans="1:26" ht="12.75" customHeight="1" x14ac:dyDescent="0.2">
      <c r="A137" s="18">
        <v>494</v>
      </c>
      <c r="C137" s="18" t="s">
        <v>750</v>
      </c>
    </row>
    <row r="138" spans="1:26" ht="12.75" customHeight="1" x14ac:dyDescent="0.2">
      <c r="A138" s="18">
        <v>495</v>
      </c>
      <c r="C138" s="18" t="s">
        <v>1073</v>
      </c>
      <c r="D138" s="211"/>
      <c r="E138" s="211"/>
      <c r="F138" s="211"/>
    </row>
    <row r="139" spans="1:26" ht="12.75" customHeight="1" x14ac:dyDescent="0.2">
      <c r="A139" s="216">
        <v>429</v>
      </c>
      <c r="B139" s="211"/>
      <c r="C139" s="211" t="s">
        <v>1075</v>
      </c>
      <c r="D139" s="211"/>
      <c r="E139" s="211"/>
      <c r="F139" s="211"/>
    </row>
    <row r="140" spans="1:26" ht="12.75" customHeight="1" x14ac:dyDescent="0.2">
      <c r="A140" s="18">
        <v>472</v>
      </c>
      <c r="C140" s="18" t="s">
        <v>155</v>
      </c>
    </row>
    <row r="141" spans="1:26" ht="12.75" customHeight="1" x14ac:dyDescent="0.2">
      <c r="A141" s="18">
        <v>481</v>
      </c>
      <c r="C141" s="18" t="s">
        <v>91</v>
      </c>
    </row>
    <row r="142" spans="1:26" ht="12.75" customHeight="1" x14ac:dyDescent="0.2">
      <c r="A142" s="18">
        <v>492</v>
      </c>
      <c r="C142" s="18" t="s">
        <v>478</v>
      </c>
    </row>
    <row r="143" spans="1:26" ht="12.75" customHeight="1" x14ac:dyDescent="0.2">
      <c r="A143" s="211">
        <v>453</v>
      </c>
      <c r="B143" s="211"/>
      <c r="C143" s="211" t="s">
        <v>1077</v>
      </c>
      <c r="D143" s="211"/>
      <c r="E143" s="211"/>
      <c r="F143" s="211"/>
    </row>
    <row r="144" spans="1:26" ht="12.75" customHeight="1" x14ac:dyDescent="0.2">
      <c r="A144" s="207">
        <v>421</v>
      </c>
      <c r="B144" s="207"/>
      <c r="C144" s="207" t="s">
        <v>1079</v>
      </c>
      <c r="D144" s="207"/>
      <c r="E144" s="207"/>
      <c r="M144"/>
      <c r="N144" s="207"/>
      <c r="O144" s="207"/>
      <c r="Q144" s="209"/>
      <c r="R144"/>
      <c r="S144" s="209"/>
      <c r="T144" s="209"/>
      <c r="U144" s="209"/>
      <c r="V144"/>
      <c r="W144"/>
      <c r="X144"/>
      <c r="Y144"/>
      <c r="Z144"/>
    </row>
    <row r="145" spans="1:26" ht="12.75" customHeight="1" x14ac:dyDescent="0.2">
      <c r="A145" s="18">
        <v>425</v>
      </c>
      <c r="C145" s="18" t="s">
        <v>353</v>
      </c>
      <c r="M145"/>
      <c r="N145" s="207"/>
      <c r="O145" s="207"/>
      <c r="Q145" s="209"/>
      <c r="R145"/>
      <c r="S145" s="209"/>
      <c r="T145" s="209"/>
      <c r="U145" s="209"/>
      <c r="V145"/>
      <c r="W145"/>
      <c r="X145"/>
      <c r="Y145"/>
      <c r="Z145"/>
    </row>
    <row r="146" spans="1:26" ht="12.75" customHeight="1" x14ac:dyDescent="0.2">
      <c r="A146" s="211">
        <v>625</v>
      </c>
      <c r="B146" s="211"/>
      <c r="C146" s="211" t="s">
        <v>156</v>
      </c>
      <c r="M146"/>
      <c r="N146" s="207"/>
      <c r="O146" s="207"/>
      <c r="Q146" s="209"/>
      <c r="R146"/>
      <c r="S146" s="209"/>
      <c r="T146" s="209"/>
      <c r="U146" s="209"/>
      <c r="V146"/>
      <c r="W146"/>
      <c r="X146"/>
      <c r="Y146"/>
      <c r="Z146"/>
    </row>
    <row r="147" spans="1:26" ht="12.75" customHeight="1" x14ac:dyDescent="0.2">
      <c r="A147" s="211">
        <v>485</v>
      </c>
      <c r="B147" s="27"/>
      <c r="C147" s="211" t="s">
        <v>627</v>
      </c>
      <c r="D147" s="211"/>
      <c r="E147" s="211"/>
      <c r="F147" s="211"/>
      <c r="M147"/>
      <c r="N147" s="207"/>
      <c r="O147" s="207"/>
      <c r="Q147" s="209"/>
      <c r="R147"/>
      <c r="S147" s="209"/>
      <c r="T147" s="209"/>
      <c r="U147" s="209"/>
      <c r="V147"/>
      <c r="W147"/>
      <c r="X147"/>
      <c r="Y147"/>
      <c r="Z147"/>
    </row>
    <row r="148" spans="1:26" ht="12.75" customHeight="1" x14ac:dyDescent="0.2">
      <c r="A148" s="18">
        <v>646</v>
      </c>
      <c r="C148" s="18" t="s">
        <v>290</v>
      </c>
      <c r="M148"/>
      <c r="N148" s="207"/>
      <c r="O148" s="207"/>
      <c r="Q148" s="209"/>
      <c r="R148"/>
      <c r="S148" s="209"/>
      <c r="T148" s="209"/>
      <c r="U148" s="209"/>
      <c r="V148"/>
      <c r="W148"/>
      <c r="X148"/>
      <c r="Y148"/>
      <c r="Z148"/>
    </row>
    <row r="149" spans="1:26" ht="12.75" customHeight="1" x14ac:dyDescent="0.2">
      <c r="A149" s="18">
        <v>493</v>
      </c>
      <c r="C149" s="18" t="s">
        <v>1082</v>
      </c>
      <c r="D149" s="211"/>
      <c r="E149" s="211"/>
      <c r="M149"/>
      <c r="N149" s="207"/>
      <c r="O149" s="207"/>
      <c r="Q149" s="209"/>
      <c r="R149"/>
      <c r="S149" s="209"/>
      <c r="T149" s="209"/>
      <c r="U149" s="209"/>
      <c r="V149"/>
      <c r="W149"/>
      <c r="X149"/>
      <c r="Y149"/>
      <c r="Z149"/>
    </row>
    <row r="150" spans="1:26" ht="12.75" customHeight="1" x14ac:dyDescent="0.2">
      <c r="A150" s="18">
        <v>473</v>
      </c>
      <c r="C150" s="18" t="s">
        <v>1026</v>
      </c>
      <c r="M150"/>
      <c r="N150" s="207"/>
      <c r="O150" s="207"/>
      <c r="Q150" s="209"/>
      <c r="R150"/>
      <c r="S150" s="209"/>
      <c r="T150" s="209"/>
      <c r="U150" s="209"/>
      <c r="V150"/>
      <c r="W150"/>
      <c r="X150"/>
      <c r="Y150"/>
      <c r="Z150"/>
    </row>
    <row r="151" spans="1:26" ht="12.75" customHeight="1" x14ac:dyDescent="0.2">
      <c r="A151" s="18">
        <v>648</v>
      </c>
      <c r="C151" s="18" t="s">
        <v>1010</v>
      </c>
      <c r="M151"/>
      <c r="N151" s="207"/>
      <c r="O151" s="207"/>
      <c r="Q151" s="209"/>
      <c r="R151"/>
      <c r="S151" s="209"/>
      <c r="T151" s="209"/>
      <c r="U151" s="209"/>
      <c r="V151"/>
      <c r="W151"/>
      <c r="X151"/>
      <c r="Y151"/>
      <c r="Z151"/>
    </row>
    <row r="152" spans="1:26" ht="12.75" customHeight="1" x14ac:dyDescent="0.2">
      <c r="A152" s="18">
        <v>491</v>
      </c>
      <c r="B152" s="21"/>
      <c r="C152" s="18" t="s">
        <v>157</v>
      </c>
      <c r="M152"/>
      <c r="N152" s="207"/>
      <c r="O152" s="207"/>
      <c r="Q152" s="209"/>
      <c r="R152"/>
      <c r="S152" s="209"/>
      <c r="T152" s="209"/>
      <c r="U152" s="209"/>
      <c r="V152"/>
      <c r="W152"/>
      <c r="X152"/>
      <c r="Y152"/>
      <c r="Z152"/>
    </row>
    <row r="153" spans="1:26" ht="12.75" customHeight="1" x14ac:dyDescent="0.2">
      <c r="A153" s="18">
        <v>457</v>
      </c>
      <c r="C153" s="18" t="s">
        <v>158</v>
      </c>
      <c r="M153"/>
      <c r="N153" s="207"/>
      <c r="O153" s="207"/>
      <c r="Q153" s="209"/>
      <c r="R153"/>
      <c r="S153" s="209"/>
      <c r="T153" s="209"/>
      <c r="U153" s="209"/>
      <c r="V153"/>
      <c r="W153"/>
      <c r="X153"/>
      <c r="Y153"/>
      <c r="Z153"/>
    </row>
    <row r="154" spans="1:26" ht="12.75" customHeight="1" x14ac:dyDescent="0.2">
      <c r="A154" s="210"/>
      <c r="C154" s="210"/>
      <c r="G154" s="17"/>
      <c r="M154"/>
      <c r="N154" s="207"/>
      <c r="O154" s="207"/>
      <c r="Q154" s="209"/>
      <c r="R154"/>
      <c r="S154" s="209"/>
      <c r="T154" s="209"/>
      <c r="U154" s="209"/>
      <c r="V154"/>
      <c r="W154"/>
      <c r="X154"/>
      <c r="Y154"/>
      <c r="Z154"/>
    </row>
    <row r="155" spans="1:26" ht="12.75" customHeight="1" x14ac:dyDescent="0.2">
      <c r="A155" s="210"/>
      <c r="C155" s="210"/>
      <c r="G155" s="17"/>
      <c r="M155"/>
      <c r="N155" s="207"/>
      <c r="O155" s="207"/>
      <c r="Q155" s="209"/>
      <c r="R155"/>
      <c r="S155" s="209"/>
      <c r="T155" s="209"/>
      <c r="U155" s="209"/>
      <c r="V155"/>
      <c r="W155"/>
      <c r="X155"/>
      <c r="Y155"/>
      <c r="Z155"/>
    </row>
    <row r="156" spans="1:26" ht="12.75" customHeight="1" x14ac:dyDescent="0.2">
      <c r="M156"/>
      <c r="N156" s="207"/>
      <c r="O156" s="207"/>
      <c r="Q156" s="209"/>
      <c r="R156"/>
      <c r="S156" s="209"/>
      <c r="T156" s="209"/>
      <c r="U156" s="209"/>
      <c r="V156"/>
      <c r="W156"/>
      <c r="X156"/>
      <c r="Y156"/>
      <c r="Z156"/>
    </row>
    <row r="157" spans="1:26" ht="12.75" customHeight="1" x14ac:dyDescent="0.2">
      <c r="A157" s="18" t="s">
        <v>1086</v>
      </c>
      <c r="B157" s="22"/>
    </row>
    <row r="158" spans="1:26" ht="12.75" customHeight="1" x14ac:dyDescent="0.2">
      <c r="A158" s="18" t="s">
        <v>321</v>
      </c>
      <c r="B158" s="22"/>
      <c r="S158" s="209"/>
      <c r="T158" s="209"/>
      <c r="U158" s="209"/>
      <c r="V158"/>
      <c r="W158"/>
      <c r="X158"/>
      <c r="Y158"/>
      <c r="Z158"/>
    </row>
    <row r="159" spans="1:26" ht="12.75" customHeight="1" x14ac:dyDescent="0.2">
      <c r="A159" s="17"/>
      <c r="B159" s="185"/>
      <c r="M159" s="208"/>
      <c r="N159" s="207"/>
      <c r="O159" s="207"/>
      <c r="P159" s="209"/>
      <c r="Q159" s="209"/>
      <c r="R159"/>
      <c r="S159" s="209"/>
      <c r="T159" s="209"/>
      <c r="U159" s="209"/>
      <c r="V159"/>
      <c r="W159"/>
      <c r="X159"/>
      <c r="Y159"/>
      <c r="Z159"/>
    </row>
    <row r="160" spans="1:26" ht="12.75" customHeight="1" x14ac:dyDescent="0.2">
      <c r="A160" s="21" t="s">
        <v>159</v>
      </c>
      <c r="B160" s="185"/>
      <c r="M160" s="207"/>
      <c r="N160" s="207"/>
      <c r="O160" s="208"/>
      <c r="P160" s="209"/>
      <c r="Q160" s="209"/>
      <c r="R160"/>
      <c r="S160" s="209"/>
      <c r="T160" s="209"/>
      <c r="U160" s="209"/>
      <c r="V160"/>
      <c r="W160"/>
      <c r="X160"/>
      <c r="Y160"/>
      <c r="Z160"/>
    </row>
    <row r="161" spans="1:41" ht="12.75" customHeight="1" x14ac:dyDescent="0.2">
      <c r="A161" s="18" t="s">
        <v>160</v>
      </c>
      <c r="B161" s="185"/>
      <c r="C161" s="18" t="s">
        <v>744</v>
      </c>
    </row>
    <row r="162" spans="1:41" ht="12.75" customHeight="1" x14ac:dyDescent="0.2">
      <c r="A162" s="185">
        <v>49690</v>
      </c>
      <c r="B162" s="175"/>
      <c r="C162" s="210" t="s">
        <v>703</v>
      </c>
      <c r="AF162" s="209"/>
      <c r="AG162" s="209"/>
      <c r="AH162"/>
      <c r="AI162"/>
      <c r="AJ162"/>
      <c r="AK162"/>
      <c r="AL162"/>
      <c r="AM162"/>
      <c r="AN162"/>
      <c r="AO162"/>
    </row>
    <row r="163" spans="1:41" ht="12.75" customHeight="1" x14ac:dyDescent="0.2">
      <c r="A163" s="185">
        <v>49801</v>
      </c>
      <c r="B163" s="175"/>
      <c r="C163" s="182" t="s">
        <v>161</v>
      </c>
      <c r="AF163" s="209"/>
      <c r="AG163" s="209"/>
      <c r="AH163"/>
      <c r="AI163"/>
      <c r="AJ163"/>
      <c r="AK163"/>
      <c r="AL163"/>
      <c r="AM163"/>
      <c r="AN163"/>
      <c r="AO163"/>
    </row>
    <row r="164" spans="1:41" ht="12.75" customHeight="1" x14ac:dyDescent="0.2">
      <c r="A164" s="185">
        <v>49701</v>
      </c>
      <c r="B164" s="175"/>
      <c r="C164" s="182" t="s">
        <v>162</v>
      </c>
      <c r="AF164" s="209"/>
      <c r="AG164" s="209"/>
      <c r="AH164"/>
      <c r="AI164"/>
      <c r="AJ164"/>
      <c r="AK164"/>
      <c r="AL164"/>
      <c r="AM164"/>
      <c r="AN164"/>
      <c r="AO164"/>
    </row>
    <row r="165" spans="1:41" ht="12.75" customHeight="1" x14ac:dyDescent="0.2">
      <c r="A165" s="185">
        <v>49802</v>
      </c>
      <c r="B165" s="175"/>
      <c r="C165" s="182" t="s">
        <v>163</v>
      </c>
      <c r="AF165" s="209"/>
      <c r="AG165" s="209"/>
      <c r="AH165"/>
      <c r="AI165"/>
      <c r="AJ165"/>
      <c r="AK165"/>
      <c r="AL165"/>
      <c r="AM165"/>
      <c r="AN165"/>
      <c r="AO165"/>
    </row>
    <row r="166" spans="1:41" ht="12.75" customHeight="1" x14ac:dyDescent="0.2">
      <c r="A166" s="175">
        <v>49602</v>
      </c>
      <c r="B166" s="185"/>
      <c r="C166" s="182" t="s">
        <v>164</v>
      </c>
      <c r="AF166" s="209"/>
      <c r="AG166" s="209"/>
      <c r="AH166"/>
      <c r="AI166"/>
      <c r="AJ166"/>
      <c r="AK166"/>
      <c r="AL166"/>
      <c r="AM166"/>
      <c r="AN166"/>
      <c r="AO166"/>
    </row>
    <row r="167" spans="1:41" ht="12.75" customHeight="1" x14ac:dyDescent="0.2">
      <c r="A167" s="175">
        <v>49696</v>
      </c>
      <c r="B167" s="185"/>
      <c r="C167" s="182" t="s">
        <v>94</v>
      </c>
      <c r="AF167" s="209"/>
      <c r="AG167" s="209"/>
      <c r="AH167"/>
      <c r="AI167"/>
      <c r="AJ167"/>
      <c r="AK167"/>
      <c r="AL167"/>
      <c r="AM167"/>
      <c r="AN167"/>
      <c r="AO167"/>
    </row>
    <row r="168" spans="1:41" ht="12.75" customHeight="1" x14ac:dyDescent="0.2">
      <c r="A168" s="175">
        <v>49697</v>
      </c>
      <c r="B168" s="185"/>
      <c r="C168" s="182" t="s">
        <v>95</v>
      </c>
      <c r="AF168" s="209"/>
      <c r="AG168" s="209"/>
      <c r="AH168"/>
      <c r="AI168"/>
      <c r="AJ168"/>
      <c r="AK168"/>
      <c r="AL168"/>
      <c r="AM168"/>
      <c r="AN168"/>
      <c r="AO168"/>
    </row>
    <row r="169" spans="1:41" ht="12.75" customHeight="1" x14ac:dyDescent="0.2">
      <c r="A169" s="185">
        <v>49690</v>
      </c>
      <c r="B169" s="185"/>
      <c r="C169" s="213" t="s">
        <v>96</v>
      </c>
      <c r="AF169" s="209"/>
      <c r="AG169" s="209"/>
      <c r="AH169"/>
      <c r="AI169"/>
      <c r="AJ169"/>
      <c r="AK169"/>
      <c r="AL169"/>
      <c r="AM169"/>
      <c r="AN169"/>
      <c r="AO169"/>
    </row>
    <row r="170" spans="1:41" ht="12.75" customHeight="1" x14ac:dyDescent="0.2">
      <c r="A170" s="175">
        <v>29643</v>
      </c>
      <c r="B170" s="185"/>
      <c r="C170" s="210" t="s">
        <v>1012</v>
      </c>
      <c r="AF170" s="209"/>
      <c r="AG170" s="209"/>
      <c r="AH170"/>
      <c r="AI170"/>
      <c r="AJ170"/>
      <c r="AK170"/>
      <c r="AL170"/>
      <c r="AM170"/>
      <c r="AN170"/>
      <c r="AO170"/>
    </row>
    <row r="171" spans="1:41" ht="12.75" customHeight="1" x14ac:dyDescent="0.2">
      <c r="A171" s="214">
        <v>49739</v>
      </c>
      <c r="B171" s="185"/>
      <c r="C171" s="210" t="s">
        <v>873</v>
      </c>
      <c r="AF171" s="209"/>
      <c r="AG171" s="209"/>
      <c r="AH171"/>
      <c r="AI171"/>
      <c r="AJ171"/>
      <c r="AK171"/>
      <c r="AL171"/>
      <c r="AM171"/>
      <c r="AN171"/>
      <c r="AO171"/>
    </row>
    <row r="172" spans="1:41" ht="12.75" customHeight="1" x14ac:dyDescent="0.2">
      <c r="A172" s="185">
        <v>49937</v>
      </c>
      <c r="B172" s="185"/>
      <c r="C172" s="182" t="s">
        <v>437</v>
      </c>
      <c r="D172" s="22"/>
      <c r="AF172" s="209"/>
      <c r="AG172" s="209"/>
      <c r="AH172"/>
      <c r="AI172"/>
      <c r="AJ172"/>
      <c r="AK172"/>
      <c r="AL172"/>
      <c r="AM172"/>
      <c r="AN172"/>
      <c r="AO172"/>
    </row>
    <row r="173" spans="1:41" ht="12.75" customHeight="1" x14ac:dyDescent="0.2">
      <c r="A173" s="185">
        <v>49705</v>
      </c>
      <c r="B173" s="185"/>
      <c r="C173" s="182" t="s">
        <v>97</v>
      </c>
      <c r="AF173" s="209"/>
      <c r="AG173" s="209"/>
      <c r="AH173"/>
      <c r="AI173"/>
      <c r="AJ173"/>
      <c r="AK173"/>
      <c r="AL173"/>
      <c r="AM173"/>
      <c r="AN173"/>
      <c r="AO173"/>
    </row>
    <row r="174" spans="1:41" ht="12.75" customHeight="1" x14ac:dyDescent="0.2">
      <c r="A174" s="175">
        <v>49698</v>
      </c>
      <c r="B174" s="185"/>
      <c r="C174" s="182" t="s">
        <v>98</v>
      </c>
      <c r="AF174" s="209"/>
      <c r="AG174" s="209"/>
      <c r="AH174"/>
      <c r="AI174"/>
      <c r="AJ174"/>
      <c r="AK174"/>
      <c r="AL174"/>
      <c r="AM174"/>
      <c r="AN174"/>
      <c r="AO174"/>
    </row>
    <row r="175" spans="1:41" ht="12.75" customHeight="1" x14ac:dyDescent="0.2">
      <c r="A175" s="185">
        <v>29601</v>
      </c>
      <c r="B175" s="185"/>
      <c r="C175" s="182" t="s">
        <v>165</v>
      </c>
      <c r="AF175" s="209"/>
      <c r="AG175" s="209"/>
      <c r="AH175"/>
      <c r="AI175"/>
      <c r="AJ175"/>
      <c r="AK175"/>
      <c r="AL175"/>
      <c r="AM175"/>
      <c r="AN175"/>
      <c r="AO175"/>
    </row>
    <row r="176" spans="1:41" ht="12.75" customHeight="1" x14ac:dyDescent="0.2">
      <c r="A176" s="185">
        <v>29602</v>
      </c>
      <c r="B176" s="185"/>
      <c r="C176" s="182" t="s">
        <v>166</v>
      </c>
      <c r="AF176" s="209"/>
      <c r="AG176" s="209"/>
      <c r="AH176"/>
      <c r="AI176"/>
      <c r="AJ176"/>
      <c r="AK176"/>
      <c r="AL176"/>
      <c r="AM176"/>
      <c r="AN176"/>
      <c r="AO176"/>
    </row>
    <row r="177" spans="1:41" ht="12.75" customHeight="1" x14ac:dyDescent="0.2">
      <c r="A177" s="175">
        <v>29637</v>
      </c>
      <c r="B177" s="175"/>
      <c r="C177" s="18" t="s">
        <v>874</v>
      </c>
      <c r="AF177" s="209"/>
      <c r="AG177" s="209"/>
      <c r="AH177"/>
      <c r="AI177"/>
      <c r="AJ177"/>
      <c r="AK177"/>
      <c r="AL177"/>
      <c r="AM177"/>
      <c r="AN177"/>
      <c r="AO177"/>
    </row>
    <row r="178" spans="1:41" ht="12.75" customHeight="1" x14ac:dyDescent="0.2">
      <c r="A178" s="185">
        <v>29603</v>
      </c>
      <c r="B178" s="185"/>
      <c r="C178" s="182" t="s">
        <v>167</v>
      </c>
      <c r="AF178" s="209"/>
      <c r="AG178" s="209"/>
      <c r="AH178"/>
      <c r="AI178"/>
      <c r="AJ178"/>
      <c r="AK178"/>
      <c r="AL178"/>
      <c r="AM178"/>
      <c r="AN178"/>
      <c r="AO178"/>
    </row>
    <row r="179" spans="1:41" ht="12.75" customHeight="1" x14ac:dyDescent="0.2">
      <c r="A179" s="185">
        <v>29605</v>
      </c>
      <c r="B179" s="185"/>
      <c r="C179" s="182" t="s">
        <v>168</v>
      </c>
      <c r="AF179" s="209"/>
      <c r="AG179" s="209"/>
      <c r="AH179"/>
      <c r="AI179"/>
      <c r="AJ179"/>
      <c r="AK179"/>
      <c r="AL179"/>
      <c r="AM179"/>
      <c r="AN179"/>
      <c r="AO179"/>
    </row>
    <row r="180" spans="1:41" ht="12.75" customHeight="1" x14ac:dyDescent="0.2">
      <c r="A180" s="185">
        <v>29604</v>
      </c>
      <c r="B180" s="185"/>
      <c r="C180" s="211" t="s">
        <v>957</v>
      </c>
      <c r="AF180" s="209"/>
      <c r="AG180" s="209"/>
      <c r="AH180"/>
      <c r="AI180"/>
      <c r="AJ180"/>
      <c r="AK180"/>
      <c r="AL180"/>
      <c r="AM180"/>
      <c r="AN180"/>
      <c r="AO180"/>
    </row>
    <row r="181" spans="1:41" ht="12.75" customHeight="1" x14ac:dyDescent="0.2">
      <c r="A181" s="185">
        <v>49938</v>
      </c>
      <c r="B181" s="185"/>
      <c r="C181" s="182" t="s">
        <v>436</v>
      </c>
      <c r="AF181" s="209"/>
      <c r="AG181" s="209"/>
      <c r="AH181"/>
      <c r="AI181"/>
      <c r="AJ181"/>
      <c r="AK181"/>
      <c r="AL181"/>
      <c r="AM181"/>
      <c r="AN181"/>
      <c r="AO181"/>
    </row>
    <row r="182" spans="1:41" ht="12.75" customHeight="1" x14ac:dyDescent="0.2">
      <c r="A182" s="185">
        <v>49808</v>
      </c>
      <c r="B182" s="185"/>
      <c r="C182" s="182" t="s">
        <v>169</v>
      </c>
      <c r="AF182" s="209"/>
      <c r="AG182" s="209"/>
      <c r="AH182"/>
      <c r="AI182"/>
      <c r="AJ182"/>
      <c r="AK182"/>
      <c r="AL182"/>
      <c r="AM182"/>
      <c r="AN182"/>
      <c r="AO182"/>
    </row>
    <row r="183" spans="1:41" ht="12.75" customHeight="1" x14ac:dyDescent="0.2">
      <c r="A183" s="185" t="s">
        <v>875</v>
      </c>
      <c r="B183" s="20"/>
      <c r="C183" s="210" t="s">
        <v>876</v>
      </c>
      <c r="AF183" s="209"/>
      <c r="AG183" s="209"/>
      <c r="AH183"/>
      <c r="AI183"/>
      <c r="AJ183"/>
      <c r="AK183"/>
      <c r="AL183"/>
      <c r="AM183"/>
      <c r="AN183"/>
      <c r="AO183"/>
    </row>
    <row r="184" spans="1:41" ht="12.75" customHeight="1" x14ac:dyDescent="0.2">
      <c r="A184" s="185">
        <v>60071</v>
      </c>
      <c r="B184" s="20"/>
      <c r="C184" s="210" t="s">
        <v>1015</v>
      </c>
      <c r="AF184" s="209"/>
      <c r="AG184" s="209"/>
      <c r="AH184"/>
      <c r="AI184"/>
      <c r="AJ184"/>
      <c r="AK184"/>
      <c r="AL184"/>
      <c r="AM184"/>
      <c r="AN184"/>
      <c r="AO184"/>
    </row>
    <row r="185" spans="1:41" ht="12.75" customHeight="1" x14ac:dyDescent="0.2">
      <c r="A185" s="185">
        <v>49702</v>
      </c>
      <c r="B185" s="175"/>
      <c r="C185" s="182" t="s">
        <v>170</v>
      </c>
      <c r="AF185" s="209"/>
      <c r="AG185" s="209"/>
      <c r="AH185"/>
      <c r="AI185"/>
      <c r="AJ185"/>
      <c r="AK185"/>
      <c r="AL185"/>
      <c r="AM185"/>
      <c r="AN185"/>
      <c r="AO185"/>
    </row>
    <row r="186" spans="1:41" ht="12.75" customHeight="1" x14ac:dyDescent="0.2">
      <c r="A186" s="185">
        <v>49811</v>
      </c>
      <c r="B186" s="214"/>
      <c r="C186" s="182" t="s">
        <v>171</v>
      </c>
      <c r="AF186" s="209"/>
      <c r="AG186" s="209"/>
      <c r="AH186"/>
      <c r="AI186"/>
      <c r="AJ186"/>
      <c r="AK186"/>
      <c r="AL186"/>
      <c r="AM186"/>
      <c r="AN186"/>
      <c r="AO186"/>
    </row>
    <row r="187" spans="1:41" ht="12.75" customHeight="1" x14ac:dyDescent="0.2">
      <c r="A187" s="175">
        <v>60020</v>
      </c>
      <c r="C187" s="210" t="s">
        <v>838</v>
      </c>
      <c r="AF187" s="209"/>
      <c r="AG187" s="209"/>
      <c r="AH187"/>
      <c r="AI187"/>
      <c r="AJ187"/>
      <c r="AK187"/>
      <c r="AL187"/>
      <c r="AM187"/>
      <c r="AN187"/>
      <c r="AO187"/>
    </row>
    <row r="188" spans="1:41" ht="12.75" customHeight="1" x14ac:dyDescent="0.2">
      <c r="A188" s="185">
        <v>49741</v>
      </c>
      <c r="C188" s="18" t="s">
        <v>624</v>
      </c>
      <c r="AF188" s="209"/>
      <c r="AG188" s="209"/>
      <c r="AH188"/>
      <c r="AI188"/>
      <c r="AJ188"/>
      <c r="AK188"/>
      <c r="AL188"/>
      <c r="AM188"/>
      <c r="AN188"/>
      <c r="AO188"/>
    </row>
    <row r="189" spans="1:41" ht="12.75" customHeight="1" x14ac:dyDescent="0.2">
      <c r="A189" s="18">
        <v>60036</v>
      </c>
      <c r="B189" s="20"/>
      <c r="C189" s="18" t="s">
        <v>958</v>
      </c>
      <c r="AF189" s="209"/>
      <c r="AG189" s="209"/>
      <c r="AH189"/>
      <c r="AI189"/>
      <c r="AJ189"/>
      <c r="AK189"/>
      <c r="AL189"/>
      <c r="AM189"/>
      <c r="AN189"/>
      <c r="AO189"/>
    </row>
    <row r="190" spans="1:41" ht="12.75" customHeight="1" x14ac:dyDescent="0.2">
      <c r="A190" s="18">
        <v>49986</v>
      </c>
      <c r="B190" s="185"/>
      <c r="C190" s="18" t="s">
        <v>959</v>
      </c>
      <c r="AF190" s="209"/>
      <c r="AG190" s="209"/>
      <c r="AH190"/>
      <c r="AI190"/>
      <c r="AJ190"/>
      <c r="AK190"/>
      <c r="AL190"/>
      <c r="AM190"/>
      <c r="AN190"/>
      <c r="AO190"/>
    </row>
    <row r="191" spans="1:41" ht="12.75" customHeight="1" x14ac:dyDescent="0.2">
      <c r="A191" s="185">
        <v>49675</v>
      </c>
      <c r="B191" s="185"/>
      <c r="C191" s="182" t="s">
        <v>642</v>
      </c>
      <c r="AF191" s="209"/>
      <c r="AG191" s="209"/>
      <c r="AH191"/>
      <c r="AI191"/>
      <c r="AJ191"/>
      <c r="AK191"/>
      <c r="AL191"/>
      <c r="AM191"/>
      <c r="AN191"/>
      <c r="AO191"/>
    </row>
    <row r="192" spans="1:41" ht="12.75" customHeight="1" x14ac:dyDescent="0.2">
      <c r="A192" s="185">
        <v>49945</v>
      </c>
      <c r="B192" s="185"/>
      <c r="C192" s="210" t="s">
        <v>706</v>
      </c>
      <c r="AF192" s="209"/>
      <c r="AG192" s="209"/>
      <c r="AH192"/>
      <c r="AI192"/>
      <c r="AJ192"/>
      <c r="AK192"/>
      <c r="AL192"/>
      <c r="AM192"/>
      <c r="AN192"/>
      <c r="AO192"/>
    </row>
    <row r="193" spans="1:41" ht="12.75" customHeight="1" x14ac:dyDescent="0.2">
      <c r="A193" s="185">
        <v>49946</v>
      </c>
      <c r="B193" s="185"/>
      <c r="C193" s="210" t="s">
        <v>707</v>
      </c>
      <c r="AF193" s="209"/>
      <c r="AG193" s="209"/>
      <c r="AH193"/>
      <c r="AI193"/>
      <c r="AJ193"/>
      <c r="AK193"/>
      <c r="AL193"/>
      <c r="AM193"/>
      <c r="AN193"/>
      <c r="AO193"/>
    </row>
    <row r="194" spans="1:41" ht="12.75" customHeight="1" x14ac:dyDescent="0.2">
      <c r="A194" s="185">
        <v>49763</v>
      </c>
      <c r="B194" s="210"/>
      <c r="C194" s="210" t="s">
        <v>1101</v>
      </c>
      <c r="AF194" s="209"/>
      <c r="AG194" s="209"/>
      <c r="AH194"/>
      <c r="AI194"/>
      <c r="AJ194"/>
      <c r="AK194"/>
      <c r="AL194"/>
      <c r="AM194"/>
      <c r="AN194"/>
      <c r="AO194"/>
    </row>
    <row r="195" spans="1:41" ht="12.75" customHeight="1" x14ac:dyDescent="0.2">
      <c r="A195" s="210">
        <v>29644</v>
      </c>
      <c r="B195" s="185"/>
      <c r="C195" s="210" t="s">
        <v>997</v>
      </c>
      <c r="AF195" s="209"/>
      <c r="AG195" s="209"/>
      <c r="AH195"/>
      <c r="AI195"/>
      <c r="AJ195"/>
      <c r="AK195"/>
      <c r="AL195"/>
      <c r="AM195"/>
      <c r="AN195"/>
      <c r="AO195"/>
    </row>
    <row r="196" spans="1:41" ht="12.75" customHeight="1" x14ac:dyDescent="0.2">
      <c r="A196" s="185">
        <v>49704</v>
      </c>
      <c r="B196" s="185"/>
      <c r="C196" s="182" t="s">
        <v>172</v>
      </c>
      <c r="AF196" s="209"/>
      <c r="AG196" s="209"/>
      <c r="AH196"/>
      <c r="AI196"/>
      <c r="AJ196"/>
      <c r="AK196"/>
      <c r="AL196"/>
      <c r="AM196"/>
      <c r="AN196"/>
      <c r="AO196"/>
    </row>
    <row r="197" spans="1:41" ht="12.75" customHeight="1" x14ac:dyDescent="0.2">
      <c r="A197" s="175">
        <v>49748</v>
      </c>
      <c r="B197" s="185"/>
      <c r="C197" s="187" t="s">
        <v>991</v>
      </c>
      <c r="AF197" s="209"/>
      <c r="AG197" s="209"/>
      <c r="AH197"/>
      <c r="AI197"/>
      <c r="AJ197"/>
      <c r="AK197"/>
      <c r="AL197"/>
      <c r="AM197"/>
      <c r="AN197"/>
      <c r="AO197"/>
    </row>
    <row r="198" spans="1:41" ht="12.75" customHeight="1" x14ac:dyDescent="0.2">
      <c r="A198" s="185">
        <v>29606</v>
      </c>
      <c r="C198" s="182" t="s">
        <v>173</v>
      </c>
      <c r="AF198" s="209"/>
      <c r="AG198" s="209"/>
      <c r="AH198"/>
      <c r="AI198"/>
      <c r="AJ198"/>
      <c r="AK198"/>
      <c r="AL198"/>
      <c r="AM198"/>
      <c r="AN198"/>
      <c r="AO198"/>
    </row>
    <row r="199" spans="1:41" ht="12.75" customHeight="1" x14ac:dyDescent="0.2">
      <c r="A199" s="185">
        <v>49814</v>
      </c>
      <c r="B199" s="20"/>
      <c r="C199" s="182" t="s">
        <v>174</v>
      </c>
    </row>
    <row r="200" spans="1:41" ht="12.75" customHeight="1" x14ac:dyDescent="0.2">
      <c r="A200" s="175">
        <v>49699</v>
      </c>
      <c r="B200" s="185"/>
      <c r="C200" s="182" t="s">
        <v>99</v>
      </c>
      <c r="AF200" s="209"/>
      <c r="AG200" s="209"/>
      <c r="AH200"/>
      <c r="AI200"/>
      <c r="AJ200"/>
      <c r="AK200"/>
      <c r="AL200"/>
      <c r="AM200"/>
      <c r="AN200"/>
      <c r="AO200"/>
    </row>
    <row r="201" spans="1:41" ht="12.75" customHeight="1" x14ac:dyDescent="0.2">
      <c r="A201" s="18">
        <v>60060</v>
      </c>
      <c r="B201" s="185"/>
      <c r="C201" s="18" t="s">
        <v>1016</v>
      </c>
      <c r="AF201" s="209"/>
      <c r="AG201" s="209"/>
      <c r="AH201"/>
      <c r="AI201"/>
      <c r="AJ201"/>
      <c r="AK201"/>
      <c r="AL201"/>
      <c r="AM201"/>
      <c r="AN201"/>
      <c r="AO201"/>
    </row>
    <row r="202" spans="1:41" ht="12.75" customHeight="1" x14ac:dyDescent="0.2">
      <c r="A202" s="185">
        <v>49816</v>
      </c>
      <c r="B202" s="185"/>
      <c r="C202" s="182" t="s">
        <v>175</v>
      </c>
      <c r="AF202" s="209"/>
      <c r="AG202" s="209"/>
      <c r="AH202"/>
      <c r="AI202"/>
      <c r="AJ202"/>
      <c r="AK202"/>
      <c r="AL202"/>
      <c r="AM202"/>
      <c r="AN202"/>
      <c r="AO202"/>
    </row>
    <row r="203" spans="1:41" ht="12.75" customHeight="1" x14ac:dyDescent="0.2">
      <c r="A203" s="185">
        <v>49706</v>
      </c>
      <c r="B203" s="185"/>
      <c r="C203" s="182" t="s">
        <v>176</v>
      </c>
      <c r="AF203" s="209"/>
      <c r="AG203" s="209"/>
      <c r="AH203"/>
      <c r="AI203"/>
      <c r="AJ203"/>
      <c r="AK203"/>
      <c r="AL203"/>
      <c r="AM203"/>
      <c r="AN203"/>
      <c r="AO203"/>
    </row>
    <row r="204" spans="1:41" ht="12.75" customHeight="1" x14ac:dyDescent="0.2">
      <c r="A204" s="185">
        <v>29635</v>
      </c>
      <c r="B204" s="185"/>
      <c r="C204" s="182" t="s">
        <v>538</v>
      </c>
      <c r="AF204" s="209"/>
      <c r="AG204" s="209"/>
      <c r="AH204"/>
      <c r="AI204"/>
      <c r="AJ204"/>
      <c r="AK204"/>
      <c r="AL204"/>
      <c r="AM204"/>
      <c r="AN204"/>
      <c r="AO204"/>
    </row>
    <row r="205" spans="1:41" ht="12.75" customHeight="1" x14ac:dyDescent="0.2">
      <c r="A205" s="185">
        <v>49818</v>
      </c>
      <c r="B205" s="185"/>
      <c r="C205" s="182" t="s">
        <v>177</v>
      </c>
      <c r="AF205" s="209"/>
      <c r="AG205" s="209"/>
      <c r="AH205"/>
      <c r="AI205"/>
      <c r="AJ205"/>
      <c r="AK205"/>
      <c r="AL205"/>
      <c r="AM205"/>
      <c r="AN205"/>
      <c r="AO205"/>
    </row>
    <row r="206" spans="1:41" ht="12.75" customHeight="1" x14ac:dyDescent="0.2">
      <c r="A206" s="185">
        <v>29607</v>
      </c>
      <c r="B206" s="185"/>
      <c r="C206" s="182" t="s">
        <v>178</v>
      </c>
      <c r="AF206" s="209"/>
      <c r="AG206" s="209"/>
      <c r="AH206"/>
      <c r="AI206"/>
      <c r="AJ206"/>
      <c r="AK206"/>
      <c r="AL206"/>
      <c r="AM206"/>
      <c r="AN206"/>
      <c r="AO206"/>
    </row>
    <row r="207" spans="1:41" ht="12.75" customHeight="1" x14ac:dyDescent="0.2">
      <c r="A207" s="185">
        <v>29608</v>
      </c>
      <c r="B207" s="175"/>
      <c r="C207" s="182" t="s">
        <v>179</v>
      </c>
      <c r="AF207" s="209"/>
      <c r="AG207" s="209"/>
      <c r="AH207"/>
      <c r="AI207"/>
      <c r="AJ207"/>
      <c r="AK207"/>
      <c r="AL207"/>
      <c r="AM207"/>
      <c r="AN207"/>
      <c r="AO207"/>
    </row>
    <row r="208" spans="1:41" ht="12.75" customHeight="1" x14ac:dyDescent="0.2">
      <c r="A208" s="185">
        <v>29609</v>
      </c>
      <c r="B208" s="185"/>
      <c r="C208" s="182" t="s">
        <v>643</v>
      </c>
      <c r="AF208" s="209"/>
      <c r="AG208" s="209"/>
      <c r="AH208"/>
      <c r="AI208"/>
      <c r="AJ208"/>
      <c r="AK208"/>
      <c r="AL208"/>
      <c r="AM208"/>
      <c r="AN208"/>
      <c r="AO208"/>
    </row>
    <row r="209" spans="1:41" ht="12.75" customHeight="1" x14ac:dyDescent="0.2">
      <c r="A209" s="185">
        <v>29610</v>
      </c>
      <c r="B209" s="185"/>
      <c r="C209" s="182" t="s">
        <v>180</v>
      </c>
      <c r="AF209" s="209"/>
      <c r="AG209" s="209"/>
      <c r="AH209"/>
      <c r="AI209"/>
      <c r="AJ209"/>
      <c r="AK209"/>
      <c r="AL209"/>
      <c r="AM209"/>
      <c r="AN209"/>
      <c r="AO209"/>
    </row>
    <row r="210" spans="1:41" ht="12.75" customHeight="1" x14ac:dyDescent="0.2">
      <c r="A210" s="185">
        <v>29611</v>
      </c>
      <c r="B210" s="185"/>
      <c r="C210" s="182" t="s">
        <v>181</v>
      </c>
      <c r="AF210" s="209"/>
      <c r="AG210" s="209"/>
      <c r="AH210"/>
      <c r="AI210"/>
      <c r="AJ210"/>
      <c r="AK210"/>
      <c r="AL210"/>
      <c r="AM210"/>
      <c r="AN210"/>
      <c r="AO210"/>
    </row>
    <row r="211" spans="1:41" ht="12.75" customHeight="1" x14ac:dyDescent="0.2">
      <c r="A211" s="185">
        <v>49824</v>
      </c>
      <c r="B211" s="185"/>
      <c r="C211" s="182" t="s">
        <v>182</v>
      </c>
      <c r="AF211" s="209"/>
      <c r="AG211" s="209"/>
      <c r="AH211"/>
      <c r="AI211"/>
      <c r="AJ211"/>
      <c r="AK211"/>
      <c r="AL211"/>
      <c r="AM211"/>
      <c r="AN211"/>
      <c r="AO211"/>
    </row>
    <row r="212" spans="1:41" ht="12.75" customHeight="1" x14ac:dyDescent="0.2">
      <c r="A212" s="185">
        <v>49604</v>
      </c>
      <c r="B212" s="185"/>
      <c r="C212" s="182" t="s">
        <v>183</v>
      </c>
      <c r="AF212" s="209"/>
      <c r="AG212" s="209"/>
      <c r="AH212"/>
      <c r="AI212"/>
      <c r="AJ212"/>
      <c r="AK212"/>
      <c r="AL212"/>
      <c r="AM212"/>
      <c r="AN212"/>
      <c r="AO212"/>
    </row>
    <row r="213" spans="1:41" ht="12.75" customHeight="1" x14ac:dyDescent="0.2">
      <c r="A213" s="185">
        <v>29612</v>
      </c>
      <c r="B213" s="20"/>
      <c r="C213" s="182" t="s">
        <v>184</v>
      </c>
      <c r="AF213" s="209"/>
      <c r="AG213" s="209"/>
      <c r="AH213"/>
      <c r="AI213"/>
      <c r="AJ213"/>
      <c r="AK213"/>
      <c r="AL213"/>
      <c r="AM213"/>
      <c r="AN213"/>
      <c r="AO213"/>
    </row>
    <row r="214" spans="1:41" ht="12.75" customHeight="1" x14ac:dyDescent="0.2">
      <c r="A214" s="185">
        <v>29648</v>
      </c>
      <c r="B214" s="185"/>
      <c r="C214" s="182" t="s">
        <v>998</v>
      </c>
      <c r="AF214" s="209"/>
      <c r="AG214" s="209"/>
      <c r="AH214"/>
      <c r="AI214"/>
      <c r="AJ214"/>
      <c r="AK214"/>
      <c r="AL214"/>
      <c r="AM214"/>
      <c r="AN214"/>
      <c r="AO214"/>
    </row>
    <row r="215" spans="1:41" ht="12.75" customHeight="1" x14ac:dyDescent="0.2">
      <c r="A215" s="185">
        <v>49678</v>
      </c>
      <c r="B215" s="185"/>
      <c r="C215" s="18" t="s">
        <v>644</v>
      </c>
      <c r="AF215" s="209"/>
      <c r="AG215" s="209"/>
      <c r="AH215"/>
      <c r="AI215"/>
      <c r="AJ215"/>
      <c r="AK215"/>
      <c r="AL215"/>
      <c r="AM215"/>
      <c r="AN215"/>
      <c r="AO215"/>
    </row>
    <row r="216" spans="1:41" ht="12.75" customHeight="1" x14ac:dyDescent="0.2">
      <c r="A216" s="185" t="s">
        <v>840</v>
      </c>
      <c r="B216" s="185"/>
      <c r="C216" s="182" t="s">
        <v>839</v>
      </c>
      <c r="AF216" s="209"/>
      <c r="AG216" s="209"/>
      <c r="AH216"/>
      <c r="AI216"/>
      <c r="AJ216"/>
      <c r="AK216"/>
      <c r="AL216"/>
      <c r="AM216"/>
      <c r="AN216"/>
      <c r="AO216"/>
    </row>
    <row r="217" spans="1:41" ht="12.75" customHeight="1" x14ac:dyDescent="0.2">
      <c r="A217" s="185">
        <v>60070</v>
      </c>
      <c r="B217" s="185"/>
      <c r="C217" s="182" t="s">
        <v>1027</v>
      </c>
      <c r="AF217" s="209"/>
      <c r="AG217" s="209"/>
      <c r="AH217"/>
      <c r="AI217"/>
      <c r="AJ217"/>
      <c r="AK217"/>
      <c r="AL217"/>
      <c r="AM217"/>
      <c r="AN217"/>
      <c r="AO217"/>
    </row>
    <row r="218" spans="1:41" ht="12.75" customHeight="1" x14ac:dyDescent="0.2">
      <c r="A218" s="185">
        <v>49672</v>
      </c>
      <c r="B218" s="185"/>
      <c r="C218" s="182" t="s">
        <v>645</v>
      </c>
      <c r="AF218" s="209"/>
      <c r="AG218" s="209"/>
      <c r="AH218"/>
      <c r="AI218"/>
      <c r="AJ218"/>
      <c r="AK218"/>
      <c r="AL218"/>
      <c r="AM218"/>
      <c r="AN218"/>
      <c r="AO218"/>
    </row>
    <row r="219" spans="1:41" ht="12.75" customHeight="1" x14ac:dyDescent="0.2">
      <c r="A219" s="185" t="s">
        <v>940</v>
      </c>
      <c r="B219" s="185"/>
      <c r="C219" s="168" t="s">
        <v>939</v>
      </c>
      <c r="AF219" s="209"/>
      <c r="AG219" s="209"/>
      <c r="AH219"/>
      <c r="AI219"/>
      <c r="AJ219"/>
      <c r="AK219"/>
      <c r="AL219"/>
      <c r="AM219"/>
      <c r="AN219"/>
      <c r="AO219"/>
    </row>
    <row r="220" spans="1:41" ht="12.75" customHeight="1" x14ac:dyDescent="0.2">
      <c r="A220" s="175">
        <v>60001</v>
      </c>
      <c r="B220" s="185"/>
      <c r="C220" s="182" t="s">
        <v>100</v>
      </c>
      <c r="AF220" s="209"/>
      <c r="AG220" s="209"/>
      <c r="AH220"/>
      <c r="AI220"/>
      <c r="AJ220"/>
      <c r="AK220"/>
      <c r="AL220"/>
      <c r="AM220"/>
      <c r="AN220"/>
      <c r="AO220"/>
    </row>
    <row r="221" spans="1:41" ht="12.75" customHeight="1" x14ac:dyDescent="0.2">
      <c r="A221" s="185">
        <v>29613</v>
      </c>
      <c r="B221" s="215"/>
      <c r="C221" s="182" t="s">
        <v>185</v>
      </c>
      <c r="AF221" s="209"/>
      <c r="AG221" s="209"/>
      <c r="AH221"/>
      <c r="AI221"/>
      <c r="AJ221"/>
      <c r="AK221"/>
      <c r="AL221"/>
      <c r="AM221"/>
      <c r="AN221"/>
      <c r="AO221"/>
    </row>
    <row r="222" spans="1:41" ht="12.75" customHeight="1" x14ac:dyDescent="0.2">
      <c r="A222" s="185">
        <v>49943</v>
      </c>
      <c r="B222" s="215"/>
      <c r="C222" s="18" t="s">
        <v>646</v>
      </c>
      <c r="D222" s="211"/>
      <c r="E222" s="211"/>
      <c r="AF222" s="209"/>
      <c r="AG222" s="209"/>
      <c r="AH222"/>
      <c r="AI222"/>
      <c r="AJ222"/>
      <c r="AK222"/>
      <c r="AL222"/>
      <c r="AM222"/>
      <c r="AN222"/>
      <c r="AO222"/>
    </row>
    <row r="223" spans="1:41" ht="12.75" customHeight="1" x14ac:dyDescent="0.2">
      <c r="A223" s="185" t="s">
        <v>942</v>
      </c>
      <c r="B223" s="185"/>
      <c r="C223" s="18" t="s">
        <v>941</v>
      </c>
      <c r="D223" s="211"/>
      <c r="E223" s="211"/>
      <c r="AF223" s="209"/>
      <c r="AG223" s="209"/>
      <c r="AH223"/>
      <c r="AI223"/>
      <c r="AJ223"/>
      <c r="AK223"/>
      <c r="AL223"/>
      <c r="AM223"/>
      <c r="AN223"/>
      <c r="AO223"/>
    </row>
    <row r="224" spans="1:41" ht="12.75" customHeight="1" x14ac:dyDescent="0.2">
      <c r="A224" s="185">
        <v>29614</v>
      </c>
      <c r="B224" s="211"/>
      <c r="C224" s="182" t="s">
        <v>92</v>
      </c>
      <c r="D224" s="211"/>
      <c r="E224" s="211"/>
      <c r="AF224" s="209"/>
      <c r="AG224" s="209"/>
      <c r="AH224"/>
      <c r="AI224"/>
      <c r="AJ224"/>
      <c r="AK224"/>
      <c r="AL224"/>
      <c r="AM224"/>
      <c r="AN224"/>
      <c r="AO224"/>
    </row>
    <row r="225" spans="1:41" ht="12.75" customHeight="1" x14ac:dyDescent="0.2">
      <c r="A225" s="175">
        <v>49607</v>
      </c>
      <c r="B225" s="211"/>
      <c r="C225" s="182" t="s">
        <v>186</v>
      </c>
      <c r="AF225" s="209"/>
      <c r="AG225" s="209"/>
      <c r="AH225"/>
      <c r="AI225"/>
      <c r="AJ225"/>
      <c r="AK225"/>
      <c r="AL225"/>
      <c r="AM225"/>
      <c r="AN225"/>
      <c r="AO225"/>
    </row>
    <row r="226" spans="1:41" ht="12.75" customHeight="1" x14ac:dyDescent="0.2">
      <c r="A226" s="185">
        <v>49826</v>
      </c>
      <c r="C226" s="182" t="s">
        <v>187</v>
      </c>
      <c r="AF226" s="209"/>
      <c r="AG226" s="209"/>
      <c r="AH226"/>
      <c r="AI226"/>
      <c r="AJ226"/>
      <c r="AK226"/>
      <c r="AL226"/>
      <c r="AM226"/>
      <c r="AN226"/>
      <c r="AO226"/>
    </row>
    <row r="227" spans="1:41" ht="12.75" customHeight="1" x14ac:dyDescent="0.2">
      <c r="A227" s="216">
        <v>49695</v>
      </c>
      <c r="B227" s="185"/>
      <c r="C227" s="211" t="s">
        <v>722</v>
      </c>
      <c r="AF227" s="209"/>
      <c r="AG227" s="209"/>
      <c r="AH227"/>
      <c r="AI227"/>
      <c r="AJ227"/>
      <c r="AK227"/>
      <c r="AL227"/>
      <c r="AM227"/>
      <c r="AN227"/>
      <c r="AO227"/>
    </row>
    <row r="228" spans="1:41" ht="12.75" customHeight="1" x14ac:dyDescent="0.2">
      <c r="A228" s="211">
        <v>60002</v>
      </c>
      <c r="B228" s="185"/>
      <c r="C228" s="211" t="s">
        <v>975</v>
      </c>
      <c r="AF228" s="209"/>
      <c r="AG228" s="209"/>
      <c r="AH228"/>
      <c r="AI228"/>
      <c r="AJ228"/>
      <c r="AK228"/>
      <c r="AL228"/>
      <c r="AM228"/>
      <c r="AN228"/>
      <c r="AO228"/>
    </row>
    <row r="229" spans="1:41" ht="12.75" customHeight="1" x14ac:dyDescent="0.2">
      <c r="A229" s="20">
        <v>60065</v>
      </c>
      <c r="B229" s="20"/>
      <c r="C229" s="168" t="s">
        <v>980</v>
      </c>
      <c r="AF229" s="209"/>
      <c r="AG229" s="209"/>
      <c r="AH229"/>
      <c r="AI229"/>
      <c r="AJ229"/>
      <c r="AK229"/>
      <c r="AL229"/>
      <c r="AM229"/>
      <c r="AN229"/>
      <c r="AO229"/>
    </row>
    <row r="230" spans="1:41" ht="12.75" customHeight="1" x14ac:dyDescent="0.2">
      <c r="A230" s="185">
        <v>49707</v>
      </c>
      <c r="B230" s="185"/>
      <c r="C230" s="182" t="s">
        <v>196</v>
      </c>
      <c r="AF230" s="209"/>
      <c r="AG230" s="209"/>
      <c r="AH230"/>
      <c r="AI230"/>
      <c r="AJ230"/>
      <c r="AK230"/>
      <c r="AL230"/>
      <c r="AM230"/>
      <c r="AN230"/>
      <c r="AO230"/>
    </row>
    <row r="231" spans="1:41" ht="12.75" customHeight="1" x14ac:dyDescent="0.2">
      <c r="A231" s="185">
        <v>49708</v>
      </c>
      <c r="B231" s="185"/>
      <c r="C231" s="182" t="s">
        <v>197</v>
      </c>
      <c r="AF231" s="209"/>
      <c r="AG231" s="209"/>
      <c r="AH231"/>
      <c r="AI231"/>
      <c r="AJ231"/>
      <c r="AK231"/>
      <c r="AL231"/>
      <c r="AM231"/>
      <c r="AN231"/>
      <c r="AO231"/>
    </row>
    <row r="232" spans="1:41" ht="12.75" customHeight="1" x14ac:dyDescent="0.2">
      <c r="A232" s="175">
        <v>49608</v>
      </c>
      <c r="B232" s="185"/>
      <c r="C232" s="182" t="s">
        <v>198</v>
      </c>
      <c r="AF232" s="209"/>
      <c r="AG232" s="209"/>
      <c r="AH232"/>
      <c r="AI232"/>
      <c r="AJ232"/>
      <c r="AK232"/>
      <c r="AL232"/>
      <c r="AM232"/>
      <c r="AN232"/>
      <c r="AO232"/>
    </row>
    <row r="233" spans="1:41" ht="12.75" customHeight="1" x14ac:dyDescent="0.2">
      <c r="A233" s="175">
        <v>49673</v>
      </c>
      <c r="B233" s="185"/>
      <c r="C233" s="211" t="s">
        <v>990</v>
      </c>
      <c r="AF233" s="209"/>
      <c r="AG233" s="209"/>
      <c r="AH233"/>
      <c r="AI233"/>
      <c r="AJ233"/>
      <c r="AK233"/>
      <c r="AL233"/>
      <c r="AM233"/>
      <c r="AN233"/>
      <c r="AO233"/>
    </row>
    <row r="234" spans="1:41" ht="12.75" customHeight="1" x14ac:dyDescent="0.2">
      <c r="A234" s="175">
        <v>49959</v>
      </c>
      <c r="C234" s="182" t="s">
        <v>101</v>
      </c>
      <c r="AF234" s="209"/>
      <c r="AG234" s="209"/>
      <c r="AH234"/>
      <c r="AI234"/>
      <c r="AJ234"/>
      <c r="AK234"/>
      <c r="AL234"/>
      <c r="AM234"/>
      <c r="AN234"/>
      <c r="AO234"/>
    </row>
    <row r="235" spans="1:41" ht="12.75" customHeight="1" x14ac:dyDescent="0.2">
      <c r="A235" s="185">
        <v>29634</v>
      </c>
      <c r="B235" s="185"/>
      <c r="C235" s="18" t="s">
        <v>647</v>
      </c>
      <c r="AF235" s="209"/>
      <c r="AG235" s="209"/>
      <c r="AH235"/>
      <c r="AI235"/>
      <c r="AJ235"/>
      <c r="AK235"/>
      <c r="AL235"/>
      <c r="AM235"/>
      <c r="AN235"/>
      <c r="AO235"/>
    </row>
    <row r="236" spans="1:41" ht="12.75" customHeight="1" x14ac:dyDescent="0.2">
      <c r="A236" s="185">
        <v>29615</v>
      </c>
      <c r="B236" s="214"/>
      <c r="C236" s="211" t="s">
        <v>926</v>
      </c>
      <c r="AF236" s="209"/>
      <c r="AG236" s="209"/>
      <c r="AH236"/>
      <c r="AI236"/>
      <c r="AJ236"/>
      <c r="AK236"/>
      <c r="AL236"/>
      <c r="AM236"/>
      <c r="AN236"/>
      <c r="AO236"/>
    </row>
    <row r="237" spans="1:41" ht="12.75" customHeight="1" x14ac:dyDescent="0.2">
      <c r="A237" s="20">
        <v>60066</v>
      </c>
      <c r="B237" s="185"/>
      <c r="C237" s="168" t="s">
        <v>981</v>
      </c>
      <c r="AF237" s="209"/>
      <c r="AG237" s="209"/>
      <c r="AH237"/>
      <c r="AI237"/>
      <c r="AJ237"/>
      <c r="AK237"/>
      <c r="AL237"/>
      <c r="AM237"/>
      <c r="AN237"/>
      <c r="AO237"/>
    </row>
    <row r="238" spans="1:41" ht="12.75" customHeight="1" x14ac:dyDescent="0.2">
      <c r="A238" s="175">
        <v>59809</v>
      </c>
      <c r="B238" s="185"/>
      <c r="C238" s="210" t="s">
        <v>877</v>
      </c>
      <c r="AF238" s="209"/>
      <c r="AG238" s="209"/>
      <c r="AH238"/>
      <c r="AI238"/>
      <c r="AJ238"/>
      <c r="AK238"/>
      <c r="AL238"/>
      <c r="AM238"/>
      <c r="AN238"/>
      <c r="AO238"/>
    </row>
    <row r="239" spans="1:41" ht="12.75" customHeight="1" x14ac:dyDescent="0.2">
      <c r="A239" s="185">
        <v>59801</v>
      </c>
      <c r="C239" s="182" t="s">
        <v>476</v>
      </c>
      <c r="AF239" s="209"/>
      <c r="AG239" s="209"/>
      <c r="AH239"/>
      <c r="AI239"/>
      <c r="AJ239"/>
      <c r="AK239"/>
      <c r="AL239"/>
      <c r="AM239"/>
      <c r="AN239"/>
      <c r="AO239"/>
    </row>
    <row r="240" spans="1:41" ht="12.75" customHeight="1" x14ac:dyDescent="0.2">
      <c r="A240" s="185">
        <v>49830</v>
      </c>
      <c r="B240" s="185"/>
      <c r="C240" s="182" t="s">
        <v>199</v>
      </c>
      <c r="AF240" s="209"/>
      <c r="AG240" s="209"/>
      <c r="AH240"/>
      <c r="AI240"/>
      <c r="AJ240"/>
      <c r="AK240"/>
      <c r="AL240"/>
      <c r="AM240"/>
      <c r="AN240"/>
      <c r="AO240"/>
    </row>
    <row r="241" spans="1:41" ht="12.75" customHeight="1" x14ac:dyDescent="0.2">
      <c r="A241" s="175">
        <v>60003</v>
      </c>
      <c r="B241" s="185"/>
      <c r="C241" s="182" t="s">
        <v>102</v>
      </c>
      <c r="AF241" s="209"/>
      <c r="AG241" s="209"/>
      <c r="AH241"/>
      <c r="AI241"/>
      <c r="AJ241"/>
      <c r="AK241"/>
      <c r="AL241"/>
      <c r="AM241"/>
      <c r="AN241"/>
      <c r="AO241"/>
    </row>
    <row r="242" spans="1:41" ht="12.75" customHeight="1" x14ac:dyDescent="0.2">
      <c r="A242" s="20">
        <v>49739</v>
      </c>
      <c r="B242" s="185"/>
      <c r="C242" s="168" t="s">
        <v>976</v>
      </c>
      <c r="AF242" s="209"/>
      <c r="AG242" s="209"/>
      <c r="AH242"/>
      <c r="AI242"/>
      <c r="AJ242"/>
      <c r="AK242"/>
      <c r="AL242"/>
      <c r="AM242"/>
      <c r="AN242"/>
      <c r="AO242"/>
    </row>
    <row r="243" spans="1:41" ht="12.75" customHeight="1" x14ac:dyDescent="0.2">
      <c r="A243" s="185">
        <v>49832</v>
      </c>
      <c r="B243" s="185"/>
      <c r="C243" s="182" t="s">
        <v>978</v>
      </c>
      <c r="AF243" s="209"/>
      <c r="AG243" s="209"/>
      <c r="AH243"/>
      <c r="AI243"/>
      <c r="AJ243"/>
      <c r="AK243"/>
      <c r="AL243"/>
      <c r="AM243"/>
      <c r="AN243"/>
      <c r="AO243"/>
    </row>
    <row r="244" spans="1:41" ht="12.75" customHeight="1" x14ac:dyDescent="0.2">
      <c r="A244" s="185">
        <v>60078</v>
      </c>
      <c r="B244" s="185"/>
      <c r="C244" s="182" t="s">
        <v>1017</v>
      </c>
      <c r="AF244" s="209"/>
      <c r="AG244" s="209"/>
      <c r="AH244"/>
      <c r="AI244"/>
      <c r="AJ244"/>
      <c r="AK244"/>
      <c r="AL244"/>
      <c r="AM244"/>
      <c r="AN244"/>
      <c r="AO244"/>
    </row>
    <row r="245" spans="1:41" ht="12.75" customHeight="1" x14ac:dyDescent="0.2">
      <c r="A245" s="175">
        <v>29645</v>
      </c>
      <c r="B245" s="214"/>
      <c r="C245" s="210" t="s">
        <v>999</v>
      </c>
      <c r="AF245" s="209"/>
      <c r="AG245" s="209"/>
      <c r="AH245"/>
      <c r="AI245"/>
      <c r="AJ245"/>
      <c r="AK245"/>
      <c r="AL245"/>
      <c r="AM245"/>
      <c r="AN245"/>
      <c r="AO245"/>
    </row>
    <row r="246" spans="1:41" ht="12.75" customHeight="1" x14ac:dyDescent="0.2">
      <c r="A246" s="185">
        <v>59806</v>
      </c>
      <c r="B246" s="211"/>
      <c r="C246" s="217" t="s">
        <v>718</v>
      </c>
      <c r="AF246" s="209"/>
      <c r="AG246" s="209"/>
      <c r="AH246"/>
      <c r="AI246"/>
      <c r="AJ246"/>
      <c r="AK246"/>
      <c r="AL246"/>
      <c r="AM246"/>
      <c r="AN246"/>
      <c r="AO246"/>
    </row>
    <row r="247" spans="1:41" ht="12.75" customHeight="1" x14ac:dyDescent="0.2">
      <c r="A247" s="216">
        <v>49835</v>
      </c>
      <c r="B247" s="211"/>
      <c r="C247" s="211" t="s">
        <v>200</v>
      </c>
      <c r="AF247" s="209"/>
      <c r="AG247" s="209"/>
      <c r="AH247"/>
      <c r="AI247"/>
      <c r="AJ247"/>
      <c r="AK247"/>
      <c r="AL247"/>
      <c r="AM247"/>
      <c r="AN247"/>
      <c r="AO247"/>
    </row>
    <row r="248" spans="1:41" ht="12.75" customHeight="1" x14ac:dyDescent="0.2">
      <c r="A248" s="216">
        <v>49836</v>
      </c>
      <c r="B248" s="211"/>
      <c r="C248" s="211" t="s">
        <v>201</v>
      </c>
      <c r="AF248" s="209"/>
      <c r="AG248" s="209"/>
      <c r="AH248"/>
      <c r="AI248"/>
      <c r="AJ248"/>
      <c r="AK248"/>
      <c r="AL248"/>
      <c r="AM248"/>
      <c r="AN248"/>
      <c r="AO248"/>
    </row>
    <row r="249" spans="1:41" ht="12.75" customHeight="1" x14ac:dyDescent="0.2">
      <c r="A249" s="186" t="s">
        <v>841</v>
      </c>
      <c r="B249" s="214"/>
      <c r="C249" s="211" t="s">
        <v>842</v>
      </c>
      <c r="AF249" s="209"/>
      <c r="AG249" s="209"/>
      <c r="AH249"/>
      <c r="AI249"/>
      <c r="AJ249"/>
      <c r="AK249"/>
      <c r="AL249"/>
      <c r="AM249"/>
      <c r="AN249"/>
      <c r="AO249"/>
    </row>
    <row r="250" spans="1:41" ht="12.75" customHeight="1" x14ac:dyDescent="0.2">
      <c r="A250" s="20">
        <v>60026</v>
      </c>
      <c r="B250" s="214"/>
      <c r="C250" s="210" t="s">
        <v>977</v>
      </c>
      <c r="AF250" s="209"/>
      <c r="AG250" s="209"/>
      <c r="AH250"/>
      <c r="AI250"/>
      <c r="AJ250"/>
      <c r="AK250"/>
      <c r="AL250"/>
      <c r="AM250"/>
      <c r="AN250"/>
      <c r="AO250"/>
    </row>
    <row r="251" spans="1:41" ht="12.75" customHeight="1" x14ac:dyDescent="0.2">
      <c r="A251" s="185">
        <v>49837</v>
      </c>
      <c r="B251" s="185"/>
      <c r="C251" s="182" t="s">
        <v>202</v>
      </c>
      <c r="AF251" s="209"/>
      <c r="AG251" s="209"/>
      <c r="AH251"/>
      <c r="AI251"/>
      <c r="AJ251"/>
      <c r="AK251"/>
      <c r="AL251"/>
      <c r="AM251"/>
      <c r="AN251"/>
      <c r="AO251"/>
    </row>
    <row r="252" spans="1:41" ht="12.75" customHeight="1" x14ac:dyDescent="0.2">
      <c r="A252" s="185">
        <v>49947</v>
      </c>
      <c r="B252" s="185"/>
      <c r="C252" s="210" t="s">
        <v>708</v>
      </c>
      <c r="AF252" s="209"/>
      <c r="AG252" s="209"/>
      <c r="AH252"/>
      <c r="AI252"/>
      <c r="AJ252"/>
      <c r="AK252"/>
      <c r="AL252"/>
      <c r="AM252"/>
      <c r="AN252"/>
      <c r="AO252"/>
    </row>
    <row r="253" spans="1:41" ht="12.75" customHeight="1" x14ac:dyDescent="0.2">
      <c r="A253" s="185">
        <v>49691</v>
      </c>
      <c r="B253" s="185"/>
      <c r="C253" s="210" t="s">
        <v>1112</v>
      </c>
      <c r="AF253" s="209"/>
      <c r="AG253" s="209"/>
      <c r="AH253"/>
      <c r="AI253"/>
      <c r="AJ253"/>
      <c r="AK253"/>
      <c r="AL253"/>
      <c r="AM253"/>
      <c r="AN253"/>
      <c r="AO253"/>
    </row>
    <row r="254" spans="1:41" ht="12.75" customHeight="1" x14ac:dyDescent="0.2">
      <c r="A254" s="175">
        <v>29638</v>
      </c>
      <c r="B254" s="185"/>
      <c r="C254" s="210" t="s">
        <v>878</v>
      </c>
      <c r="AF254" s="209"/>
      <c r="AG254" s="209"/>
      <c r="AH254"/>
      <c r="AI254"/>
      <c r="AJ254"/>
      <c r="AK254"/>
      <c r="AL254"/>
      <c r="AM254"/>
      <c r="AN254"/>
      <c r="AO254"/>
    </row>
    <row r="255" spans="1:41" ht="12.75" customHeight="1" x14ac:dyDescent="0.2">
      <c r="A255" s="20">
        <v>60045</v>
      </c>
      <c r="B255" s="185"/>
      <c r="C255" s="168" t="s">
        <v>912</v>
      </c>
      <c r="D255" s="211"/>
      <c r="AF255" s="209"/>
      <c r="AG255" s="209"/>
      <c r="AH255"/>
      <c r="AI255"/>
      <c r="AJ255"/>
      <c r="AK255"/>
      <c r="AL255"/>
      <c r="AM255"/>
      <c r="AN255"/>
      <c r="AO255"/>
    </row>
    <row r="256" spans="1:41" ht="12.75" customHeight="1" x14ac:dyDescent="0.2">
      <c r="A256" s="185" t="s">
        <v>921</v>
      </c>
      <c r="B256" s="185"/>
      <c r="C256" s="18" t="s">
        <v>943</v>
      </c>
      <c r="D256" s="211"/>
      <c r="AF256" s="209"/>
      <c r="AG256" s="209"/>
      <c r="AH256"/>
      <c r="AI256"/>
      <c r="AJ256"/>
      <c r="AK256"/>
      <c r="AL256"/>
      <c r="AM256"/>
      <c r="AN256"/>
      <c r="AO256"/>
    </row>
    <row r="257" spans="1:41" ht="12.75" customHeight="1" x14ac:dyDescent="0.2">
      <c r="A257" s="185">
        <v>60085</v>
      </c>
      <c r="B257" s="185"/>
      <c r="C257" s="18" t="s">
        <v>1102</v>
      </c>
      <c r="AF257" s="209"/>
      <c r="AG257" s="209"/>
      <c r="AH257"/>
      <c r="AI257"/>
      <c r="AJ257"/>
      <c r="AK257"/>
      <c r="AL257"/>
      <c r="AM257"/>
      <c r="AN257"/>
      <c r="AO257"/>
    </row>
    <row r="258" spans="1:41" ht="12.75" customHeight="1" x14ac:dyDescent="0.2">
      <c r="A258" s="20">
        <v>60044</v>
      </c>
      <c r="B258" s="185"/>
      <c r="C258" s="168" t="s">
        <v>911</v>
      </c>
      <c r="AF258" s="209"/>
      <c r="AG258" s="209"/>
      <c r="AH258"/>
      <c r="AI258"/>
      <c r="AJ258"/>
      <c r="AK258"/>
      <c r="AL258"/>
      <c r="AM258"/>
      <c r="AN258"/>
      <c r="AO258"/>
    </row>
    <row r="259" spans="1:41" ht="12.75" customHeight="1" x14ac:dyDescent="0.2">
      <c r="A259" s="175">
        <v>49611</v>
      </c>
      <c r="B259" s="20"/>
      <c r="C259" s="182" t="s">
        <v>203</v>
      </c>
      <c r="AF259" s="209"/>
      <c r="AG259" s="209"/>
      <c r="AH259"/>
      <c r="AI259"/>
      <c r="AJ259"/>
      <c r="AK259"/>
      <c r="AL259"/>
      <c r="AM259"/>
      <c r="AN259"/>
      <c r="AO259"/>
    </row>
    <row r="260" spans="1:41" ht="12.75" customHeight="1" x14ac:dyDescent="0.2">
      <c r="A260" s="20">
        <v>60028</v>
      </c>
      <c r="B260" s="185"/>
      <c r="C260" s="210" t="s">
        <v>879</v>
      </c>
      <c r="AF260" s="209"/>
      <c r="AG260" s="209"/>
      <c r="AH260"/>
      <c r="AI260"/>
      <c r="AJ260"/>
      <c r="AK260"/>
      <c r="AL260"/>
      <c r="AM260"/>
      <c r="AN260"/>
      <c r="AO260"/>
    </row>
    <row r="261" spans="1:41" ht="12.75" customHeight="1" x14ac:dyDescent="0.2">
      <c r="A261" s="185">
        <v>49709</v>
      </c>
      <c r="B261" s="215"/>
      <c r="C261" s="182" t="s">
        <v>948</v>
      </c>
      <c r="AF261" s="209"/>
      <c r="AG261" s="209"/>
      <c r="AH261"/>
      <c r="AI261"/>
      <c r="AJ261"/>
      <c r="AK261"/>
      <c r="AL261"/>
      <c r="AM261"/>
      <c r="AN261"/>
      <c r="AO261"/>
    </row>
    <row r="262" spans="1:41" ht="12.75" customHeight="1" x14ac:dyDescent="0.2">
      <c r="A262" s="185">
        <v>49841</v>
      </c>
      <c r="B262" s="185"/>
      <c r="C262" s="182" t="s">
        <v>204</v>
      </c>
      <c r="AF262" s="209"/>
      <c r="AG262" s="209"/>
      <c r="AH262"/>
      <c r="AI262"/>
      <c r="AJ262"/>
      <c r="AK262"/>
      <c r="AL262"/>
      <c r="AM262"/>
      <c r="AN262"/>
      <c r="AO262"/>
    </row>
    <row r="263" spans="1:41" ht="12.75" customHeight="1" x14ac:dyDescent="0.2">
      <c r="A263" s="185">
        <v>49612</v>
      </c>
      <c r="B263" s="185"/>
      <c r="C263" s="182" t="s">
        <v>1000</v>
      </c>
      <c r="AF263" s="209"/>
      <c r="AG263" s="209"/>
      <c r="AH263"/>
      <c r="AI263"/>
      <c r="AJ263"/>
      <c r="AK263"/>
      <c r="AL263"/>
      <c r="AM263"/>
      <c r="AN263"/>
      <c r="AO263"/>
    </row>
    <row r="264" spans="1:41" ht="12.75" customHeight="1" x14ac:dyDescent="0.2">
      <c r="A264" s="175">
        <v>49652</v>
      </c>
      <c r="B264" s="185"/>
      <c r="C264" s="182" t="s">
        <v>103</v>
      </c>
      <c r="AF264" s="209"/>
      <c r="AG264" s="209"/>
      <c r="AH264"/>
      <c r="AI264"/>
      <c r="AJ264"/>
      <c r="AK264"/>
      <c r="AL264"/>
      <c r="AM264"/>
      <c r="AN264"/>
      <c r="AO264"/>
    </row>
    <row r="265" spans="1:41" ht="12.75" customHeight="1" x14ac:dyDescent="0.2">
      <c r="A265" s="175">
        <v>60029</v>
      </c>
      <c r="B265" s="185"/>
      <c r="C265" s="210" t="s">
        <v>880</v>
      </c>
      <c r="AF265" s="209"/>
      <c r="AG265" s="209"/>
      <c r="AH265"/>
      <c r="AI265"/>
      <c r="AJ265"/>
      <c r="AK265"/>
      <c r="AL265"/>
      <c r="AM265"/>
      <c r="AN265"/>
      <c r="AO265"/>
    </row>
    <row r="266" spans="1:41" ht="12.75" customHeight="1" x14ac:dyDescent="0.2">
      <c r="A266" s="185">
        <v>29616</v>
      </c>
      <c r="B266" s="185"/>
      <c r="C266" s="182" t="s">
        <v>205</v>
      </c>
      <c r="AF266" s="209"/>
      <c r="AG266" s="209"/>
      <c r="AH266"/>
      <c r="AI266"/>
      <c r="AJ266"/>
      <c r="AK266"/>
      <c r="AL266"/>
      <c r="AM266"/>
      <c r="AN266"/>
      <c r="AO266"/>
    </row>
    <row r="267" spans="1:41" ht="12.75" customHeight="1" x14ac:dyDescent="0.2">
      <c r="A267" s="185">
        <v>49842</v>
      </c>
      <c r="B267" s="20"/>
      <c r="C267" s="182" t="s">
        <v>206</v>
      </c>
      <c r="AF267" s="209"/>
      <c r="AG267" s="209"/>
      <c r="AH267"/>
      <c r="AI267"/>
      <c r="AJ267"/>
      <c r="AK267"/>
      <c r="AL267"/>
      <c r="AM267"/>
      <c r="AN267"/>
      <c r="AO267"/>
    </row>
    <row r="268" spans="1:41" ht="12.75" customHeight="1" x14ac:dyDescent="0.2">
      <c r="A268" s="185">
        <v>49681</v>
      </c>
      <c r="B268" s="185"/>
      <c r="C268" s="18" t="s">
        <v>618</v>
      </c>
      <c r="AF268" s="209"/>
      <c r="AG268" s="209"/>
      <c r="AH268"/>
      <c r="AI268"/>
      <c r="AJ268"/>
      <c r="AK268"/>
      <c r="AL268"/>
      <c r="AM268"/>
      <c r="AN268"/>
      <c r="AO268"/>
    </row>
    <row r="269" spans="1:41" ht="12.75" customHeight="1" x14ac:dyDescent="0.2">
      <c r="A269" s="185">
        <v>49843</v>
      </c>
      <c r="C269" s="182" t="s">
        <v>207</v>
      </c>
      <c r="AF269" s="209"/>
      <c r="AG269" s="209"/>
      <c r="AH269"/>
      <c r="AI269"/>
      <c r="AJ269"/>
      <c r="AK269"/>
      <c r="AL269"/>
      <c r="AM269"/>
      <c r="AN269"/>
      <c r="AO269"/>
    </row>
    <row r="270" spans="1:41" ht="12.75" customHeight="1" x14ac:dyDescent="0.2">
      <c r="A270" s="20">
        <v>60054</v>
      </c>
      <c r="C270" s="211" t="s">
        <v>927</v>
      </c>
      <c r="AF270" s="209"/>
      <c r="AG270" s="209"/>
      <c r="AH270"/>
      <c r="AI270"/>
      <c r="AJ270"/>
      <c r="AK270"/>
      <c r="AL270"/>
      <c r="AM270"/>
      <c r="AN270"/>
      <c r="AO270"/>
    </row>
    <row r="271" spans="1:41" ht="12.75" customHeight="1" x14ac:dyDescent="0.2">
      <c r="A271" s="185">
        <v>29617</v>
      </c>
      <c r="B271" s="185"/>
      <c r="C271" s="182" t="s">
        <v>208</v>
      </c>
      <c r="AF271" s="209"/>
      <c r="AG271" s="209"/>
      <c r="AH271"/>
      <c r="AI271"/>
      <c r="AJ271"/>
      <c r="AK271"/>
      <c r="AL271"/>
      <c r="AM271"/>
      <c r="AN271"/>
      <c r="AO271"/>
    </row>
    <row r="272" spans="1:41" ht="12.75" customHeight="1" x14ac:dyDescent="0.2">
      <c r="A272" s="185">
        <v>29618</v>
      </c>
      <c r="B272" s="185"/>
      <c r="C272" s="211" t="s">
        <v>1117</v>
      </c>
      <c r="AF272" s="209"/>
      <c r="AG272" s="209"/>
      <c r="AH272"/>
      <c r="AI272"/>
      <c r="AJ272"/>
      <c r="AK272"/>
      <c r="AL272"/>
      <c r="AM272"/>
      <c r="AN272"/>
      <c r="AO272"/>
    </row>
    <row r="273" spans="1:41" ht="12.75" customHeight="1" x14ac:dyDescent="0.2">
      <c r="A273" s="18">
        <v>59805</v>
      </c>
      <c r="B273" s="185"/>
      <c r="C273" s="18" t="s">
        <v>960</v>
      </c>
      <c r="AF273" s="209"/>
      <c r="AG273" s="209"/>
      <c r="AH273"/>
      <c r="AI273"/>
      <c r="AJ273"/>
      <c r="AK273"/>
      <c r="AL273"/>
      <c r="AM273"/>
      <c r="AN273"/>
      <c r="AO273"/>
    </row>
    <row r="274" spans="1:41" ht="12.75" customHeight="1" x14ac:dyDescent="0.2">
      <c r="A274" s="20">
        <v>60073</v>
      </c>
      <c r="B274" s="185"/>
      <c r="C274" s="168" t="s">
        <v>1001</v>
      </c>
      <c r="AF274" s="209"/>
      <c r="AG274" s="209"/>
      <c r="AH274"/>
      <c r="AI274"/>
      <c r="AJ274"/>
      <c r="AK274"/>
      <c r="AL274"/>
      <c r="AM274"/>
      <c r="AN274"/>
      <c r="AO274"/>
    </row>
    <row r="275" spans="1:41" ht="12.75" customHeight="1" x14ac:dyDescent="0.2">
      <c r="A275" s="185">
        <v>29619</v>
      </c>
      <c r="B275" s="214"/>
      <c r="C275" s="182" t="s">
        <v>209</v>
      </c>
      <c r="AF275" s="209"/>
      <c r="AG275" s="209"/>
      <c r="AH275"/>
      <c r="AI275"/>
      <c r="AJ275"/>
      <c r="AK275"/>
      <c r="AL275"/>
      <c r="AM275"/>
      <c r="AN275"/>
      <c r="AO275"/>
    </row>
    <row r="276" spans="1:41" ht="12.75" customHeight="1" x14ac:dyDescent="0.2">
      <c r="A276" s="216">
        <v>49692</v>
      </c>
      <c r="B276" s="185"/>
      <c r="C276" s="211" t="s">
        <v>1002</v>
      </c>
    </row>
    <row r="277" spans="1:41" ht="12.75" customHeight="1" x14ac:dyDescent="0.2">
      <c r="A277" s="185" t="s">
        <v>844</v>
      </c>
      <c r="B277" s="185"/>
      <c r="C277" s="182" t="s">
        <v>843</v>
      </c>
      <c r="AF277" s="209"/>
      <c r="AG277" s="209"/>
      <c r="AH277"/>
      <c r="AI277"/>
      <c r="AJ277"/>
      <c r="AK277"/>
      <c r="AL277"/>
      <c r="AM277"/>
      <c r="AN277"/>
      <c r="AO277"/>
    </row>
    <row r="278" spans="1:41" ht="12.75" customHeight="1" x14ac:dyDescent="0.2">
      <c r="A278" s="216">
        <v>60048</v>
      </c>
      <c r="B278" s="210"/>
      <c r="C278" s="211" t="s">
        <v>928</v>
      </c>
      <c r="AF278" s="209"/>
      <c r="AG278" s="209"/>
      <c r="AH278"/>
      <c r="AI278"/>
      <c r="AJ278"/>
      <c r="AK278"/>
      <c r="AL278"/>
      <c r="AM278"/>
      <c r="AN278"/>
      <c r="AO278"/>
    </row>
    <row r="279" spans="1:41" ht="12.75" customHeight="1" x14ac:dyDescent="0.2">
      <c r="A279" s="175">
        <v>49624</v>
      </c>
      <c r="B279" s="210"/>
      <c r="C279" s="182" t="s">
        <v>210</v>
      </c>
      <c r="AF279" s="209"/>
      <c r="AG279" s="209"/>
      <c r="AH279"/>
      <c r="AI279"/>
      <c r="AJ279"/>
      <c r="AK279"/>
      <c r="AL279"/>
      <c r="AM279"/>
      <c r="AN279"/>
      <c r="AO279"/>
    </row>
    <row r="280" spans="1:41" ht="12.75" customHeight="1" x14ac:dyDescent="0.2">
      <c r="A280" s="175">
        <v>29639</v>
      </c>
      <c r="B280" s="185"/>
      <c r="C280" s="210" t="s">
        <v>881</v>
      </c>
      <c r="AF280" s="209"/>
      <c r="AG280" s="209"/>
      <c r="AH280"/>
      <c r="AI280"/>
      <c r="AJ280"/>
      <c r="AK280"/>
      <c r="AL280"/>
      <c r="AM280"/>
      <c r="AN280"/>
      <c r="AO280"/>
    </row>
    <row r="281" spans="1:41" ht="12.75" customHeight="1" x14ac:dyDescent="0.2">
      <c r="A281" s="185">
        <v>59805</v>
      </c>
      <c r="C281" s="210" t="s">
        <v>882</v>
      </c>
      <c r="AF281" s="209"/>
      <c r="AG281" s="209"/>
      <c r="AH281"/>
      <c r="AI281"/>
      <c r="AJ281"/>
      <c r="AK281"/>
      <c r="AL281"/>
      <c r="AM281"/>
      <c r="AN281"/>
      <c r="AO281"/>
    </row>
    <row r="282" spans="1:41" ht="12.75" customHeight="1" x14ac:dyDescent="0.2">
      <c r="A282" s="18">
        <v>60061</v>
      </c>
      <c r="B282" s="185"/>
      <c r="C282" s="210" t="s">
        <v>870</v>
      </c>
      <c r="AF282" s="209"/>
      <c r="AG282" s="209"/>
      <c r="AH282"/>
      <c r="AI282"/>
      <c r="AJ282"/>
      <c r="AK282"/>
      <c r="AL282"/>
      <c r="AM282"/>
      <c r="AN282"/>
      <c r="AO282"/>
    </row>
    <row r="283" spans="1:41" ht="12.75" customHeight="1" x14ac:dyDescent="0.2">
      <c r="A283" s="175">
        <v>49626</v>
      </c>
      <c r="B283" s="185"/>
      <c r="C283" s="182" t="s">
        <v>1003</v>
      </c>
      <c r="AF283" s="209"/>
      <c r="AG283" s="209"/>
      <c r="AH283"/>
      <c r="AI283"/>
      <c r="AJ283"/>
      <c r="AK283"/>
      <c r="AL283"/>
      <c r="AM283"/>
      <c r="AN283"/>
      <c r="AO283"/>
    </row>
    <row r="284" spans="1:41" ht="12.75" customHeight="1" x14ac:dyDescent="0.2">
      <c r="A284" s="175">
        <v>49616</v>
      </c>
      <c r="B284" s="185"/>
      <c r="C284" s="182" t="s">
        <v>211</v>
      </c>
      <c r="AF284" s="209"/>
      <c r="AG284" s="209"/>
      <c r="AH284"/>
      <c r="AI284"/>
      <c r="AJ284"/>
      <c r="AK284"/>
      <c r="AL284"/>
      <c r="AM284"/>
      <c r="AN284"/>
      <c r="AO284"/>
    </row>
    <row r="285" spans="1:41" ht="12.75" customHeight="1" x14ac:dyDescent="0.2">
      <c r="A285" s="20">
        <v>60067</v>
      </c>
      <c r="B285" s="185"/>
      <c r="C285" s="168" t="s">
        <v>979</v>
      </c>
      <c r="AF285" s="209"/>
      <c r="AG285" s="209"/>
      <c r="AH285"/>
      <c r="AI285"/>
      <c r="AJ285"/>
      <c r="AK285"/>
      <c r="AL285"/>
      <c r="AM285"/>
      <c r="AN285"/>
      <c r="AO285"/>
    </row>
    <row r="286" spans="1:41" ht="12.75" customHeight="1" x14ac:dyDescent="0.2">
      <c r="A286" s="175">
        <v>49617</v>
      </c>
      <c r="B286" s="185"/>
      <c r="C286" s="182" t="s">
        <v>212</v>
      </c>
      <c r="AF286" s="209"/>
      <c r="AG286" s="209"/>
      <c r="AH286"/>
      <c r="AI286"/>
      <c r="AJ286"/>
      <c r="AK286"/>
      <c r="AL286"/>
      <c r="AM286"/>
      <c r="AN286"/>
      <c r="AO286"/>
    </row>
    <row r="287" spans="1:41" ht="12.75" customHeight="1" x14ac:dyDescent="0.2">
      <c r="A287" s="175">
        <v>60005</v>
      </c>
      <c r="B287" s="186"/>
      <c r="C287" s="182" t="s">
        <v>104</v>
      </c>
      <c r="AF287" s="209"/>
      <c r="AG287" s="209"/>
      <c r="AH287"/>
      <c r="AI287"/>
      <c r="AJ287"/>
      <c r="AK287"/>
      <c r="AL287"/>
      <c r="AM287"/>
      <c r="AN287"/>
      <c r="AO287"/>
    </row>
    <row r="288" spans="1:41" ht="12.75" customHeight="1" x14ac:dyDescent="0.2">
      <c r="A288" s="175">
        <v>49960</v>
      </c>
      <c r="B288" s="20"/>
      <c r="C288" s="182" t="s">
        <v>105</v>
      </c>
      <c r="AF288" s="209"/>
      <c r="AG288" s="209"/>
      <c r="AH288"/>
      <c r="AI288"/>
      <c r="AJ288"/>
      <c r="AK288"/>
      <c r="AL288"/>
      <c r="AM288"/>
      <c r="AN288"/>
      <c r="AO288"/>
    </row>
    <row r="289" spans="1:41" ht="12.75" customHeight="1" x14ac:dyDescent="0.2">
      <c r="A289" s="175">
        <v>49618</v>
      </c>
      <c r="B289"/>
      <c r="C289" s="182" t="s">
        <v>213</v>
      </c>
      <c r="AF289" s="209"/>
      <c r="AG289" s="209"/>
      <c r="AH289"/>
      <c r="AI289"/>
      <c r="AJ289"/>
      <c r="AK289"/>
      <c r="AL289"/>
      <c r="AM289"/>
      <c r="AN289"/>
      <c r="AO289"/>
    </row>
    <row r="290" spans="1:41" ht="12.75" customHeight="1" x14ac:dyDescent="0.2">
      <c r="A290" s="175">
        <v>60019</v>
      </c>
      <c r="B290" s="211"/>
      <c r="C290" s="182" t="s">
        <v>946</v>
      </c>
      <c r="AF290" s="209"/>
      <c r="AG290" s="209"/>
      <c r="AH290"/>
      <c r="AI290"/>
      <c r="AJ290"/>
      <c r="AK290"/>
      <c r="AL290"/>
      <c r="AM290"/>
      <c r="AN290"/>
      <c r="AO290"/>
    </row>
    <row r="291" spans="1:41" ht="12.75" customHeight="1" x14ac:dyDescent="0.2">
      <c r="A291" s="185">
        <v>49948</v>
      </c>
      <c r="B291" s="185"/>
      <c r="C291" s="210" t="s">
        <v>709</v>
      </c>
      <c r="AF291" s="209"/>
      <c r="AG291" s="209"/>
      <c r="AH291"/>
      <c r="AI291"/>
      <c r="AJ291"/>
      <c r="AK291"/>
      <c r="AL291"/>
      <c r="AM291"/>
      <c r="AN291"/>
      <c r="AO291"/>
    </row>
    <row r="292" spans="1:41" ht="12.75" customHeight="1" x14ac:dyDescent="0.2">
      <c r="A292" s="185" t="s">
        <v>1147</v>
      </c>
      <c r="B292" s="185"/>
      <c r="C292" s="210" t="s">
        <v>1146</v>
      </c>
      <c r="AF292" s="209"/>
      <c r="AG292" s="209"/>
      <c r="AH292"/>
      <c r="AI292"/>
      <c r="AJ292"/>
      <c r="AK292"/>
      <c r="AL292"/>
      <c r="AM292"/>
      <c r="AN292"/>
      <c r="AO292"/>
    </row>
    <row r="293" spans="1:41" ht="12.75" customHeight="1" x14ac:dyDescent="0.2">
      <c r="A293" s="216">
        <v>49849</v>
      </c>
      <c r="B293" s="215"/>
      <c r="C293" s="211" t="s">
        <v>1064</v>
      </c>
      <c r="AF293" s="209"/>
      <c r="AG293" s="209"/>
      <c r="AH293"/>
      <c r="AI293"/>
      <c r="AJ293"/>
      <c r="AK293"/>
      <c r="AL293"/>
      <c r="AM293"/>
      <c r="AN293"/>
      <c r="AO293"/>
    </row>
    <row r="294" spans="1:41" ht="12.75" customHeight="1" x14ac:dyDescent="0.2">
      <c r="A294" s="20">
        <v>60068</v>
      </c>
      <c r="B294" s="185"/>
      <c r="C294" s="168" t="s">
        <v>982</v>
      </c>
      <c r="AF294" s="209"/>
      <c r="AG294" s="209"/>
      <c r="AH294"/>
      <c r="AI294"/>
      <c r="AJ294"/>
      <c r="AK294"/>
      <c r="AL294"/>
      <c r="AM294"/>
      <c r="AN294"/>
      <c r="AO294"/>
    </row>
    <row r="295" spans="1:41" ht="12.75" customHeight="1" x14ac:dyDescent="0.2">
      <c r="A295" s="175">
        <v>49621</v>
      </c>
      <c r="B295" s="185"/>
      <c r="C295" s="182" t="s">
        <v>214</v>
      </c>
      <c r="AF295" s="209"/>
      <c r="AG295" s="209"/>
      <c r="AH295"/>
      <c r="AI295"/>
      <c r="AJ295"/>
      <c r="AK295"/>
      <c r="AL295"/>
      <c r="AM295"/>
      <c r="AN295"/>
      <c r="AO295"/>
    </row>
    <row r="296" spans="1:41" ht="12.75" customHeight="1" x14ac:dyDescent="0.2">
      <c r="A296" s="175">
        <v>49622</v>
      </c>
      <c r="B296" s="185"/>
      <c r="C296" s="182" t="s">
        <v>215</v>
      </c>
      <c r="AF296" s="209"/>
      <c r="AG296" s="209"/>
      <c r="AH296"/>
      <c r="AI296"/>
      <c r="AJ296"/>
      <c r="AK296"/>
      <c r="AL296"/>
      <c r="AM296"/>
      <c r="AN296"/>
      <c r="AO296"/>
    </row>
    <row r="297" spans="1:41" ht="12.75" customHeight="1" x14ac:dyDescent="0.2">
      <c r="A297" s="185">
        <v>49712</v>
      </c>
      <c r="C297" s="211" t="s">
        <v>989</v>
      </c>
      <c r="AF297" s="209"/>
      <c r="AG297" s="209"/>
      <c r="AH297"/>
      <c r="AI297"/>
      <c r="AJ297"/>
      <c r="AK297"/>
      <c r="AL297"/>
      <c r="AM297"/>
      <c r="AN297"/>
      <c r="AO297"/>
    </row>
    <row r="298" spans="1:41" ht="12.75" customHeight="1" x14ac:dyDescent="0.2">
      <c r="A298" s="175">
        <v>49939</v>
      </c>
      <c r="B298" s="185"/>
      <c r="C298" s="182" t="s">
        <v>217</v>
      </c>
      <c r="D298" s="211"/>
      <c r="AF298" s="209"/>
      <c r="AG298" s="209"/>
      <c r="AH298"/>
      <c r="AI298"/>
      <c r="AJ298"/>
      <c r="AK298"/>
      <c r="AL298"/>
      <c r="AM298"/>
      <c r="AN298"/>
      <c r="AO298"/>
    </row>
    <row r="299" spans="1:41" ht="12.75" customHeight="1" x14ac:dyDescent="0.2">
      <c r="A299" s="18">
        <v>49988</v>
      </c>
      <c r="B299" s="185"/>
      <c r="C299" s="18" t="s">
        <v>1065</v>
      </c>
      <c r="AI299"/>
      <c r="AJ299"/>
      <c r="AK299"/>
      <c r="AL299"/>
      <c r="AM299"/>
      <c r="AN299"/>
      <c r="AO299"/>
    </row>
    <row r="300" spans="1:41" ht="12.75" customHeight="1" x14ac:dyDescent="0.2">
      <c r="A300" s="185">
        <v>49854</v>
      </c>
      <c r="B300" s="185"/>
      <c r="C300" s="187" t="s">
        <v>218</v>
      </c>
      <c r="AF300" s="209"/>
      <c r="AG300" s="209"/>
      <c r="AH300"/>
      <c r="AI300"/>
      <c r="AJ300"/>
      <c r="AK300"/>
      <c r="AL300"/>
      <c r="AM300"/>
      <c r="AN300"/>
      <c r="AO300"/>
    </row>
    <row r="301" spans="1:41" ht="12.75" customHeight="1" x14ac:dyDescent="0.2">
      <c r="A301" s="185">
        <v>49855</v>
      </c>
      <c r="B301" s="20"/>
      <c r="C301" s="187" t="s">
        <v>219</v>
      </c>
      <c r="AF301" s="209"/>
      <c r="AG301" s="209"/>
      <c r="AH301"/>
      <c r="AI301"/>
      <c r="AJ301"/>
      <c r="AK301"/>
      <c r="AL301"/>
      <c r="AM301"/>
      <c r="AN301"/>
      <c r="AO301"/>
    </row>
    <row r="302" spans="1:41" ht="12.75" customHeight="1" x14ac:dyDescent="0.2">
      <c r="A302" s="185">
        <v>60084</v>
      </c>
      <c r="B302" s="20"/>
      <c r="C302" s="187" t="s">
        <v>1103</v>
      </c>
      <c r="AF302" s="209"/>
      <c r="AG302" s="209"/>
      <c r="AH302"/>
      <c r="AI302"/>
      <c r="AJ302"/>
      <c r="AK302"/>
      <c r="AL302"/>
      <c r="AM302"/>
      <c r="AN302"/>
      <c r="AO302"/>
    </row>
    <row r="303" spans="1:41" ht="12.75" customHeight="1" x14ac:dyDescent="0.2">
      <c r="A303" s="175">
        <v>60018</v>
      </c>
      <c r="B303" s="185"/>
      <c r="C303" s="210" t="s">
        <v>884</v>
      </c>
      <c r="AF303" s="209"/>
      <c r="AG303" s="209"/>
      <c r="AH303"/>
      <c r="AI303"/>
      <c r="AJ303"/>
      <c r="AK303"/>
      <c r="AL303"/>
      <c r="AM303"/>
      <c r="AN303"/>
      <c r="AO303"/>
    </row>
    <row r="304" spans="1:41" ht="12.75" customHeight="1" x14ac:dyDescent="0.2">
      <c r="A304" s="175">
        <v>60030</v>
      </c>
      <c r="C304" s="211" t="s">
        <v>988</v>
      </c>
      <c r="AF304" s="209"/>
      <c r="AG304" s="209"/>
      <c r="AH304"/>
      <c r="AI304"/>
      <c r="AJ304"/>
      <c r="AK304"/>
      <c r="AL304"/>
      <c r="AM304"/>
      <c r="AN304"/>
      <c r="AO304"/>
    </row>
    <row r="305" spans="1:41" ht="12.75" customHeight="1" x14ac:dyDescent="0.2">
      <c r="A305" s="175">
        <v>60006</v>
      </c>
      <c r="B305" s="185"/>
      <c r="C305" s="182" t="s">
        <v>106</v>
      </c>
      <c r="AF305" s="209"/>
      <c r="AG305" s="209"/>
      <c r="AH305"/>
      <c r="AI305"/>
      <c r="AJ305"/>
      <c r="AK305"/>
      <c r="AL305"/>
      <c r="AM305"/>
      <c r="AN305"/>
      <c r="AO305"/>
    </row>
    <row r="306" spans="1:41" ht="12.75" customHeight="1" x14ac:dyDescent="0.2">
      <c r="A306" s="185">
        <v>49693</v>
      </c>
      <c r="B306" s="185"/>
      <c r="C306" s="211" t="s">
        <v>987</v>
      </c>
      <c r="AF306" s="209"/>
      <c r="AG306" s="209"/>
      <c r="AH306"/>
      <c r="AI306"/>
      <c r="AJ306"/>
      <c r="AK306"/>
      <c r="AL306"/>
      <c r="AM306"/>
      <c r="AN306"/>
      <c r="AO306"/>
    </row>
    <row r="307" spans="1:41" ht="12.75" customHeight="1" x14ac:dyDescent="0.2">
      <c r="A307" s="185">
        <v>49714</v>
      </c>
      <c r="B307" s="185"/>
      <c r="C307" s="182" t="s">
        <v>220</v>
      </c>
      <c r="AF307" s="209"/>
      <c r="AG307" s="209"/>
      <c r="AH307"/>
      <c r="AI307"/>
      <c r="AJ307"/>
      <c r="AK307"/>
      <c r="AL307"/>
      <c r="AM307"/>
      <c r="AN307"/>
      <c r="AO307"/>
    </row>
    <row r="308" spans="1:41" ht="12.75" customHeight="1" x14ac:dyDescent="0.2">
      <c r="A308" s="185">
        <v>49860</v>
      </c>
      <c r="B308" s="185"/>
      <c r="C308" s="182" t="s">
        <v>221</v>
      </c>
      <c r="AF308" s="209"/>
      <c r="AG308" s="209"/>
      <c r="AH308"/>
      <c r="AI308"/>
      <c r="AJ308"/>
      <c r="AK308"/>
      <c r="AL308"/>
      <c r="AM308"/>
      <c r="AN308"/>
      <c r="AO308"/>
    </row>
    <row r="309" spans="1:41" ht="12.75" customHeight="1" x14ac:dyDescent="0.2">
      <c r="A309" s="18">
        <v>49987</v>
      </c>
      <c r="B309" s="185"/>
      <c r="C309" s="18" t="s">
        <v>961</v>
      </c>
      <c r="AF309" s="209"/>
      <c r="AG309" s="209"/>
      <c r="AH309"/>
      <c r="AI309"/>
      <c r="AJ309"/>
      <c r="AK309"/>
      <c r="AL309"/>
      <c r="AM309"/>
      <c r="AN309"/>
      <c r="AO309"/>
    </row>
    <row r="310" spans="1:41" ht="12.75" customHeight="1" x14ac:dyDescent="0.2">
      <c r="A310" s="20">
        <v>49977</v>
      </c>
      <c r="B310" s="20"/>
      <c r="C310" s="210" t="s">
        <v>885</v>
      </c>
      <c r="AF310" s="209"/>
      <c r="AG310" s="209"/>
      <c r="AH310"/>
      <c r="AI310"/>
      <c r="AJ310"/>
      <c r="AK310"/>
      <c r="AL310"/>
      <c r="AM310"/>
      <c r="AN310"/>
      <c r="AO310"/>
    </row>
    <row r="311" spans="1:41" ht="12.75" customHeight="1" x14ac:dyDescent="0.2">
      <c r="A311" s="175">
        <v>60007</v>
      </c>
      <c r="B311" s="185"/>
      <c r="C311" s="211" t="s">
        <v>986</v>
      </c>
      <c r="AF311" s="209"/>
      <c r="AG311" s="209"/>
      <c r="AH311"/>
      <c r="AI311"/>
      <c r="AJ311"/>
      <c r="AK311"/>
      <c r="AL311"/>
      <c r="AM311"/>
      <c r="AN311"/>
      <c r="AO311"/>
    </row>
    <row r="312" spans="1:41" ht="12.75" customHeight="1" x14ac:dyDescent="0.2">
      <c r="A312" s="175">
        <v>49626</v>
      </c>
      <c r="B312" s="185"/>
      <c r="C312" s="211" t="s">
        <v>1020</v>
      </c>
      <c r="D312" s="211"/>
      <c r="AF312" s="209"/>
      <c r="AG312" s="209"/>
      <c r="AH312"/>
      <c r="AI312"/>
      <c r="AJ312"/>
      <c r="AK312"/>
      <c r="AL312"/>
      <c r="AM312"/>
      <c r="AN312"/>
      <c r="AO312"/>
    </row>
    <row r="313" spans="1:41" ht="12.75" customHeight="1" x14ac:dyDescent="0.2">
      <c r="A313" s="185">
        <v>49861</v>
      </c>
      <c r="B313" s="20"/>
      <c r="C313" s="182" t="s">
        <v>222</v>
      </c>
      <c r="J313" s="18" t="s">
        <v>570</v>
      </c>
      <c r="AF313" s="209"/>
      <c r="AG313" s="209"/>
      <c r="AH313"/>
      <c r="AI313"/>
      <c r="AJ313"/>
      <c r="AK313"/>
      <c r="AL313"/>
      <c r="AM313"/>
      <c r="AN313"/>
      <c r="AO313"/>
    </row>
    <row r="314" spans="1:41" ht="12.75" customHeight="1" x14ac:dyDescent="0.2">
      <c r="A314" s="185">
        <v>49716</v>
      </c>
      <c r="B314" s="20"/>
      <c r="C314" s="182" t="s">
        <v>223</v>
      </c>
      <c r="AF314" s="209"/>
      <c r="AG314" s="209"/>
      <c r="AH314"/>
      <c r="AI314"/>
      <c r="AJ314"/>
      <c r="AK314"/>
      <c r="AL314"/>
      <c r="AM314"/>
      <c r="AN314"/>
      <c r="AO314"/>
    </row>
    <row r="315" spans="1:41" ht="12.75" customHeight="1" x14ac:dyDescent="0.2">
      <c r="A315" s="20">
        <v>60031</v>
      </c>
      <c r="B315" s="185"/>
      <c r="C315" s="210" t="s">
        <v>886</v>
      </c>
      <c r="AF315" s="209"/>
      <c r="AG315" s="209"/>
      <c r="AH315"/>
      <c r="AI315"/>
      <c r="AJ315"/>
      <c r="AK315"/>
      <c r="AL315"/>
      <c r="AM315"/>
      <c r="AN315"/>
      <c r="AO315"/>
    </row>
    <row r="316" spans="1:41" ht="12.75" customHeight="1" x14ac:dyDescent="0.2">
      <c r="A316" s="214">
        <v>29621</v>
      </c>
      <c r="C316" s="210" t="s">
        <v>887</v>
      </c>
      <c r="AF316" s="209"/>
      <c r="AG316" s="209"/>
      <c r="AH316"/>
      <c r="AI316"/>
      <c r="AJ316"/>
      <c r="AK316"/>
      <c r="AL316"/>
      <c r="AM316"/>
      <c r="AN316"/>
      <c r="AO316"/>
    </row>
    <row r="317" spans="1:41" ht="12.75" customHeight="1" x14ac:dyDescent="0.2">
      <c r="A317" s="175">
        <v>49628</v>
      </c>
      <c r="B317" s="175"/>
      <c r="C317" s="182" t="s">
        <v>224</v>
      </c>
      <c r="AF317" s="209"/>
      <c r="AG317" s="209"/>
      <c r="AH317"/>
      <c r="AI317"/>
      <c r="AJ317"/>
      <c r="AK317"/>
      <c r="AL317"/>
      <c r="AM317"/>
      <c r="AN317"/>
      <c r="AO317"/>
    </row>
    <row r="318" spans="1:41" ht="12.75" customHeight="1" x14ac:dyDescent="0.2">
      <c r="A318" s="175">
        <v>29640</v>
      </c>
      <c r="B318" s="185"/>
      <c r="C318" s="210" t="s">
        <v>888</v>
      </c>
      <c r="AF318" s="209"/>
      <c r="AG318" s="209"/>
      <c r="AH318"/>
      <c r="AI318"/>
      <c r="AJ318"/>
      <c r="AK318"/>
      <c r="AL318"/>
      <c r="AM318"/>
      <c r="AN318"/>
      <c r="AO318"/>
    </row>
    <row r="319" spans="1:41" ht="12.75" customHeight="1" x14ac:dyDescent="0.2">
      <c r="A319" s="185">
        <v>49744</v>
      </c>
      <c r="B319" s="20"/>
      <c r="C319" s="18" t="s">
        <v>626</v>
      </c>
      <c r="AF319" s="209"/>
      <c r="AG319" s="209"/>
      <c r="AH319"/>
      <c r="AI319"/>
      <c r="AJ319"/>
      <c r="AK319"/>
      <c r="AL319"/>
      <c r="AM319"/>
      <c r="AN319"/>
      <c r="AO319"/>
    </row>
    <row r="320" spans="1:41" ht="12.75" customHeight="1" x14ac:dyDescent="0.2">
      <c r="A320" s="185">
        <v>49863</v>
      </c>
      <c r="B320" s="185"/>
      <c r="C320" s="182" t="s">
        <v>225</v>
      </c>
      <c r="AF320" s="209"/>
      <c r="AG320" s="209"/>
      <c r="AH320"/>
      <c r="AI320"/>
      <c r="AJ320"/>
      <c r="AK320"/>
      <c r="AL320"/>
      <c r="AM320"/>
      <c r="AN320"/>
      <c r="AO320"/>
    </row>
    <row r="321" spans="1:41" ht="12.75" customHeight="1" x14ac:dyDescent="0.2">
      <c r="A321" s="18">
        <v>60062</v>
      </c>
      <c r="C321" s="18" t="s">
        <v>140</v>
      </c>
      <c r="AF321" s="209"/>
      <c r="AG321" s="209"/>
      <c r="AH321"/>
      <c r="AI321"/>
      <c r="AJ321"/>
      <c r="AK321"/>
      <c r="AL321"/>
      <c r="AM321"/>
      <c r="AN321"/>
      <c r="AO321"/>
    </row>
    <row r="322" spans="1:41" ht="12.75" customHeight="1" x14ac:dyDescent="0.2">
      <c r="A322" s="185">
        <v>49864</v>
      </c>
      <c r="B322" s="186"/>
      <c r="C322" s="182" t="s">
        <v>226</v>
      </c>
      <c r="AF322" s="209"/>
      <c r="AG322" s="209"/>
      <c r="AH322"/>
      <c r="AI322"/>
      <c r="AJ322"/>
      <c r="AK322"/>
      <c r="AL322"/>
      <c r="AM322"/>
      <c r="AN322"/>
      <c r="AO322"/>
    </row>
    <row r="323" spans="1:41" ht="12.75" customHeight="1" x14ac:dyDescent="0.2">
      <c r="A323" s="185">
        <v>49865</v>
      </c>
      <c r="B323" s="211"/>
      <c r="C323" s="182" t="s">
        <v>227</v>
      </c>
      <c r="AF323" s="209"/>
      <c r="AG323" s="209"/>
      <c r="AH323"/>
      <c r="AI323"/>
      <c r="AJ323"/>
      <c r="AK323"/>
      <c r="AL323"/>
      <c r="AM323"/>
      <c r="AN323"/>
      <c r="AO323"/>
    </row>
    <row r="324" spans="1:41" ht="12.75" customHeight="1" x14ac:dyDescent="0.2">
      <c r="A324" s="20">
        <v>60083</v>
      </c>
      <c r="B324" s="185"/>
      <c r="C324" s="18" t="s">
        <v>836</v>
      </c>
      <c r="AF324" s="209"/>
      <c r="AG324" s="209"/>
      <c r="AH324"/>
      <c r="AI324"/>
      <c r="AJ324"/>
      <c r="AK324"/>
      <c r="AL324"/>
      <c r="AM324"/>
      <c r="AN324"/>
      <c r="AO324"/>
    </row>
    <row r="325" spans="1:41" ht="12.75" customHeight="1" x14ac:dyDescent="0.2">
      <c r="A325" s="175">
        <v>49631</v>
      </c>
      <c r="B325" s="185"/>
      <c r="C325" s="182" t="s">
        <v>377</v>
      </c>
      <c r="AF325" s="209"/>
      <c r="AG325" s="209"/>
      <c r="AH325"/>
      <c r="AI325"/>
      <c r="AJ325"/>
      <c r="AK325"/>
      <c r="AL325"/>
      <c r="AM325"/>
      <c r="AN325"/>
      <c r="AO325"/>
    </row>
    <row r="326" spans="1:41" ht="12.75" customHeight="1" x14ac:dyDescent="0.2">
      <c r="A326" s="185">
        <v>29622</v>
      </c>
      <c r="B326" s="185"/>
      <c r="C326" s="182" t="s">
        <v>378</v>
      </c>
      <c r="AF326" s="209"/>
      <c r="AG326" s="209"/>
      <c r="AH326"/>
      <c r="AI326"/>
      <c r="AJ326"/>
      <c r="AK326"/>
      <c r="AL326"/>
      <c r="AM326"/>
      <c r="AN326"/>
      <c r="AO326"/>
    </row>
    <row r="327" spans="1:41" ht="12.75" customHeight="1" x14ac:dyDescent="0.2">
      <c r="A327" s="216">
        <v>29641</v>
      </c>
      <c r="B327" s="185"/>
      <c r="C327" s="211" t="s">
        <v>889</v>
      </c>
      <c r="AF327" s="209"/>
      <c r="AG327" s="209"/>
      <c r="AH327"/>
      <c r="AI327"/>
      <c r="AJ327"/>
      <c r="AK327"/>
      <c r="AL327"/>
      <c r="AM327"/>
      <c r="AN327"/>
      <c r="AO327"/>
    </row>
    <row r="328" spans="1:41" ht="12.75" customHeight="1" x14ac:dyDescent="0.2">
      <c r="A328" s="216">
        <v>49633</v>
      </c>
      <c r="B328" s="185"/>
      <c r="C328" s="211" t="s">
        <v>107</v>
      </c>
      <c r="AF328" s="209"/>
      <c r="AG328" s="209"/>
      <c r="AH328"/>
      <c r="AI328"/>
      <c r="AJ328"/>
      <c r="AK328"/>
      <c r="AL328"/>
      <c r="AM328"/>
      <c r="AN328"/>
      <c r="AO328"/>
    </row>
    <row r="329" spans="1:41" ht="12.75" customHeight="1" x14ac:dyDescent="0.2">
      <c r="A329" s="185">
        <v>49676</v>
      </c>
      <c r="B329" s="185"/>
      <c r="C329" s="182" t="s">
        <v>379</v>
      </c>
      <c r="AF329" s="209"/>
      <c r="AG329" s="209"/>
      <c r="AH329"/>
      <c r="AI329"/>
      <c r="AJ329"/>
      <c r="AK329"/>
      <c r="AL329"/>
      <c r="AM329"/>
      <c r="AN329"/>
      <c r="AO329"/>
    </row>
    <row r="330" spans="1:41" ht="12.75" customHeight="1" x14ac:dyDescent="0.2">
      <c r="A330" s="185">
        <v>49671</v>
      </c>
      <c r="B330" s="185"/>
      <c r="C330" s="218" t="s">
        <v>900</v>
      </c>
      <c r="AF330" s="209"/>
      <c r="AG330" s="209"/>
      <c r="AH330"/>
      <c r="AI330"/>
      <c r="AJ330"/>
      <c r="AK330"/>
      <c r="AL330"/>
      <c r="AM330"/>
      <c r="AN330"/>
      <c r="AO330"/>
    </row>
    <row r="331" spans="1:41" ht="12.75" customHeight="1" x14ac:dyDescent="0.2">
      <c r="A331" s="185">
        <v>49949</v>
      </c>
      <c r="B331" s="20"/>
      <c r="C331" s="210" t="s">
        <v>710</v>
      </c>
      <c r="AF331" s="209"/>
      <c r="AG331" s="209"/>
      <c r="AH331"/>
      <c r="AI331"/>
      <c r="AJ331"/>
      <c r="AK331"/>
      <c r="AL331"/>
      <c r="AM331"/>
      <c r="AN331"/>
      <c r="AO331"/>
    </row>
    <row r="332" spans="1:41" ht="12.75" customHeight="1" x14ac:dyDescent="0.2">
      <c r="A332" s="175">
        <v>49670</v>
      </c>
      <c r="B332" s="214"/>
      <c r="C332" s="182" t="s">
        <v>108</v>
      </c>
      <c r="AF332" s="209"/>
      <c r="AG332" s="209"/>
      <c r="AH332"/>
      <c r="AI332"/>
      <c r="AJ332"/>
      <c r="AK332"/>
      <c r="AL332"/>
      <c r="AM332"/>
      <c r="AN332"/>
      <c r="AO332"/>
    </row>
    <row r="333" spans="1:41" ht="12.75" customHeight="1" x14ac:dyDescent="0.2">
      <c r="A333" s="185">
        <v>49682</v>
      </c>
      <c r="B333" s="185"/>
      <c r="C333" s="18" t="s">
        <v>619</v>
      </c>
      <c r="AF333" s="209"/>
      <c r="AG333" s="209"/>
      <c r="AH333"/>
      <c r="AI333"/>
      <c r="AJ333"/>
      <c r="AK333"/>
      <c r="AL333"/>
      <c r="AM333"/>
      <c r="AN333"/>
      <c r="AO333"/>
    </row>
    <row r="334" spans="1:41" ht="12.75" customHeight="1" x14ac:dyDescent="0.2">
      <c r="A334" s="185">
        <v>29623</v>
      </c>
      <c r="B334" s="20"/>
      <c r="C334" s="182" t="s">
        <v>228</v>
      </c>
      <c r="AF334" s="209"/>
      <c r="AG334" s="209"/>
      <c r="AH334"/>
      <c r="AI334"/>
      <c r="AJ334"/>
      <c r="AK334"/>
      <c r="AL334"/>
      <c r="AM334"/>
      <c r="AN334"/>
      <c r="AO334"/>
    </row>
    <row r="335" spans="1:41" ht="12.75" customHeight="1" x14ac:dyDescent="0.2">
      <c r="A335" s="175">
        <v>60009</v>
      </c>
      <c r="B335" s="185"/>
      <c r="C335" s="182" t="s">
        <v>109</v>
      </c>
      <c r="AF335" s="209"/>
      <c r="AG335" s="209"/>
      <c r="AH335"/>
      <c r="AI335"/>
      <c r="AJ335"/>
      <c r="AK335"/>
      <c r="AL335"/>
      <c r="AM335"/>
      <c r="AN335"/>
      <c r="AO335"/>
    </row>
    <row r="336" spans="1:41" ht="12.75" customHeight="1" x14ac:dyDescent="0.2">
      <c r="A336" s="185">
        <v>29624</v>
      </c>
      <c r="B336" s="185"/>
      <c r="C336" s="182" t="s">
        <v>238</v>
      </c>
      <c r="AF336" s="209"/>
      <c r="AG336" s="209"/>
      <c r="AH336"/>
      <c r="AI336"/>
      <c r="AJ336"/>
      <c r="AK336"/>
      <c r="AL336"/>
      <c r="AM336"/>
      <c r="AN336"/>
      <c r="AO336"/>
    </row>
    <row r="337" spans="1:41" ht="12.75" customHeight="1" x14ac:dyDescent="0.2">
      <c r="A337" s="185" t="s">
        <v>846</v>
      </c>
      <c r="B337" s="185"/>
      <c r="C337" s="182" t="s">
        <v>845</v>
      </c>
      <c r="AF337" s="209"/>
      <c r="AG337" s="209"/>
      <c r="AH337"/>
      <c r="AI337"/>
      <c r="AJ337"/>
      <c r="AK337"/>
      <c r="AL337"/>
      <c r="AM337"/>
      <c r="AN337"/>
      <c r="AO337"/>
    </row>
    <row r="338" spans="1:41" ht="12.75" customHeight="1" x14ac:dyDescent="0.2">
      <c r="A338" s="185">
        <v>29625</v>
      </c>
      <c r="B338" s="185"/>
      <c r="C338" s="182" t="s">
        <v>240</v>
      </c>
      <c r="AF338" s="209"/>
      <c r="AG338" s="209"/>
      <c r="AH338"/>
      <c r="AI338"/>
      <c r="AJ338"/>
      <c r="AK338"/>
      <c r="AL338"/>
      <c r="AM338"/>
      <c r="AN338"/>
      <c r="AO338"/>
    </row>
    <row r="339" spans="1:41" ht="12.75" customHeight="1" x14ac:dyDescent="0.2">
      <c r="A339" s="185">
        <v>60075</v>
      </c>
      <c r="B339" s="185"/>
      <c r="C339" s="182" t="s">
        <v>1021</v>
      </c>
      <c r="AF339" s="209"/>
      <c r="AG339" s="209"/>
      <c r="AH339"/>
      <c r="AI339"/>
      <c r="AJ339"/>
      <c r="AK339"/>
      <c r="AL339"/>
      <c r="AM339"/>
      <c r="AN339"/>
      <c r="AO339"/>
    </row>
    <row r="340" spans="1:41" ht="12.75" customHeight="1" x14ac:dyDescent="0.2">
      <c r="A340" s="185">
        <v>49720</v>
      </c>
      <c r="B340" s="185"/>
      <c r="C340" s="211" t="s">
        <v>929</v>
      </c>
      <c r="AF340" s="209"/>
      <c r="AG340" s="209"/>
      <c r="AH340"/>
      <c r="AI340"/>
      <c r="AJ340"/>
      <c r="AK340"/>
      <c r="AL340"/>
      <c r="AM340"/>
      <c r="AN340"/>
      <c r="AO340"/>
    </row>
    <row r="341" spans="1:41" ht="12.75" customHeight="1" x14ac:dyDescent="0.2">
      <c r="A341" s="18">
        <v>60064</v>
      </c>
      <c r="B341" s="185"/>
      <c r="C341" s="210" t="s">
        <v>890</v>
      </c>
      <c r="AF341" s="209"/>
      <c r="AG341" s="209"/>
      <c r="AH341"/>
      <c r="AI341"/>
      <c r="AJ341"/>
      <c r="AK341"/>
      <c r="AL341"/>
      <c r="AM341"/>
      <c r="AN341"/>
      <c r="AO341"/>
    </row>
    <row r="342" spans="1:41" ht="12.75" customHeight="1" x14ac:dyDescent="0.2">
      <c r="A342" s="185">
        <v>49721</v>
      </c>
      <c r="B342" s="185"/>
      <c r="C342" s="182" t="s">
        <v>241</v>
      </c>
      <c r="AF342" s="209"/>
      <c r="AG342" s="209"/>
      <c r="AH342"/>
      <c r="AI342"/>
      <c r="AJ342"/>
      <c r="AK342"/>
      <c r="AL342"/>
      <c r="AM342"/>
      <c r="AN342"/>
      <c r="AO342"/>
    </row>
    <row r="343" spans="1:41" ht="12.75" customHeight="1" x14ac:dyDescent="0.2">
      <c r="A343" s="185">
        <v>49683</v>
      </c>
      <c r="B343" s="185"/>
      <c r="C343" s="18" t="s">
        <v>620</v>
      </c>
      <c r="AF343" s="209"/>
      <c r="AG343" s="209"/>
      <c r="AH343"/>
      <c r="AI343"/>
      <c r="AJ343"/>
      <c r="AK343"/>
      <c r="AL343"/>
      <c r="AM343"/>
      <c r="AN343"/>
      <c r="AO343"/>
    </row>
    <row r="344" spans="1:41" ht="12.75" customHeight="1" x14ac:dyDescent="0.2">
      <c r="A344" s="175">
        <v>49636</v>
      </c>
      <c r="B344" s="185"/>
      <c r="C344" s="182" t="s">
        <v>242</v>
      </c>
      <c r="AF344" s="209"/>
      <c r="AG344" s="209"/>
      <c r="AH344"/>
      <c r="AI344"/>
      <c r="AJ344"/>
      <c r="AK344"/>
      <c r="AL344"/>
      <c r="AM344"/>
      <c r="AN344"/>
      <c r="AO344"/>
    </row>
    <row r="345" spans="1:41" ht="12.75" customHeight="1" x14ac:dyDescent="0.2">
      <c r="A345" s="175">
        <v>60077</v>
      </c>
      <c r="B345" s="185"/>
      <c r="C345" s="182" t="s">
        <v>1022</v>
      </c>
      <c r="AF345" s="209"/>
      <c r="AG345" s="209"/>
      <c r="AH345"/>
      <c r="AI345"/>
      <c r="AJ345"/>
      <c r="AK345"/>
      <c r="AL345"/>
      <c r="AM345"/>
      <c r="AN345"/>
      <c r="AO345"/>
    </row>
    <row r="346" spans="1:41" ht="12.75" customHeight="1" x14ac:dyDescent="0.2">
      <c r="A346" s="175">
        <v>49637</v>
      </c>
      <c r="B346" s="185"/>
      <c r="C346" s="182" t="s">
        <v>243</v>
      </c>
      <c r="AF346" s="209"/>
      <c r="AG346" s="209"/>
      <c r="AH346"/>
      <c r="AI346"/>
      <c r="AJ346"/>
      <c r="AK346"/>
      <c r="AL346"/>
      <c r="AM346"/>
      <c r="AN346"/>
      <c r="AO346"/>
    </row>
    <row r="347" spans="1:41" ht="12.75" customHeight="1" x14ac:dyDescent="0.2">
      <c r="A347" s="185">
        <v>49950</v>
      </c>
      <c r="B347" s="185"/>
      <c r="C347" s="210" t="s">
        <v>847</v>
      </c>
      <c r="AF347" s="209"/>
      <c r="AG347" s="209"/>
      <c r="AH347"/>
      <c r="AI347"/>
      <c r="AJ347"/>
      <c r="AK347"/>
      <c r="AL347"/>
      <c r="AM347"/>
      <c r="AN347"/>
      <c r="AO347"/>
    </row>
    <row r="348" spans="1:41" ht="12.75" customHeight="1" x14ac:dyDescent="0.2">
      <c r="A348" s="185">
        <v>49742</v>
      </c>
      <c r="B348" s="175"/>
      <c r="C348" s="18" t="s">
        <v>625</v>
      </c>
      <c r="AF348" s="209"/>
      <c r="AG348" s="209"/>
      <c r="AH348"/>
      <c r="AI348"/>
      <c r="AJ348"/>
      <c r="AK348"/>
      <c r="AL348"/>
      <c r="AM348"/>
      <c r="AN348"/>
      <c r="AO348"/>
    </row>
    <row r="349" spans="1:41" ht="12.75" customHeight="1" x14ac:dyDescent="0.2">
      <c r="A349" s="185">
        <v>49746</v>
      </c>
      <c r="B349" s="20"/>
      <c r="C349" s="210" t="s">
        <v>704</v>
      </c>
      <c r="AF349" s="209"/>
      <c r="AG349" s="209"/>
      <c r="AH349"/>
      <c r="AI349"/>
      <c r="AJ349"/>
      <c r="AK349"/>
      <c r="AL349"/>
      <c r="AM349"/>
      <c r="AN349"/>
      <c r="AO349"/>
    </row>
    <row r="350" spans="1:41" ht="12.75" customHeight="1" x14ac:dyDescent="0.2">
      <c r="A350" s="175">
        <v>49638</v>
      </c>
      <c r="B350" s="185"/>
      <c r="C350" s="182" t="s">
        <v>244</v>
      </c>
      <c r="AF350" s="209"/>
      <c r="AG350" s="209"/>
      <c r="AH350"/>
      <c r="AI350"/>
      <c r="AJ350"/>
      <c r="AK350"/>
      <c r="AL350"/>
      <c r="AM350"/>
      <c r="AN350"/>
      <c r="AO350"/>
    </row>
    <row r="351" spans="1:41" ht="12.75" customHeight="1" x14ac:dyDescent="0.2">
      <c r="A351" s="175">
        <v>49761</v>
      </c>
      <c r="B351" s="214"/>
      <c r="C351" s="182" t="s">
        <v>1104</v>
      </c>
      <c r="AF351" s="209"/>
      <c r="AG351" s="209"/>
      <c r="AH351"/>
      <c r="AI351"/>
      <c r="AJ351"/>
      <c r="AK351"/>
      <c r="AL351"/>
      <c r="AM351"/>
      <c r="AN351"/>
      <c r="AO351"/>
    </row>
    <row r="352" spans="1:41" ht="12.75" customHeight="1" x14ac:dyDescent="0.2">
      <c r="A352" s="20">
        <v>49974</v>
      </c>
      <c r="B352" s="214"/>
      <c r="C352" s="182" t="s">
        <v>848</v>
      </c>
      <c r="AF352" s="209"/>
      <c r="AG352" s="209"/>
      <c r="AH352"/>
      <c r="AI352"/>
      <c r="AJ352"/>
      <c r="AK352"/>
      <c r="AL352"/>
      <c r="AM352"/>
      <c r="AN352"/>
      <c r="AO352"/>
    </row>
    <row r="353" spans="1:41" ht="12.75" customHeight="1" x14ac:dyDescent="0.2">
      <c r="A353" s="20">
        <v>49978</v>
      </c>
      <c r="B353" s="214"/>
      <c r="C353" s="210" t="s">
        <v>891</v>
      </c>
      <c r="AF353" s="209"/>
      <c r="AG353" s="209"/>
      <c r="AH353"/>
      <c r="AI353"/>
      <c r="AJ353"/>
      <c r="AK353"/>
      <c r="AL353"/>
      <c r="AM353"/>
      <c r="AN353"/>
      <c r="AO353"/>
    </row>
    <row r="354" spans="1:41" ht="12.75" customHeight="1" x14ac:dyDescent="0.2">
      <c r="A354" s="185">
        <v>49675</v>
      </c>
      <c r="B354" s="185"/>
      <c r="C354" s="182" t="s">
        <v>110</v>
      </c>
      <c r="AF354" s="209"/>
      <c r="AG354" s="209"/>
      <c r="AH354"/>
      <c r="AI354"/>
      <c r="AJ354"/>
      <c r="AK354"/>
      <c r="AL354"/>
      <c r="AM354"/>
      <c r="AN354"/>
      <c r="AO354"/>
    </row>
    <row r="355" spans="1:41" ht="12.75" customHeight="1" x14ac:dyDescent="0.2">
      <c r="A355" s="185">
        <v>49687</v>
      </c>
      <c r="B355" s="185"/>
      <c r="C355" s="18" t="s">
        <v>628</v>
      </c>
      <c r="AF355" s="209"/>
      <c r="AG355" s="209"/>
      <c r="AH355"/>
      <c r="AI355"/>
      <c r="AJ355"/>
      <c r="AK355"/>
      <c r="AL355"/>
      <c r="AM355"/>
      <c r="AN355"/>
      <c r="AO355"/>
    </row>
    <row r="356" spans="1:41" ht="12.75" customHeight="1" x14ac:dyDescent="0.2">
      <c r="A356" s="185">
        <v>49878</v>
      </c>
      <c r="B356" s="185"/>
      <c r="C356" s="182" t="s">
        <v>245</v>
      </c>
      <c r="AF356" s="209"/>
      <c r="AG356" s="209"/>
      <c r="AH356"/>
      <c r="AI356"/>
      <c r="AJ356"/>
      <c r="AK356"/>
      <c r="AL356"/>
      <c r="AM356"/>
      <c r="AN356"/>
      <c r="AO356"/>
    </row>
    <row r="357" spans="1:41" ht="12.75" customHeight="1" x14ac:dyDescent="0.2">
      <c r="A357" s="185">
        <v>49879</v>
      </c>
      <c r="B357" s="185"/>
      <c r="C357" s="182" t="s">
        <v>246</v>
      </c>
      <c r="AF357" s="209"/>
      <c r="AG357" s="209"/>
      <c r="AH357"/>
      <c r="AI357"/>
      <c r="AJ357"/>
      <c r="AK357"/>
      <c r="AL357"/>
      <c r="AM357"/>
      <c r="AN357"/>
      <c r="AO357"/>
    </row>
    <row r="358" spans="1:41" ht="12.75" customHeight="1" x14ac:dyDescent="0.2">
      <c r="A358" s="185">
        <v>49762</v>
      </c>
      <c r="B358" s="214"/>
      <c r="C358" s="182" t="s">
        <v>1105</v>
      </c>
      <c r="AF358" s="209"/>
      <c r="AG358" s="209"/>
      <c r="AH358"/>
      <c r="AI358"/>
      <c r="AJ358"/>
      <c r="AK358"/>
      <c r="AL358"/>
      <c r="AM358"/>
      <c r="AN358"/>
      <c r="AO358"/>
    </row>
    <row r="359" spans="1:41" ht="12.75" customHeight="1" x14ac:dyDescent="0.2">
      <c r="A359" s="185">
        <v>49880</v>
      </c>
      <c r="B359" s="185"/>
      <c r="C359" s="182" t="s">
        <v>247</v>
      </c>
      <c r="AF359" s="209"/>
      <c r="AG359" s="209"/>
      <c r="AH359"/>
      <c r="AI359"/>
      <c r="AJ359"/>
      <c r="AK359"/>
      <c r="AL359"/>
      <c r="AM359"/>
      <c r="AN359"/>
      <c r="AO359"/>
    </row>
    <row r="360" spans="1:41" ht="12.75" customHeight="1" x14ac:dyDescent="0.2">
      <c r="A360" s="185">
        <v>49881</v>
      </c>
      <c r="B360" s="214"/>
      <c r="C360" s="182" t="s">
        <v>248</v>
      </c>
      <c r="AF360" s="209"/>
      <c r="AG360" s="209"/>
      <c r="AH360"/>
      <c r="AI360"/>
      <c r="AJ360"/>
      <c r="AK360"/>
      <c r="AL360"/>
      <c r="AM360"/>
      <c r="AN360"/>
      <c r="AO360"/>
    </row>
    <row r="361" spans="1:41" ht="12.75" customHeight="1" x14ac:dyDescent="0.2">
      <c r="A361" s="20">
        <v>60032</v>
      </c>
      <c r="B361" s="20"/>
      <c r="C361" s="210" t="s">
        <v>892</v>
      </c>
      <c r="AF361" s="209"/>
      <c r="AG361" s="209"/>
      <c r="AH361"/>
      <c r="AI361"/>
      <c r="AJ361"/>
      <c r="AK361"/>
      <c r="AL361"/>
      <c r="AM361"/>
      <c r="AN361"/>
      <c r="AO361"/>
    </row>
    <row r="362" spans="1:41" ht="12.75" customHeight="1" x14ac:dyDescent="0.2">
      <c r="A362" s="175">
        <v>29636</v>
      </c>
      <c r="B362" s="20"/>
      <c r="C362" s="18" t="s">
        <v>413</v>
      </c>
      <c r="AF362" s="209"/>
      <c r="AG362" s="209"/>
      <c r="AH362"/>
      <c r="AI362"/>
      <c r="AJ362"/>
      <c r="AK362"/>
      <c r="AL362"/>
      <c r="AM362"/>
      <c r="AN362"/>
      <c r="AO362"/>
    </row>
    <row r="363" spans="1:41" ht="12.75" customHeight="1" x14ac:dyDescent="0.2">
      <c r="A363" s="20">
        <v>49979</v>
      </c>
      <c r="B363" s="185"/>
      <c r="C363" s="219" t="s">
        <v>893</v>
      </c>
      <c r="AF363" s="209"/>
      <c r="AG363" s="209"/>
      <c r="AH363"/>
      <c r="AI363"/>
      <c r="AJ363"/>
      <c r="AK363"/>
      <c r="AL363"/>
      <c r="AM363"/>
      <c r="AN363"/>
      <c r="AO363"/>
    </row>
    <row r="364" spans="1:41" ht="12.75" customHeight="1" x14ac:dyDescent="0.2">
      <c r="A364" s="175">
        <v>49640</v>
      </c>
      <c r="B364" s="20"/>
      <c r="C364" s="182" t="s">
        <v>249</v>
      </c>
      <c r="AF364" s="209"/>
      <c r="AG364" s="209"/>
      <c r="AH364"/>
      <c r="AI364"/>
      <c r="AJ364"/>
      <c r="AK364"/>
      <c r="AL364"/>
      <c r="AM364"/>
      <c r="AN364"/>
      <c r="AO364"/>
    </row>
    <row r="365" spans="1:41" ht="12.75" customHeight="1" x14ac:dyDescent="0.2">
      <c r="A365" s="18">
        <v>60033</v>
      </c>
      <c r="B365" s="185"/>
      <c r="C365" s="210" t="s">
        <v>894</v>
      </c>
      <c r="AF365" s="209"/>
      <c r="AG365" s="209"/>
      <c r="AH365"/>
      <c r="AI365"/>
      <c r="AJ365"/>
      <c r="AK365"/>
      <c r="AL365"/>
      <c r="AM365"/>
      <c r="AN365"/>
      <c r="AO365"/>
    </row>
    <row r="366" spans="1:41" ht="12.75" customHeight="1" x14ac:dyDescent="0.2">
      <c r="A366" s="18">
        <v>49992</v>
      </c>
      <c r="B366" s="185"/>
      <c r="C366" s="210" t="s">
        <v>1144</v>
      </c>
      <c r="AF366" s="209"/>
      <c r="AG366" s="209"/>
      <c r="AH366"/>
      <c r="AI366"/>
      <c r="AJ366"/>
      <c r="AK366"/>
      <c r="AL366"/>
      <c r="AM366"/>
      <c r="AN366"/>
      <c r="AO366"/>
    </row>
    <row r="367" spans="1:41" ht="12.75" customHeight="1" x14ac:dyDescent="0.2">
      <c r="A367" s="185">
        <v>49883</v>
      </c>
      <c r="B367" s="185"/>
      <c r="C367" s="182" t="s">
        <v>250</v>
      </c>
      <c r="AF367" s="209"/>
      <c r="AG367" s="209"/>
      <c r="AH367"/>
      <c r="AI367"/>
      <c r="AJ367"/>
      <c r="AK367"/>
      <c r="AL367"/>
      <c r="AM367"/>
      <c r="AN367"/>
      <c r="AO367"/>
    </row>
    <row r="368" spans="1:41" ht="12.75" customHeight="1" x14ac:dyDescent="0.2">
      <c r="A368" s="185">
        <v>29633</v>
      </c>
      <c r="B368" s="185"/>
      <c r="C368" s="182" t="s">
        <v>739</v>
      </c>
      <c r="AF368" s="209"/>
      <c r="AG368" s="209"/>
      <c r="AH368"/>
      <c r="AI368"/>
      <c r="AJ368"/>
      <c r="AK368"/>
      <c r="AL368"/>
      <c r="AM368"/>
      <c r="AN368"/>
      <c r="AO368"/>
    </row>
    <row r="369" spans="1:41" ht="12.75" customHeight="1" x14ac:dyDescent="0.2">
      <c r="A369" s="185">
        <v>49758</v>
      </c>
      <c r="B369" s="185"/>
      <c r="C369" s="18" t="s">
        <v>1023</v>
      </c>
      <c r="AF369" s="209"/>
      <c r="AG369" s="209"/>
      <c r="AH369"/>
      <c r="AI369"/>
      <c r="AJ369"/>
      <c r="AK369"/>
      <c r="AL369"/>
      <c r="AM369"/>
      <c r="AN369"/>
      <c r="AO369"/>
    </row>
    <row r="370" spans="1:41" ht="12.75" customHeight="1" x14ac:dyDescent="0.2">
      <c r="A370" s="185" t="s">
        <v>896</v>
      </c>
      <c r="B370" s="185"/>
      <c r="C370" s="210" t="s">
        <v>895</v>
      </c>
      <c r="AF370" s="209"/>
      <c r="AG370" s="209"/>
      <c r="AH370"/>
      <c r="AI370"/>
      <c r="AJ370"/>
      <c r="AK370"/>
      <c r="AL370"/>
      <c r="AM370"/>
      <c r="AN370"/>
      <c r="AO370"/>
    </row>
    <row r="371" spans="1:41" ht="12.75" customHeight="1" x14ac:dyDescent="0.2">
      <c r="A371" s="20">
        <v>60024</v>
      </c>
      <c r="B371" s="185"/>
      <c r="C371" s="182" t="s">
        <v>849</v>
      </c>
      <c r="AF371" s="209"/>
      <c r="AG371" s="209"/>
      <c r="AH371"/>
      <c r="AI371"/>
      <c r="AJ371"/>
      <c r="AK371"/>
      <c r="AL371"/>
      <c r="AM371"/>
      <c r="AN371"/>
      <c r="AO371"/>
    </row>
    <row r="372" spans="1:41" ht="12.75" customHeight="1" x14ac:dyDescent="0.2">
      <c r="A372" s="175">
        <v>49641</v>
      </c>
      <c r="B372" s="185"/>
      <c r="C372" s="182" t="s">
        <v>380</v>
      </c>
      <c r="AF372" s="209"/>
      <c r="AG372" s="209"/>
      <c r="AH372"/>
      <c r="AI372"/>
      <c r="AJ372"/>
      <c r="AK372"/>
      <c r="AL372"/>
      <c r="AM372"/>
      <c r="AN372"/>
      <c r="AO372"/>
    </row>
    <row r="373" spans="1:41" ht="12.75" customHeight="1" x14ac:dyDescent="0.2">
      <c r="A373" s="175">
        <v>49975</v>
      </c>
      <c r="B373" s="214"/>
      <c r="C373" s="182" t="s">
        <v>852</v>
      </c>
      <c r="AF373" s="209"/>
      <c r="AG373" s="209"/>
      <c r="AH373"/>
      <c r="AI373"/>
      <c r="AJ373"/>
      <c r="AK373"/>
      <c r="AL373"/>
      <c r="AM373"/>
      <c r="AN373"/>
      <c r="AO373"/>
    </row>
    <row r="374" spans="1:41" ht="12.75" customHeight="1" x14ac:dyDescent="0.2">
      <c r="A374" s="18">
        <v>60035</v>
      </c>
      <c r="B374" s="185"/>
      <c r="C374" s="18" t="s">
        <v>897</v>
      </c>
      <c r="AF374" s="209"/>
      <c r="AG374" s="209"/>
      <c r="AH374"/>
      <c r="AI374"/>
      <c r="AJ374"/>
      <c r="AK374"/>
      <c r="AL374"/>
      <c r="AM374"/>
      <c r="AN374"/>
      <c r="AO374"/>
    </row>
    <row r="375" spans="1:41" ht="12.75" customHeight="1" x14ac:dyDescent="0.2">
      <c r="A375" s="185">
        <v>29626</v>
      </c>
      <c r="B375" s="185"/>
      <c r="C375" s="182" t="s">
        <v>251</v>
      </c>
      <c r="AF375" s="209"/>
      <c r="AG375" s="209"/>
      <c r="AH375"/>
      <c r="AI375"/>
      <c r="AJ375"/>
      <c r="AK375"/>
      <c r="AL375"/>
      <c r="AM375"/>
      <c r="AN375"/>
      <c r="AO375"/>
    </row>
    <row r="376" spans="1:41" ht="12.75" customHeight="1" x14ac:dyDescent="0.2">
      <c r="A376" s="185">
        <v>49951</v>
      </c>
      <c r="B376" s="185"/>
      <c r="C376" s="210" t="s">
        <v>711</v>
      </c>
      <c r="AF376" s="209"/>
      <c r="AG376" s="209"/>
      <c r="AH376"/>
      <c r="AI376"/>
      <c r="AJ376"/>
      <c r="AK376"/>
      <c r="AL376"/>
      <c r="AM376"/>
      <c r="AN376"/>
      <c r="AO376"/>
    </row>
    <row r="377" spans="1:41" ht="12.75" customHeight="1" x14ac:dyDescent="0.2">
      <c r="A377" s="185">
        <v>49961</v>
      </c>
      <c r="B377" s="185"/>
      <c r="C377" s="182" t="s">
        <v>111</v>
      </c>
      <c r="AF377" s="209"/>
      <c r="AG377" s="209"/>
      <c r="AH377"/>
      <c r="AI377"/>
      <c r="AJ377"/>
      <c r="AK377"/>
      <c r="AL377"/>
      <c r="AM377"/>
      <c r="AN377"/>
      <c r="AO377"/>
    </row>
    <row r="378" spans="1:41" ht="12.75" customHeight="1" x14ac:dyDescent="0.2">
      <c r="A378" s="185">
        <v>49669</v>
      </c>
      <c r="B378" s="185"/>
      <c r="C378" s="182" t="s">
        <v>381</v>
      </c>
      <c r="AF378" s="209"/>
      <c r="AG378" s="209"/>
      <c r="AH378"/>
      <c r="AI378"/>
      <c r="AJ378"/>
      <c r="AK378"/>
      <c r="AL378"/>
      <c r="AM378"/>
      <c r="AN378"/>
      <c r="AO378"/>
    </row>
    <row r="379" spans="1:41" ht="12.75" customHeight="1" x14ac:dyDescent="0.2">
      <c r="A379" s="185">
        <v>49952</v>
      </c>
      <c r="B379" s="185"/>
      <c r="C379" s="210" t="s">
        <v>712</v>
      </c>
      <c r="AF379" s="209"/>
      <c r="AG379" s="209"/>
      <c r="AH379"/>
      <c r="AI379"/>
      <c r="AJ379"/>
      <c r="AK379"/>
      <c r="AL379"/>
      <c r="AM379"/>
      <c r="AN379"/>
      <c r="AO379"/>
    </row>
    <row r="380" spans="1:41" ht="12.75" customHeight="1" x14ac:dyDescent="0.2">
      <c r="A380" s="185">
        <v>59807</v>
      </c>
      <c r="C380" s="210" t="s">
        <v>719</v>
      </c>
      <c r="AF380" s="209"/>
      <c r="AG380" s="209"/>
      <c r="AH380"/>
      <c r="AI380"/>
      <c r="AJ380"/>
      <c r="AK380"/>
      <c r="AL380"/>
      <c r="AM380"/>
      <c r="AN380"/>
      <c r="AO380"/>
    </row>
    <row r="381" spans="1:41" ht="12.75" customHeight="1" x14ac:dyDescent="0.2">
      <c r="A381" s="185">
        <v>49991</v>
      </c>
      <c r="C381" s="210" t="s">
        <v>1106</v>
      </c>
      <c r="AF381" s="209"/>
      <c r="AG381" s="209"/>
      <c r="AH381"/>
      <c r="AI381"/>
      <c r="AJ381"/>
      <c r="AK381"/>
      <c r="AL381"/>
      <c r="AM381"/>
      <c r="AN381"/>
      <c r="AO381"/>
    </row>
    <row r="382" spans="1:41" ht="12.75" customHeight="1" x14ac:dyDescent="0.2">
      <c r="A382" s="185">
        <v>49759</v>
      </c>
      <c r="B382" s="185"/>
      <c r="C382" s="210" t="s">
        <v>1107</v>
      </c>
      <c r="AF382" s="209"/>
      <c r="AG382" s="209"/>
      <c r="AH382"/>
      <c r="AI382"/>
      <c r="AJ382"/>
      <c r="AK382"/>
      <c r="AL382"/>
      <c r="AM382"/>
      <c r="AN382"/>
      <c r="AO382"/>
    </row>
    <row r="383" spans="1:41" ht="12.75" customHeight="1" x14ac:dyDescent="0.2">
      <c r="A383" s="185">
        <v>49886</v>
      </c>
      <c r="B383" s="185"/>
      <c r="C383" s="210" t="s">
        <v>252</v>
      </c>
      <c r="AF383" s="209"/>
      <c r="AG383" s="209"/>
      <c r="AH383"/>
      <c r="AI383"/>
      <c r="AJ383"/>
      <c r="AK383"/>
      <c r="AL383"/>
      <c r="AM383"/>
      <c r="AN383"/>
      <c r="AO383"/>
    </row>
    <row r="384" spans="1:41" ht="12.75" customHeight="1" x14ac:dyDescent="0.2">
      <c r="A384" s="185" t="s">
        <v>872</v>
      </c>
      <c r="B384" s="185"/>
      <c r="C384" s="210" t="s">
        <v>147</v>
      </c>
      <c r="AF384" s="209"/>
      <c r="AG384" s="209"/>
      <c r="AH384"/>
      <c r="AI384"/>
      <c r="AJ384"/>
      <c r="AK384"/>
      <c r="AL384"/>
      <c r="AM384"/>
      <c r="AN384"/>
      <c r="AO384"/>
    </row>
    <row r="385" spans="1:41" ht="12.75" customHeight="1" x14ac:dyDescent="0.2">
      <c r="A385" s="175">
        <v>49642</v>
      </c>
      <c r="B385" s="214"/>
      <c r="C385" s="210" t="s">
        <v>253</v>
      </c>
      <c r="AF385" s="209"/>
      <c r="AG385" s="209"/>
      <c r="AH385"/>
      <c r="AI385"/>
      <c r="AJ385"/>
      <c r="AK385"/>
      <c r="AL385"/>
      <c r="AM385"/>
      <c r="AN385"/>
      <c r="AO385"/>
    </row>
    <row r="386" spans="1:41" ht="12.75" customHeight="1" x14ac:dyDescent="0.2">
      <c r="A386" s="175">
        <v>49980</v>
      </c>
      <c r="C386" s="210" t="s">
        <v>898</v>
      </c>
      <c r="AF386" s="209"/>
      <c r="AG386" s="209"/>
      <c r="AH386"/>
      <c r="AI386"/>
      <c r="AJ386"/>
      <c r="AK386"/>
      <c r="AL386"/>
      <c r="AM386"/>
      <c r="AN386"/>
      <c r="AO386"/>
    </row>
    <row r="387" spans="1:41" ht="12.75" customHeight="1" x14ac:dyDescent="0.2">
      <c r="A387" s="185">
        <v>49724</v>
      </c>
      <c r="C387" s="210" t="s">
        <v>254</v>
      </c>
      <c r="AF387" s="209"/>
      <c r="AG387" s="209"/>
      <c r="AH387"/>
      <c r="AI387"/>
      <c r="AJ387"/>
      <c r="AK387"/>
      <c r="AL387"/>
      <c r="AM387"/>
      <c r="AN387"/>
      <c r="AO387"/>
    </row>
    <row r="388" spans="1:41" ht="12.75" customHeight="1" x14ac:dyDescent="0.2">
      <c r="A388" s="185" t="s">
        <v>931</v>
      </c>
      <c r="B388" s="185"/>
      <c r="C388" s="210" t="s">
        <v>930</v>
      </c>
      <c r="AF388" s="209"/>
      <c r="AG388" s="209"/>
      <c r="AH388"/>
      <c r="AI388"/>
      <c r="AJ388"/>
      <c r="AK388"/>
      <c r="AL388"/>
      <c r="AM388"/>
      <c r="AN388"/>
      <c r="AO388"/>
    </row>
    <row r="389" spans="1:41" ht="12.75" customHeight="1" x14ac:dyDescent="0.2">
      <c r="A389" s="20">
        <v>60086</v>
      </c>
      <c r="B389" s="185"/>
      <c r="C389" s="168" t="s">
        <v>1108</v>
      </c>
      <c r="AF389" s="209"/>
      <c r="AG389" s="209"/>
      <c r="AH389"/>
      <c r="AI389"/>
      <c r="AJ389"/>
      <c r="AK389"/>
      <c r="AL389"/>
      <c r="AM389"/>
      <c r="AN389"/>
      <c r="AO389"/>
    </row>
    <row r="390" spans="1:41" ht="12.75" customHeight="1" x14ac:dyDescent="0.2">
      <c r="A390" s="185">
        <v>49953</v>
      </c>
      <c r="B390" s="185"/>
      <c r="C390" s="210" t="s">
        <v>713</v>
      </c>
      <c r="AF390" s="209"/>
      <c r="AG390" s="209"/>
      <c r="AH390"/>
      <c r="AI390"/>
      <c r="AJ390"/>
      <c r="AK390"/>
      <c r="AL390"/>
      <c r="AM390"/>
      <c r="AN390"/>
      <c r="AO390"/>
    </row>
    <row r="391" spans="1:41" ht="12.75" customHeight="1" x14ac:dyDescent="0.2">
      <c r="A391" s="175">
        <v>60076</v>
      </c>
      <c r="B391" s="185"/>
      <c r="C391" s="210" t="s">
        <v>1024</v>
      </c>
      <c r="AF391" s="209"/>
      <c r="AG391" s="209"/>
      <c r="AH391"/>
      <c r="AI391"/>
      <c r="AJ391"/>
      <c r="AK391"/>
      <c r="AL391"/>
      <c r="AM391"/>
      <c r="AN391"/>
      <c r="AO391"/>
    </row>
    <row r="392" spans="1:41" ht="12.75" customHeight="1" x14ac:dyDescent="0.2">
      <c r="A392" s="175">
        <v>60008</v>
      </c>
      <c r="B392" s="185"/>
      <c r="C392" s="210" t="s">
        <v>112</v>
      </c>
      <c r="AF392" s="209"/>
      <c r="AG392" s="209"/>
      <c r="AH392"/>
      <c r="AI392"/>
      <c r="AJ392"/>
      <c r="AK392"/>
      <c r="AL392"/>
      <c r="AM392"/>
      <c r="AN392"/>
      <c r="AO392"/>
    </row>
    <row r="393" spans="1:41" ht="12.75" customHeight="1" x14ac:dyDescent="0.2">
      <c r="A393" s="18">
        <v>60036</v>
      </c>
      <c r="B393" s="214"/>
      <c r="C393" s="210" t="s">
        <v>899</v>
      </c>
      <c r="AF393" s="209"/>
      <c r="AG393" s="209"/>
      <c r="AH393"/>
      <c r="AI393"/>
      <c r="AJ393"/>
      <c r="AK393"/>
      <c r="AL393"/>
      <c r="AM393"/>
      <c r="AN393"/>
      <c r="AO393"/>
    </row>
    <row r="394" spans="1:41" ht="12.75" customHeight="1" x14ac:dyDescent="0.2">
      <c r="A394" s="20">
        <v>60080</v>
      </c>
      <c r="B394" s="185"/>
      <c r="C394" s="210" t="s">
        <v>1066</v>
      </c>
      <c r="AF394" s="209"/>
      <c r="AG394" s="209"/>
      <c r="AH394"/>
      <c r="AI394"/>
      <c r="AJ394"/>
      <c r="AK394"/>
      <c r="AL394"/>
      <c r="AM394"/>
      <c r="AN394"/>
      <c r="AO394"/>
    </row>
    <row r="395" spans="1:41" ht="12.75" customHeight="1" x14ac:dyDescent="0.2">
      <c r="A395" s="18">
        <v>60055</v>
      </c>
      <c r="B395" s="185"/>
      <c r="C395" s="210" t="s">
        <v>962</v>
      </c>
      <c r="AF395" s="209"/>
      <c r="AG395" s="209"/>
      <c r="AH395"/>
      <c r="AI395"/>
      <c r="AJ395"/>
      <c r="AK395"/>
      <c r="AL395"/>
      <c r="AM395"/>
      <c r="AN395"/>
      <c r="AO395"/>
    </row>
    <row r="396" spans="1:41" ht="12.75" customHeight="1" x14ac:dyDescent="0.2">
      <c r="A396" s="18">
        <v>60056</v>
      </c>
      <c r="B396" s="185"/>
      <c r="C396" s="210" t="s">
        <v>963</v>
      </c>
      <c r="AF396" s="209"/>
      <c r="AG396" s="209"/>
      <c r="AH396"/>
      <c r="AI396"/>
      <c r="AJ396"/>
      <c r="AK396"/>
      <c r="AL396"/>
      <c r="AM396"/>
      <c r="AN396"/>
      <c r="AO396"/>
    </row>
    <row r="397" spans="1:41" ht="12.75" customHeight="1" x14ac:dyDescent="0.2">
      <c r="A397" s="18">
        <v>49982</v>
      </c>
      <c r="B397" s="185"/>
      <c r="C397" s="210" t="s">
        <v>932</v>
      </c>
      <c r="AF397" s="209"/>
      <c r="AG397" s="209"/>
      <c r="AH397"/>
      <c r="AI397"/>
      <c r="AJ397"/>
      <c r="AK397"/>
      <c r="AL397"/>
      <c r="AM397"/>
      <c r="AN397"/>
      <c r="AO397"/>
    </row>
    <row r="398" spans="1:41" ht="12.75" customHeight="1" x14ac:dyDescent="0.2">
      <c r="A398" s="185">
        <v>49676</v>
      </c>
      <c r="B398" s="185"/>
      <c r="C398" s="210" t="s">
        <v>964</v>
      </c>
      <c r="AF398" s="209"/>
      <c r="AG398" s="209"/>
      <c r="AH398"/>
      <c r="AI398"/>
      <c r="AJ398"/>
      <c r="AK398"/>
      <c r="AL398"/>
      <c r="AM398"/>
      <c r="AN398"/>
      <c r="AO398"/>
    </row>
    <row r="399" spans="1:41" ht="12.75" customHeight="1" x14ac:dyDescent="0.2">
      <c r="A399" s="185">
        <v>49888</v>
      </c>
      <c r="B399" s="175"/>
      <c r="C399" s="210" t="s">
        <v>255</v>
      </c>
      <c r="AF399" s="209"/>
      <c r="AG399" s="209"/>
      <c r="AH399"/>
      <c r="AI399"/>
      <c r="AJ399"/>
      <c r="AK399"/>
      <c r="AL399"/>
      <c r="AM399"/>
      <c r="AN399"/>
      <c r="AO399"/>
    </row>
    <row r="400" spans="1:41" ht="12.75" customHeight="1" x14ac:dyDescent="0.2">
      <c r="A400" s="18">
        <v>60057</v>
      </c>
      <c r="B400" s="185"/>
      <c r="C400" s="210" t="s">
        <v>965</v>
      </c>
      <c r="AF400" s="209"/>
      <c r="AG400" s="209"/>
      <c r="AH400"/>
      <c r="AI400"/>
      <c r="AJ400"/>
      <c r="AK400"/>
      <c r="AL400"/>
      <c r="AM400"/>
      <c r="AN400"/>
      <c r="AO400"/>
    </row>
    <row r="401" spans="1:41" ht="12.75" customHeight="1" x14ac:dyDescent="0.2">
      <c r="A401" s="185">
        <v>49684</v>
      </c>
      <c r="B401" s="210"/>
      <c r="C401" s="210" t="s">
        <v>622</v>
      </c>
      <c r="AF401" s="209"/>
      <c r="AG401" s="209"/>
      <c r="AH401"/>
      <c r="AI401"/>
      <c r="AJ401"/>
      <c r="AK401"/>
      <c r="AL401"/>
      <c r="AM401"/>
      <c r="AN401"/>
      <c r="AO401"/>
    </row>
    <row r="402" spans="1:41" ht="12.75" customHeight="1" x14ac:dyDescent="0.2">
      <c r="A402" s="185">
        <v>49725</v>
      </c>
      <c r="B402" s="185"/>
      <c r="C402" s="210" t="s">
        <v>256</v>
      </c>
      <c r="AF402" s="209"/>
      <c r="AG402" s="209"/>
      <c r="AH402"/>
      <c r="AI402"/>
      <c r="AJ402"/>
      <c r="AK402"/>
      <c r="AL402"/>
      <c r="AM402"/>
      <c r="AN402"/>
      <c r="AO402"/>
    </row>
    <row r="403" spans="1:41" ht="12.75" customHeight="1" x14ac:dyDescent="0.2">
      <c r="A403" s="185">
        <v>49726</v>
      </c>
      <c r="B403" s="210"/>
      <c r="C403" s="210" t="s">
        <v>257</v>
      </c>
      <c r="AF403" s="209"/>
      <c r="AG403" s="209"/>
      <c r="AH403"/>
      <c r="AI403"/>
      <c r="AJ403"/>
      <c r="AK403"/>
      <c r="AL403"/>
      <c r="AM403"/>
      <c r="AN403"/>
      <c r="AO403"/>
    </row>
    <row r="404" spans="1:41" ht="12.75" customHeight="1" x14ac:dyDescent="0.2">
      <c r="A404" s="185">
        <v>49889</v>
      </c>
      <c r="B404" s="210"/>
      <c r="C404" s="210" t="s">
        <v>258</v>
      </c>
      <c r="AF404" s="209"/>
      <c r="AG404" s="209"/>
      <c r="AH404"/>
      <c r="AI404"/>
      <c r="AJ404"/>
      <c r="AK404"/>
      <c r="AL404"/>
      <c r="AM404"/>
      <c r="AN404"/>
      <c r="AO404"/>
    </row>
    <row r="405" spans="1:41" ht="12.75" customHeight="1" x14ac:dyDescent="0.2">
      <c r="A405" s="20">
        <v>49760</v>
      </c>
      <c r="B405" s="185"/>
      <c r="C405" s="18" t="s">
        <v>1109</v>
      </c>
      <c r="AF405" s="209"/>
      <c r="AG405" s="209"/>
      <c r="AH405"/>
      <c r="AI405"/>
      <c r="AJ405"/>
      <c r="AK405"/>
      <c r="AL405"/>
      <c r="AM405"/>
      <c r="AN405"/>
      <c r="AO405"/>
    </row>
    <row r="406" spans="1:41" ht="12.75" customHeight="1" x14ac:dyDescent="0.2">
      <c r="A406" s="185">
        <v>49890</v>
      </c>
      <c r="C406" s="210" t="s">
        <v>984</v>
      </c>
      <c r="AF406" s="209"/>
      <c r="AG406" s="209"/>
      <c r="AH406"/>
      <c r="AI406"/>
      <c r="AJ406"/>
      <c r="AK406"/>
      <c r="AL406"/>
      <c r="AM406"/>
      <c r="AN406"/>
      <c r="AO406"/>
    </row>
    <row r="407" spans="1:41" ht="12.75" customHeight="1" x14ac:dyDescent="0.2">
      <c r="A407" s="175">
        <v>49962</v>
      </c>
      <c r="B407" s="185"/>
      <c r="C407" s="210" t="s">
        <v>113</v>
      </c>
      <c r="AF407" s="209"/>
      <c r="AG407" s="209"/>
      <c r="AH407"/>
      <c r="AI407"/>
      <c r="AJ407"/>
      <c r="AK407"/>
      <c r="AL407"/>
      <c r="AM407"/>
      <c r="AN407"/>
      <c r="AO407"/>
    </row>
    <row r="408" spans="1:41" ht="12.75" customHeight="1" x14ac:dyDescent="0.2">
      <c r="A408" s="185">
        <v>49891</v>
      </c>
      <c r="C408" s="210" t="s">
        <v>259</v>
      </c>
      <c r="AF408" s="209"/>
      <c r="AG408" s="209"/>
      <c r="AH408"/>
      <c r="AI408"/>
      <c r="AJ408"/>
      <c r="AK408"/>
      <c r="AL408"/>
      <c r="AM408"/>
      <c r="AN408"/>
      <c r="AO408"/>
    </row>
    <row r="409" spans="1:41" ht="12.75" customHeight="1" x14ac:dyDescent="0.2">
      <c r="A409" s="185">
        <v>49892</v>
      </c>
      <c r="B409" s="185"/>
      <c r="C409" s="210" t="s">
        <v>260</v>
      </c>
      <c r="AF409" s="209"/>
      <c r="AG409" s="209"/>
      <c r="AH409"/>
      <c r="AI409"/>
      <c r="AJ409"/>
      <c r="AK409"/>
      <c r="AL409"/>
      <c r="AM409"/>
      <c r="AN409"/>
      <c r="AO409"/>
    </row>
    <row r="410" spans="1:41" ht="12.75" customHeight="1" x14ac:dyDescent="0.2">
      <c r="A410" s="185">
        <v>49954</v>
      </c>
      <c r="B410" s="185"/>
      <c r="C410" s="210" t="s">
        <v>714</v>
      </c>
      <c r="AF410" s="209"/>
      <c r="AG410" s="209"/>
      <c r="AH410"/>
      <c r="AI410"/>
      <c r="AJ410"/>
      <c r="AK410"/>
      <c r="AL410"/>
      <c r="AM410"/>
      <c r="AN410"/>
      <c r="AO410"/>
    </row>
    <row r="411" spans="1:41" ht="12.75" customHeight="1" x14ac:dyDescent="0.2">
      <c r="A411" s="185">
        <v>49893</v>
      </c>
      <c r="B411" s="185"/>
      <c r="C411" s="210" t="s">
        <v>261</v>
      </c>
      <c r="AF411" s="209"/>
      <c r="AG411" s="209"/>
      <c r="AH411"/>
      <c r="AI411"/>
      <c r="AJ411"/>
      <c r="AK411"/>
      <c r="AL411"/>
      <c r="AM411"/>
      <c r="AN411"/>
      <c r="AO411"/>
    </row>
    <row r="412" spans="1:41" ht="12.75" customHeight="1" x14ac:dyDescent="0.2">
      <c r="A412" s="175">
        <v>60011</v>
      </c>
      <c r="B412" s="185"/>
      <c r="C412" s="210" t="s">
        <v>114</v>
      </c>
      <c r="AF412" s="209"/>
      <c r="AG412" s="209"/>
      <c r="AH412"/>
      <c r="AI412"/>
      <c r="AJ412"/>
      <c r="AK412"/>
      <c r="AL412"/>
      <c r="AM412"/>
      <c r="AN412"/>
      <c r="AO412"/>
    </row>
    <row r="413" spans="1:41" ht="12.75" customHeight="1" x14ac:dyDescent="0.2">
      <c r="A413" s="175">
        <v>49963</v>
      </c>
      <c r="B413" s="185"/>
      <c r="C413" s="210" t="s">
        <v>115</v>
      </c>
      <c r="AF413" s="209"/>
      <c r="AG413" s="209"/>
      <c r="AH413"/>
      <c r="AI413"/>
      <c r="AJ413"/>
      <c r="AK413"/>
      <c r="AL413"/>
      <c r="AM413"/>
      <c r="AN413"/>
      <c r="AO413"/>
    </row>
    <row r="414" spans="1:41" ht="12.75" customHeight="1" x14ac:dyDescent="0.2">
      <c r="A414" s="175">
        <v>60010</v>
      </c>
      <c r="C414" s="210" t="s">
        <v>116</v>
      </c>
      <c r="AF414" s="209"/>
      <c r="AG414" s="209"/>
      <c r="AH414"/>
      <c r="AI414"/>
      <c r="AJ414"/>
      <c r="AK414"/>
      <c r="AL414"/>
      <c r="AM414"/>
      <c r="AN414"/>
      <c r="AO414"/>
    </row>
    <row r="415" spans="1:41" ht="12.75" customHeight="1" x14ac:dyDescent="0.2">
      <c r="A415" s="185">
        <v>49895</v>
      </c>
      <c r="B415" s="185"/>
      <c r="C415" s="210" t="s">
        <v>382</v>
      </c>
      <c r="AF415" s="209"/>
      <c r="AG415" s="209"/>
      <c r="AH415"/>
      <c r="AI415"/>
      <c r="AJ415"/>
      <c r="AK415"/>
      <c r="AL415"/>
      <c r="AM415"/>
      <c r="AN415"/>
      <c r="AO415"/>
    </row>
    <row r="416" spans="1:41" ht="12.75" customHeight="1" x14ac:dyDescent="0.2">
      <c r="A416" s="185">
        <v>49894</v>
      </c>
      <c r="C416" s="210" t="s">
        <v>262</v>
      </c>
      <c r="AF416" s="209"/>
      <c r="AG416" s="209"/>
      <c r="AH416"/>
      <c r="AI416"/>
      <c r="AJ416"/>
      <c r="AK416"/>
      <c r="AL416"/>
      <c r="AM416"/>
      <c r="AN416"/>
      <c r="AO416"/>
    </row>
    <row r="417" spans="1:41" ht="12.75" customHeight="1" x14ac:dyDescent="0.2">
      <c r="A417" s="175">
        <v>49962</v>
      </c>
      <c r="B417" s="185"/>
      <c r="C417" s="182" t="s">
        <v>117</v>
      </c>
      <c r="AF417" s="209"/>
      <c r="AG417" s="209"/>
      <c r="AH417"/>
      <c r="AI417"/>
      <c r="AJ417"/>
      <c r="AK417"/>
      <c r="AL417"/>
      <c r="AM417"/>
      <c r="AN417"/>
      <c r="AO417"/>
    </row>
    <row r="418" spans="1:41" ht="12.75" customHeight="1" x14ac:dyDescent="0.2">
      <c r="A418" s="185">
        <v>29627</v>
      </c>
      <c r="B418" s="185"/>
      <c r="C418" s="182" t="s">
        <v>263</v>
      </c>
      <c r="AF418" s="209"/>
      <c r="AG418" s="209"/>
      <c r="AH418"/>
      <c r="AI418"/>
      <c r="AJ418"/>
      <c r="AK418"/>
      <c r="AL418"/>
      <c r="AM418"/>
      <c r="AN418"/>
      <c r="AO418"/>
    </row>
    <row r="419" spans="1:41" ht="12.75" customHeight="1" x14ac:dyDescent="0.2">
      <c r="A419" s="185">
        <v>49896</v>
      </c>
      <c r="B419" s="185"/>
      <c r="C419" s="182" t="s">
        <v>264</v>
      </c>
      <c r="AF419" s="209"/>
      <c r="AG419" s="209"/>
      <c r="AH419"/>
      <c r="AI419"/>
      <c r="AJ419"/>
      <c r="AK419"/>
      <c r="AL419"/>
      <c r="AM419"/>
      <c r="AN419"/>
      <c r="AO419"/>
    </row>
    <row r="420" spans="1:41" ht="12.75" customHeight="1" x14ac:dyDescent="0.2">
      <c r="A420" s="185">
        <v>49757</v>
      </c>
      <c r="C420" s="182" t="s">
        <v>949</v>
      </c>
      <c r="AF420" s="209"/>
      <c r="AG420" s="209"/>
      <c r="AH420"/>
      <c r="AI420"/>
      <c r="AJ420"/>
      <c r="AK420"/>
      <c r="AL420"/>
      <c r="AM420"/>
      <c r="AN420"/>
      <c r="AO420"/>
    </row>
    <row r="421" spans="1:41" ht="12.75" customHeight="1" x14ac:dyDescent="0.2">
      <c r="A421" s="185">
        <v>49694</v>
      </c>
      <c r="B421" s="185"/>
      <c r="C421" s="210" t="s">
        <v>721</v>
      </c>
      <c r="AF421" s="209"/>
      <c r="AG421" s="209"/>
      <c r="AH421"/>
      <c r="AI421"/>
      <c r="AJ421"/>
      <c r="AK421"/>
      <c r="AL421"/>
      <c r="AM421"/>
      <c r="AN421"/>
      <c r="AO421"/>
    </row>
    <row r="422" spans="1:41" ht="12.75" customHeight="1" x14ac:dyDescent="0.2">
      <c r="A422" s="18">
        <v>49963</v>
      </c>
      <c r="C422" s="18" t="s">
        <v>966</v>
      </c>
      <c r="AF422" s="209"/>
      <c r="AG422" s="209"/>
      <c r="AH422"/>
      <c r="AI422"/>
      <c r="AJ422"/>
      <c r="AK422"/>
      <c r="AL422"/>
      <c r="AM422"/>
      <c r="AN422"/>
      <c r="AO422"/>
    </row>
    <row r="423" spans="1:41" ht="12.75" customHeight="1" x14ac:dyDescent="0.2">
      <c r="A423" s="185">
        <v>29628</v>
      </c>
      <c r="B423" s="185"/>
      <c r="C423" s="182" t="s">
        <v>265</v>
      </c>
      <c r="AF423" s="209"/>
      <c r="AG423" s="209"/>
      <c r="AH423"/>
      <c r="AI423"/>
      <c r="AJ423"/>
      <c r="AK423"/>
      <c r="AL423"/>
      <c r="AM423"/>
      <c r="AN423"/>
      <c r="AO423"/>
    </row>
    <row r="424" spans="1:41" ht="12.75" customHeight="1" x14ac:dyDescent="0.2">
      <c r="A424" s="185">
        <v>49898</v>
      </c>
      <c r="B424" s="185"/>
      <c r="C424" s="182" t="s">
        <v>266</v>
      </c>
      <c r="AF424" s="209"/>
      <c r="AG424" s="209"/>
      <c r="AH424"/>
      <c r="AI424"/>
      <c r="AJ424"/>
      <c r="AK424"/>
      <c r="AL424"/>
      <c r="AM424"/>
      <c r="AN424"/>
      <c r="AO424"/>
    </row>
    <row r="425" spans="1:41" ht="12.75" customHeight="1" x14ac:dyDescent="0.2">
      <c r="A425" s="20">
        <v>60069</v>
      </c>
      <c r="B425" s="185"/>
      <c r="C425" s="168" t="s">
        <v>1067</v>
      </c>
      <c r="AF425" s="209"/>
      <c r="AG425" s="209"/>
      <c r="AH425"/>
      <c r="AI425"/>
      <c r="AJ425"/>
      <c r="AK425"/>
      <c r="AL425"/>
      <c r="AM425"/>
      <c r="AN425"/>
      <c r="AO425"/>
    </row>
    <row r="426" spans="1:41" ht="12.75" customHeight="1" x14ac:dyDescent="0.2">
      <c r="A426" s="175">
        <v>49648</v>
      </c>
      <c r="B426" s="211"/>
      <c r="C426" s="182" t="s">
        <v>267</v>
      </c>
      <c r="AF426" s="209"/>
      <c r="AG426" s="209"/>
      <c r="AH426"/>
      <c r="AI426"/>
      <c r="AJ426"/>
      <c r="AK426"/>
      <c r="AL426"/>
      <c r="AM426"/>
      <c r="AN426"/>
      <c r="AO426"/>
    </row>
    <row r="427" spans="1:41" ht="12.75" customHeight="1" x14ac:dyDescent="0.2">
      <c r="A427" s="175">
        <v>49649</v>
      </c>
      <c r="C427" s="182" t="s">
        <v>383</v>
      </c>
      <c r="AF427" s="209"/>
      <c r="AG427" s="209"/>
      <c r="AH427"/>
      <c r="AI427"/>
      <c r="AJ427"/>
      <c r="AK427"/>
      <c r="AL427"/>
      <c r="AM427"/>
      <c r="AN427"/>
      <c r="AO427"/>
    </row>
    <row r="428" spans="1:41" ht="12.75" customHeight="1" x14ac:dyDescent="0.2">
      <c r="A428" s="175">
        <v>49650</v>
      </c>
      <c r="C428" s="182" t="s">
        <v>384</v>
      </c>
      <c r="AF428" s="209"/>
      <c r="AG428" s="209"/>
      <c r="AH428"/>
      <c r="AI428"/>
      <c r="AJ428"/>
      <c r="AK428"/>
      <c r="AL428"/>
      <c r="AM428"/>
      <c r="AN428"/>
      <c r="AO428"/>
    </row>
    <row r="429" spans="1:41" ht="12.75" customHeight="1" x14ac:dyDescent="0.2">
      <c r="A429" s="18">
        <v>60058</v>
      </c>
      <c r="B429" s="211"/>
      <c r="C429" s="18" t="s">
        <v>967</v>
      </c>
      <c r="AF429" s="209"/>
      <c r="AG429" s="209"/>
      <c r="AH429"/>
      <c r="AI429"/>
      <c r="AJ429"/>
      <c r="AK429"/>
      <c r="AL429"/>
      <c r="AM429"/>
      <c r="AN429"/>
      <c r="AO429"/>
    </row>
    <row r="430" spans="1:41" ht="12.75" customHeight="1" x14ac:dyDescent="0.2">
      <c r="A430" s="185">
        <v>49694</v>
      </c>
      <c r="B430" s="211"/>
      <c r="C430" s="210" t="s">
        <v>970</v>
      </c>
      <c r="AF430" s="209"/>
      <c r="AG430" s="209"/>
      <c r="AH430"/>
      <c r="AI430"/>
      <c r="AJ430"/>
      <c r="AK430"/>
      <c r="AL430"/>
      <c r="AM430"/>
      <c r="AN430"/>
      <c r="AO430"/>
    </row>
    <row r="431" spans="1:41" ht="12.75" customHeight="1" x14ac:dyDescent="0.2">
      <c r="A431" s="18">
        <v>49989</v>
      </c>
      <c r="B431" s="20"/>
      <c r="C431" s="18" t="s">
        <v>1069</v>
      </c>
      <c r="AF431" s="209"/>
      <c r="AG431" s="209"/>
      <c r="AH431"/>
      <c r="AI431"/>
      <c r="AJ431"/>
      <c r="AK431"/>
      <c r="AL431"/>
      <c r="AM431"/>
      <c r="AN431"/>
      <c r="AO431"/>
    </row>
    <row r="432" spans="1:41" ht="12.75" customHeight="1" x14ac:dyDescent="0.2">
      <c r="A432" s="175">
        <v>49964</v>
      </c>
      <c r="B432" s="185"/>
      <c r="C432" s="182" t="s">
        <v>118</v>
      </c>
      <c r="AF432" s="209"/>
      <c r="AG432" s="209"/>
      <c r="AH432"/>
      <c r="AI432"/>
      <c r="AJ432"/>
      <c r="AK432"/>
      <c r="AL432"/>
      <c r="AM432"/>
      <c r="AN432"/>
      <c r="AO432"/>
    </row>
    <row r="433" spans="1:41" ht="12.75" customHeight="1" x14ac:dyDescent="0.2">
      <c r="A433" s="185">
        <v>49901</v>
      </c>
      <c r="B433" s="185"/>
      <c r="C433" s="182" t="s">
        <v>268</v>
      </c>
      <c r="AF433" s="209"/>
      <c r="AG433" s="209"/>
      <c r="AH433"/>
      <c r="AI433"/>
      <c r="AJ433"/>
      <c r="AK433"/>
      <c r="AL433"/>
      <c r="AM433"/>
      <c r="AN433"/>
      <c r="AO433"/>
    </row>
    <row r="434" spans="1:41" ht="12.75" customHeight="1" x14ac:dyDescent="0.2">
      <c r="A434" s="175">
        <v>60012</v>
      </c>
      <c r="B434" s="185"/>
      <c r="C434" s="182" t="s">
        <v>119</v>
      </c>
      <c r="AF434" s="209"/>
      <c r="AG434" s="209"/>
      <c r="AH434"/>
      <c r="AI434"/>
      <c r="AJ434"/>
      <c r="AK434"/>
      <c r="AL434"/>
      <c r="AM434"/>
      <c r="AN434"/>
      <c r="AO434"/>
    </row>
    <row r="435" spans="1:41" ht="12.75" customHeight="1" x14ac:dyDescent="0.2">
      <c r="A435" s="216">
        <v>49671</v>
      </c>
      <c r="B435" s="185"/>
      <c r="C435" s="211" t="s">
        <v>968</v>
      </c>
      <c r="AF435" s="209"/>
      <c r="AG435" s="209"/>
      <c r="AH435"/>
      <c r="AI435"/>
      <c r="AJ435"/>
      <c r="AK435"/>
      <c r="AL435"/>
      <c r="AM435"/>
      <c r="AN435"/>
      <c r="AO435"/>
    </row>
    <row r="436" spans="1:41" ht="12.75" customHeight="1" x14ac:dyDescent="0.2">
      <c r="A436" s="20">
        <v>60074</v>
      </c>
      <c r="B436" s="185"/>
      <c r="C436" s="168" t="s">
        <v>1070</v>
      </c>
      <c r="AF436" s="209"/>
      <c r="AG436" s="209"/>
      <c r="AH436"/>
      <c r="AI436"/>
      <c r="AJ436"/>
      <c r="AK436"/>
      <c r="AL436"/>
      <c r="AM436"/>
      <c r="AN436"/>
      <c r="AO436"/>
    </row>
    <row r="437" spans="1:41" ht="12.75" customHeight="1" x14ac:dyDescent="0.2">
      <c r="A437" s="20">
        <v>60079</v>
      </c>
      <c r="B437" s="185"/>
      <c r="C437" s="168" t="s">
        <v>1071</v>
      </c>
      <c r="AF437" s="209"/>
      <c r="AG437" s="209"/>
      <c r="AH437"/>
      <c r="AI437"/>
      <c r="AJ437"/>
      <c r="AK437"/>
      <c r="AL437"/>
      <c r="AM437"/>
      <c r="AN437"/>
      <c r="AO437"/>
    </row>
    <row r="438" spans="1:41" ht="12.75" customHeight="1" x14ac:dyDescent="0.2">
      <c r="A438" s="211">
        <v>60013</v>
      </c>
      <c r="B438" s="185"/>
      <c r="C438" s="211" t="s">
        <v>120</v>
      </c>
      <c r="AF438" s="209"/>
      <c r="AG438" s="209"/>
      <c r="AH438"/>
      <c r="AI438"/>
      <c r="AJ438"/>
      <c r="AK438"/>
      <c r="AL438"/>
      <c r="AM438"/>
      <c r="AN438"/>
      <c r="AO438"/>
    </row>
    <row r="439" spans="1:41" ht="12.75" customHeight="1" x14ac:dyDescent="0.2">
      <c r="A439" s="223">
        <v>49747</v>
      </c>
      <c r="B439" s="185"/>
      <c r="C439" s="211" t="s">
        <v>705</v>
      </c>
      <c r="AF439" s="209"/>
      <c r="AG439" s="209"/>
      <c r="AH439"/>
      <c r="AI439"/>
      <c r="AJ439"/>
      <c r="AK439"/>
      <c r="AL439"/>
      <c r="AM439"/>
      <c r="AN439"/>
      <c r="AO439"/>
    </row>
    <row r="440" spans="1:41" ht="12.75" customHeight="1" x14ac:dyDescent="0.2">
      <c r="A440" s="20">
        <v>60081</v>
      </c>
      <c r="B440" s="185"/>
      <c r="C440" s="168" t="s">
        <v>1072</v>
      </c>
      <c r="AF440" s="209"/>
      <c r="AG440" s="209"/>
      <c r="AH440"/>
      <c r="AI440"/>
      <c r="AJ440"/>
      <c r="AK440"/>
      <c r="AL440"/>
      <c r="AM440"/>
      <c r="AN440"/>
      <c r="AO440"/>
    </row>
    <row r="441" spans="1:41" ht="12.75" customHeight="1" x14ac:dyDescent="0.2">
      <c r="A441" s="175">
        <v>60014</v>
      </c>
      <c r="B441" s="185"/>
      <c r="C441" s="182" t="s">
        <v>121</v>
      </c>
      <c r="AF441" s="209"/>
      <c r="AG441" s="209"/>
      <c r="AH441"/>
      <c r="AI441"/>
      <c r="AJ441"/>
      <c r="AK441"/>
      <c r="AL441"/>
      <c r="AM441"/>
      <c r="AN441"/>
      <c r="AO441"/>
    </row>
    <row r="442" spans="1:41" ht="12.75" customHeight="1" x14ac:dyDescent="0.2">
      <c r="A442" s="185">
        <v>49958</v>
      </c>
      <c r="B442" s="185"/>
      <c r="C442" s="210" t="s">
        <v>122</v>
      </c>
      <c r="AF442" s="209"/>
      <c r="AG442" s="209"/>
      <c r="AH442"/>
      <c r="AI442"/>
      <c r="AJ442"/>
      <c r="AK442"/>
      <c r="AL442"/>
      <c r="AM442"/>
      <c r="AN442"/>
      <c r="AO442"/>
    </row>
    <row r="443" spans="1:41" ht="12.75" customHeight="1" x14ac:dyDescent="0.2">
      <c r="A443" s="185">
        <v>49904</v>
      </c>
      <c r="B443" s="185"/>
      <c r="C443" s="182" t="s">
        <v>269</v>
      </c>
      <c r="AF443" s="209"/>
      <c r="AG443" s="209"/>
      <c r="AH443"/>
      <c r="AI443"/>
      <c r="AJ443"/>
      <c r="AK443"/>
      <c r="AL443"/>
      <c r="AM443"/>
      <c r="AN443"/>
      <c r="AO443"/>
    </row>
    <row r="444" spans="1:41" ht="12.75" customHeight="1" x14ac:dyDescent="0.2">
      <c r="A444" s="185">
        <v>49965</v>
      </c>
      <c r="B444" s="185"/>
      <c r="C444" s="210" t="s">
        <v>123</v>
      </c>
      <c r="AF444" s="209"/>
      <c r="AG444" s="209"/>
      <c r="AH444"/>
      <c r="AI444"/>
      <c r="AJ444"/>
      <c r="AK444"/>
      <c r="AL444"/>
      <c r="AM444"/>
      <c r="AN444"/>
      <c r="AO444"/>
    </row>
    <row r="445" spans="1:41" ht="12.75" customHeight="1" x14ac:dyDescent="0.2">
      <c r="A445" s="185" t="s">
        <v>934</v>
      </c>
      <c r="B445" s="185"/>
      <c r="C445" s="211" t="s">
        <v>933</v>
      </c>
      <c r="AF445" s="209"/>
      <c r="AG445" s="209"/>
      <c r="AH445"/>
      <c r="AI445"/>
      <c r="AJ445"/>
      <c r="AK445"/>
      <c r="AL445"/>
      <c r="AM445"/>
      <c r="AN445"/>
      <c r="AO445"/>
    </row>
    <row r="446" spans="1:41" ht="12.75" customHeight="1" x14ac:dyDescent="0.2">
      <c r="A446" s="185">
        <v>29629</v>
      </c>
      <c r="B446" s="185"/>
      <c r="C446" s="182" t="s">
        <v>270</v>
      </c>
      <c r="AF446" s="209"/>
      <c r="AG446" s="209"/>
      <c r="AH446"/>
      <c r="AI446"/>
      <c r="AJ446"/>
      <c r="AK446"/>
      <c r="AL446"/>
      <c r="AM446"/>
      <c r="AN446"/>
      <c r="AO446"/>
    </row>
    <row r="447" spans="1:41" ht="12.75" customHeight="1" x14ac:dyDescent="0.2">
      <c r="A447" s="185">
        <v>49905</v>
      </c>
      <c r="B447" s="185"/>
      <c r="C447" s="182" t="s">
        <v>271</v>
      </c>
      <c r="AF447" s="209"/>
      <c r="AG447" s="209"/>
      <c r="AH447"/>
      <c r="AI447"/>
      <c r="AJ447"/>
      <c r="AK447"/>
      <c r="AL447"/>
      <c r="AM447"/>
      <c r="AN447"/>
      <c r="AO447"/>
    </row>
    <row r="448" spans="1:41" ht="12.75" customHeight="1" x14ac:dyDescent="0.2">
      <c r="A448" s="185">
        <v>49906</v>
      </c>
      <c r="B448" s="185"/>
      <c r="C448" s="188" t="s">
        <v>272</v>
      </c>
      <c r="AF448" s="209"/>
      <c r="AG448" s="209"/>
      <c r="AH448"/>
      <c r="AI448"/>
      <c r="AJ448"/>
      <c r="AK448"/>
      <c r="AL448"/>
      <c r="AM448"/>
      <c r="AN448"/>
      <c r="AO448"/>
    </row>
    <row r="449" spans="1:41" ht="12.75" customHeight="1" x14ac:dyDescent="0.2">
      <c r="A449" s="175">
        <v>49652</v>
      </c>
      <c r="B449" s="185"/>
      <c r="C449" s="182" t="s">
        <v>273</v>
      </c>
      <c r="AF449" s="209"/>
      <c r="AG449" s="209"/>
      <c r="AH449"/>
      <c r="AI449"/>
      <c r="AJ449"/>
      <c r="AK449"/>
      <c r="AL449"/>
      <c r="AM449"/>
      <c r="AN449"/>
      <c r="AO449"/>
    </row>
    <row r="450" spans="1:41" ht="12.75" customHeight="1" x14ac:dyDescent="0.2">
      <c r="A450" s="175">
        <v>49653</v>
      </c>
      <c r="B450" s="185"/>
      <c r="C450" s="182" t="s">
        <v>985</v>
      </c>
      <c r="AF450" s="209"/>
      <c r="AG450" s="209"/>
      <c r="AH450"/>
      <c r="AI450"/>
      <c r="AJ450"/>
      <c r="AK450"/>
      <c r="AL450"/>
      <c r="AM450"/>
      <c r="AN450"/>
      <c r="AO450"/>
    </row>
    <row r="451" spans="1:41" ht="12.75" customHeight="1" x14ac:dyDescent="0.2">
      <c r="A451" s="211">
        <v>49983</v>
      </c>
      <c r="B451" s="20"/>
      <c r="C451" s="211" t="s">
        <v>935</v>
      </c>
      <c r="AF451" s="209"/>
      <c r="AG451" s="209"/>
      <c r="AH451"/>
      <c r="AI451"/>
      <c r="AJ451"/>
      <c r="AK451"/>
      <c r="AL451"/>
      <c r="AM451"/>
      <c r="AN451"/>
      <c r="AO451"/>
    </row>
    <row r="452" spans="1:41" ht="12.75" customHeight="1" x14ac:dyDescent="0.2">
      <c r="A452" s="185">
        <v>49752</v>
      </c>
      <c r="B452" s="185"/>
      <c r="C452" s="210" t="s">
        <v>850</v>
      </c>
      <c r="AF452" s="209"/>
      <c r="AG452" s="209"/>
      <c r="AH452"/>
      <c r="AI452"/>
      <c r="AJ452"/>
      <c r="AK452"/>
      <c r="AL452"/>
      <c r="AM452"/>
      <c r="AN452"/>
      <c r="AO452"/>
    </row>
    <row r="453" spans="1:41" ht="12.75" customHeight="1" x14ac:dyDescent="0.2">
      <c r="A453" s="175">
        <v>49688</v>
      </c>
      <c r="B453" s="185"/>
      <c r="C453" s="182" t="s">
        <v>702</v>
      </c>
      <c r="AF453" s="209"/>
      <c r="AG453" s="209"/>
      <c r="AH453"/>
      <c r="AI453"/>
      <c r="AJ453"/>
      <c r="AK453"/>
      <c r="AL453"/>
      <c r="AM453"/>
      <c r="AN453"/>
      <c r="AO453"/>
    </row>
    <row r="454" spans="1:41" ht="12.75" customHeight="1" x14ac:dyDescent="0.2">
      <c r="A454" s="175">
        <v>60015</v>
      </c>
      <c r="C454" s="182" t="s">
        <v>124</v>
      </c>
      <c r="AF454" s="209"/>
      <c r="AG454" s="209"/>
      <c r="AH454"/>
      <c r="AI454"/>
      <c r="AJ454"/>
      <c r="AK454"/>
      <c r="AL454"/>
      <c r="AM454"/>
      <c r="AN454"/>
      <c r="AO454"/>
    </row>
    <row r="455" spans="1:41" ht="12.75" customHeight="1" x14ac:dyDescent="0.2">
      <c r="A455" s="175">
        <v>49668</v>
      </c>
      <c r="B455" s="211"/>
      <c r="C455" s="182" t="s">
        <v>386</v>
      </c>
      <c r="AF455" s="209"/>
      <c r="AG455" s="209"/>
      <c r="AH455"/>
      <c r="AI455"/>
      <c r="AJ455"/>
      <c r="AK455"/>
      <c r="AL455"/>
      <c r="AM455"/>
      <c r="AN455"/>
      <c r="AO455"/>
    </row>
    <row r="456" spans="1:41" ht="12.75" customHeight="1" x14ac:dyDescent="0.2">
      <c r="A456" s="175">
        <v>49749</v>
      </c>
      <c r="B456" s="211"/>
      <c r="C456" s="182" t="s">
        <v>125</v>
      </c>
      <c r="D456" s="211"/>
      <c r="AF456" s="209"/>
      <c r="AG456" s="209"/>
      <c r="AH456"/>
      <c r="AI456"/>
      <c r="AJ456"/>
      <c r="AK456"/>
      <c r="AL456"/>
      <c r="AM456"/>
      <c r="AN456"/>
      <c r="AO456"/>
    </row>
    <row r="457" spans="1:41" ht="12.75" customHeight="1" x14ac:dyDescent="0.2">
      <c r="A457" s="175">
        <v>29651</v>
      </c>
      <c r="B457" s="185"/>
      <c r="C457" s="210" t="s">
        <v>1006</v>
      </c>
      <c r="AF457" s="209"/>
      <c r="AG457" s="209"/>
      <c r="AH457"/>
      <c r="AI457"/>
      <c r="AJ457"/>
      <c r="AK457"/>
      <c r="AL457"/>
      <c r="AM457"/>
      <c r="AN457"/>
      <c r="AO457"/>
    </row>
    <row r="458" spans="1:41" ht="12.75" customHeight="1" x14ac:dyDescent="0.2">
      <c r="A458" s="175">
        <v>29649</v>
      </c>
      <c r="C458" s="210" t="s">
        <v>1004</v>
      </c>
      <c r="AF458" s="209"/>
      <c r="AG458" s="209"/>
      <c r="AH458"/>
      <c r="AI458"/>
      <c r="AJ458"/>
      <c r="AK458"/>
      <c r="AL458"/>
      <c r="AM458"/>
      <c r="AN458"/>
      <c r="AO458"/>
    </row>
    <row r="459" spans="1:41" ht="12.75" customHeight="1" x14ac:dyDescent="0.2">
      <c r="A459" s="185">
        <v>49909</v>
      </c>
      <c r="B459" s="185"/>
      <c r="C459" s="182" t="s">
        <v>274</v>
      </c>
      <c r="AF459" s="209"/>
      <c r="AG459" s="209"/>
      <c r="AH459"/>
      <c r="AI459"/>
      <c r="AJ459"/>
      <c r="AK459"/>
      <c r="AL459"/>
      <c r="AM459"/>
      <c r="AN459"/>
      <c r="AO459"/>
    </row>
    <row r="460" spans="1:41" ht="12.75" customHeight="1" x14ac:dyDescent="0.2">
      <c r="A460" s="185">
        <v>49728</v>
      </c>
      <c r="B460" s="185"/>
      <c r="C460" s="182" t="s">
        <v>275</v>
      </c>
      <c r="AF460" s="209"/>
      <c r="AG460" s="209"/>
      <c r="AH460"/>
      <c r="AI460"/>
      <c r="AJ460"/>
      <c r="AK460"/>
      <c r="AL460"/>
      <c r="AM460"/>
      <c r="AN460"/>
      <c r="AO460"/>
    </row>
    <row r="461" spans="1:41" ht="12.75" customHeight="1" x14ac:dyDescent="0.2">
      <c r="A461" s="185">
        <v>49910</v>
      </c>
      <c r="B461" s="185"/>
      <c r="C461" s="182" t="s">
        <v>276</v>
      </c>
      <c r="AF461" s="209"/>
      <c r="AG461" s="209"/>
      <c r="AH461"/>
      <c r="AI461"/>
      <c r="AJ461"/>
      <c r="AK461"/>
      <c r="AL461"/>
      <c r="AM461"/>
      <c r="AN461"/>
      <c r="AO461"/>
    </row>
    <row r="462" spans="1:41" ht="12.75" customHeight="1" x14ac:dyDescent="0.2">
      <c r="A462" s="185">
        <v>49912</v>
      </c>
      <c r="B462" s="185"/>
      <c r="C462" s="182" t="s">
        <v>277</v>
      </c>
      <c r="AF462" s="209"/>
      <c r="AG462" s="209"/>
      <c r="AH462"/>
      <c r="AI462"/>
      <c r="AJ462"/>
      <c r="AK462"/>
      <c r="AL462"/>
      <c r="AM462"/>
      <c r="AN462"/>
      <c r="AO462"/>
    </row>
    <row r="463" spans="1:41" ht="12.75" customHeight="1" x14ac:dyDescent="0.2">
      <c r="A463" s="20">
        <v>60082</v>
      </c>
      <c r="B463" s="185"/>
      <c r="C463" s="18" t="s">
        <v>1074</v>
      </c>
      <c r="D463" s="211"/>
      <c r="E463" s="211"/>
      <c r="AF463" s="209"/>
      <c r="AG463" s="209"/>
      <c r="AH463"/>
      <c r="AI463"/>
      <c r="AJ463"/>
      <c r="AK463"/>
      <c r="AL463"/>
      <c r="AM463"/>
      <c r="AN463"/>
      <c r="AO463"/>
    </row>
    <row r="464" spans="1:41" ht="12.75" customHeight="1" x14ac:dyDescent="0.2">
      <c r="A464" s="216">
        <v>49914</v>
      </c>
      <c r="B464" s="211"/>
      <c r="C464" s="211" t="s">
        <v>387</v>
      </c>
      <c r="D464" s="27"/>
      <c r="E464" s="211"/>
      <c r="AF464" s="209"/>
      <c r="AG464" s="209"/>
      <c r="AH464"/>
      <c r="AI464"/>
      <c r="AJ464"/>
      <c r="AK464"/>
      <c r="AL464"/>
      <c r="AM464"/>
      <c r="AN464"/>
      <c r="AO464"/>
    </row>
    <row r="465" spans="1:41" ht="12.75" customHeight="1" x14ac:dyDescent="0.2">
      <c r="A465" s="216">
        <v>49915</v>
      </c>
      <c r="B465" s="20"/>
      <c r="C465" s="211" t="s">
        <v>279</v>
      </c>
      <c r="AF465" s="209"/>
      <c r="AG465" s="209"/>
      <c r="AH465"/>
      <c r="AI465"/>
      <c r="AJ465"/>
      <c r="AK465"/>
      <c r="AL465"/>
      <c r="AM465"/>
      <c r="AN465"/>
      <c r="AO465"/>
    </row>
    <row r="466" spans="1:41" ht="12.75" customHeight="1" x14ac:dyDescent="0.2">
      <c r="A466" s="175">
        <v>49966</v>
      </c>
      <c r="B466" s="185"/>
      <c r="C466" s="182" t="s">
        <v>126</v>
      </c>
      <c r="AF466" s="209"/>
      <c r="AG466" s="209"/>
      <c r="AH466"/>
      <c r="AI466"/>
      <c r="AJ466"/>
      <c r="AK466"/>
      <c r="AL466"/>
      <c r="AM466"/>
      <c r="AN466"/>
      <c r="AO466"/>
    </row>
    <row r="467" spans="1:41" ht="12.75" customHeight="1" x14ac:dyDescent="0.2">
      <c r="A467" s="175">
        <v>29650</v>
      </c>
      <c r="B467" s="185"/>
      <c r="C467" s="210" t="s">
        <v>1005</v>
      </c>
      <c r="AF467" s="209"/>
      <c r="AG467" s="209"/>
      <c r="AH467"/>
      <c r="AI467"/>
      <c r="AJ467"/>
      <c r="AK467"/>
      <c r="AL467"/>
      <c r="AM467"/>
      <c r="AN467"/>
      <c r="AO467"/>
    </row>
    <row r="468" spans="1:41" ht="12.75" customHeight="1" x14ac:dyDescent="0.2">
      <c r="A468" s="185">
        <v>49685</v>
      </c>
      <c r="B468" s="185"/>
      <c r="C468" s="18" t="s">
        <v>623</v>
      </c>
      <c r="AF468" s="209"/>
      <c r="AG468" s="209"/>
      <c r="AH468"/>
      <c r="AI468"/>
      <c r="AJ468"/>
      <c r="AK468"/>
      <c r="AL468"/>
      <c r="AM468"/>
      <c r="AN468"/>
      <c r="AO468"/>
    </row>
    <row r="469" spans="1:41" ht="12.75" customHeight="1" x14ac:dyDescent="0.2">
      <c r="A469" s="175">
        <v>60016</v>
      </c>
      <c r="B469" s="211"/>
      <c r="C469" s="182" t="s">
        <v>127</v>
      </c>
      <c r="AF469" s="209"/>
      <c r="AG469" s="209"/>
      <c r="AH469"/>
      <c r="AI469"/>
      <c r="AJ469"/>
      <c r="AK469"/>
      <c r="AL469"/>
      <c r="AM469"/>
      <c r="AN469"/>
      <c r="AO469"/>
    </row>
    <row r="470" spans="1:41" ht="12.75" customHeight="1" x14ac:dyDescent="0.2">
      <c r="A470" s="185">
        <v>49916</v>
      </c>
      <c r="B470" s="20"/>
      <c r="C470" s="182" t="s">
        <v>280</v>
      </c>
      <c r="AF470" s="209"/>
      <c r="AG470" s="209"/>
      <c r="AH470"/>
      <c r="AI470"/>
      <c r="AJ470"/>
      <c r="AK470"/>
      <c r="AL470"/>
      <c r="AM470"/>
      <c r="AN470"/>
      <c r="AO470"/>
    </row>
    <row r="471" spans="1:41" ht="12.75" customHeight="1" x14ac:dyDescent="0.2">
      <c r="A471" s="185">
        <v>49917</v>
      </c>
      <c r="B471" s="20"/>
      <c r="C471" s="182" t="s">
        <v>281</v>
      </c>
      <c r="AF471" s="209"/>
      <c r="AG471" s="209"/>
      <c r="AH471"/>
      <c r="AI471"/>
      <c r="AJ471"/>
      <c r="AK471"/>
      <c r="AL471"/>
      <c r="AM471"/>
      <c r="AN471"/>
      <c r="AO471"/>
    </row>
    <row r="472" spans="1:41" ht="12.75" customHeight="1" x14ac:dyDescent="0.2">
      <c r="A472" s="18">
        <v>60059</v>
      </c>
      <c r="B472" s="185"/>
      <c r="C472" s="211" t="s">
        <v>971</v>
      </c>
      <c r="AF472" s="209"/>
      <c r="AG472" s="209"/>
      <c r="AH472"/>
      <c r="AI472"/>
      <c r="AJ472"/>
      <c r="AK472"/>
      <c r="AL472"/>
      <c r="AM472"/>
      <c r="AN472"/>
      <c r="AO472"/>
    </row>
    <row r="473" spans="1:41" ht="12.75" customHeight="1" x14ac:dyDescent="0.2">
      <c r="A473" s="185" t="s">
        <v>944</v>
      </c>
      <c r="B473" s="185"/>
      <c r="C473" s="18" t="s">
        <v>918</v>
      </c>
      <c r="AF473" s="209"/>
      <c r="AG473" s="209"/>
      <c r="AH473"/>
      <c r="AI473"/>
      <c r="AJ473"/>
      <c r="AK473"/>
      <c r="AL473"/>
      <c r="AM473"/>
      <c r="AN473"/>
      <c r="AO473"/>
    </row>
    <row r="474" spans="1:41" ht="12.75" customHeight="1" x14ac:dyDescent="0.2">
      <c r="A474" s="185">
        <v>49729</v>
      </c>
      <c r="B474" s="20"/>
      <c r="C474" s="182" t="s">
        <v>282</v>
      </c>
      <c r="AF474" s="209"/>
      <c r="AG474" s="209"/>
      <c r="AH474"/>
      <c r="AI474"/>
      <c r="AJ474"/>
      <c r="AK474"/>
      <c r="AL474"/>
      <c r="AM474"/>
      <c r="AN474"/>
      <c r="AO474"/>
    </row>
    <row r="475" spans="1:41" ht="12.75" customHeight="1" x14ac:dyDescent="0.2">
      <c r="A475" s="185">
        <v>49918</v>
      </c>
      <c r="B475" s="185"/>
      <c r="C475" s="182" t="s">
        <v>283</v>
      </c>
      <c r="AF475" s="209"/>
      <c r="AG475" s="209"/>
      <c r="AH475"/>
      <c r="AI475"/>
      <c r="AJ475"/>
      <c r="AK475"/>
      <c r="AL475"/>
      <c r="AM475"/>
      <c r="AN475"/>
      <c r="AO475"/>
    </row>
    <row r="476" spans="1:41" ht="12.75" customHeight="1" x14ac:dyDescent="0.2">
      <c r="A476" s="185">
        <v>49919</v>
      </c>
      <c r="B476" s="185"/>
      <c r="C476" s="182" t="s">
        <v>284</v>
      </c>
      <c r="AF476" s="209"/>
      <c r="AG476" s="209"/>
      <c r="AH476"/>
      <c r="AI476"/>
      <c r="AJ476"/>
      <c r="AK476"/>
      <c r="AL476"/>
      <c r="AM476"/>
      <c r="AN476"/>
      <c r="AO476"/>
    </row>
    <row r="477" spans="1:41" ht="12.75" customHeight="1" x14ac:dyDescent="0.2">
      <c r="A477" s="185">
        <v>49920</v>
      </c>
      <c r="B477" s="185"/>
      <c r="C477" s="182" t="s">
        <v>285</v>
      </c>
      <c r="AF477" s="209"/>
      <c r="AG477" s="209"/>
      <c r="AH477"/>
      <c r="AI477"/>
      <c r="AJ477"/>
      <c r="AK477"/>
      <c r="AL477"/>
      <c r="AM477"/>
      <c r="AN477"/>
      <c r="AO477"/>
    </row>
    <row r="478" spans="1:41" ht="12.75" customHeight="1" x14ac:dyDescent="0.2">
      <c r="A478" s="216">
        <v>49709</v>
      </c>
      <c r="B478" s="185"/>
      <c r="C478" s="211" t="s">
        <v>972</v>
      </c>
      <c r="AF478" s="209"/>
      <c r="AG478" s="209"/>
      <c r="AH478"/>
      <c r="AI478"/>
      <c r="AJ478"/>
      <c r="AK478"/>
      <c r="AL478"/>
      <c r="AM478"/>
      <c r="AN478"/>
      <c r="AO478"/>
    </row>
    <row r="479" spans="1:41" ht="12.75" customHeight="1" x14ac:dyDescent="0.2">
      <c r="A479" s="185" t="s">
        <v>854</v>
      </c>
      <c r="B479" s="185"/>
      <c r="C479" s="182" t="s">
        <v>853</v>
      </c>
      <c r="AF479" s="209"/>
      <c r="AG479" s="209"/>
      <c r="AH479"/>
      <c r="AI479"/>
      <c r="AJ479"/>
      <c r="AK479"/>
      <c r="AL479"/>
      <c r="AM479"/>
      <c r="AN479"/>
      <c r="AO479"/>
    </row>
    <row r="480" spans="1:41" ht="12.75" customHeight="1" x14ac:dyDescent="0.2">
      <c r="A480" s="175">
        <v>29646</v>
      </c>
      <c r="B480" s="185"/>
      <c r="C480" s="182" t="s">
        <v>1007</v>
      </c>
      <c r="AF480" s="209"/>
      <c r="AG480" s="209"/>
      <c r="AH480"/>
      <c r="AI480"/>
      <c r="AJ480"/>
      <c r="AK480"/>
      <c r="AL480"/>
      <c r="AM480"/>
      <c r="AN480"/>
      <c r="AO480"/>
    </row>
    <row r="481" spans="1:41" ht="12.75" customHeight="1" x14ac:dyDescent="0.2">
      <c r="A481" s="185">
        <v>49922</v>
      </c>
      <c r="B481" s="20"/>
      <c r="C481" s="182" t="s">
        <v>388</v>
      </c>
      <c r="AF481" s="209"/>
      <c r="AG481" s="209"/>
      <c r="AH481"/>
      <c r="AI481"/>
      <c r="AJ481"/>
      <c r="AK481"/>
      <c r="AL481"/>
      <c r="AM481"/>
      <c r="AN481"/>
      <c r="AO481"/>
    </row>
    <row r="482" spans="1:41" ht="12.75" customHeight="1" x14ac:dyDescent="0.2">
      <c r="A482" s="175">
        <v>49967</v>
      </c>
      <c r="B482" s="20"/>
      <c r="C482" s="182" t="s">
        <v>128</v>
      </c>
      <c r="AF482" s="209"/>
      <c r="AG482" s="209"/>
      <c r="AH482"/>
      <c r="AI482"/>
      <c r="AJ482"/>
      <c r="AK482"/>
      <c r="AL482"/>
      <c r="AM482"/>
      <c r="AN482"/>
      <c r="AO482"/>
    </row>
    <row r="483" spans="1:41" ht="12.75" customHeight="1" x14ac:dyDescent="0.2">
      <c r="A483" s="175">
        <v>60070</v>
      </c>
      <c r="B483" s="185"/>
      <c r="C483" s="182" t="s">
        <v>1078</v>
      </c>
      <c r="AF483" s="209"/>
      <c r="AG483" s="209"/>
      <c r="AH483"/>
      <c r="AI483"/>
      <c r="AJ483"/>
      <c r="AK483"/>
      <c r="AL483"/>
      <c r="AM483"/>
      <c r="AN483"/>
      <c r="AO483"/>
    </row>
    <row r="484" spans="1:41" ht="12.75" customHeight="1" x14ac:dyDescent="0.2">
      <c r="A484" s="175">
        <v>60017</v>
      </c>
      <c r="B484" s="185"/>
      <c r="C484" s="182" t="s">
        <v>129</v>
      </c>
      <c r="AF484" s="209"/>
      <c r="AG484" s="209"/>
      <c r="AH484"/>
      <c r="AI484"/>
      <c r="AJ484"/>
      <c r="AK484"/>
      <c r="AL484"/>
      <c r="AM484"/>
      <c r="AN484"/>
      <c r="AO484"/>
    </row>
    <row r="485" spans="1:41" ht="12.75" customHeight="1" x14ac:dyDescent="0.2">
      <c r="A485" s="185">
        <v>49730</v>
      </c>
      <c r="B485" s="20"/>
      <c r="C485" s="182" t="s">
        <v>286</v>
      </c>
      <c r="AF485" s="209"/>
      <c r="AG485" s="209"/>
      <c r="AH485"/>
      <c r="AI485"/>
      <c r="AJ485"/>
      <c r="AK485"/>
      <c r="AL485"/>
      <c r="AM485"/>
      <c r="AN485"/>
      <c r="AO485"/>
    </row>
    <row r="486" spans="1:41" ht="12.75" customHeight="1" x14ac:dyDescent="0.2">
      <c r="A486" s="211">
        <v>49984</v>
      </c>
      <c r="B486" s="20"/>
      <c r="C486" s="211" t="s">
        <v>936</v>
      </c>
      <c r="AF486" s="209"/>
      <c r="AG486" s="209"/>
      <c r="AH486"/>
      <c r="AI486"/>
      <c r="AJ486"/>
      <c r="AK486"/>
      <c r="AL486"/>
      <c r="AM486"/>
      <c r="AN486"/>
      <c r="AO486"/>
    </row>
    <row r="487" spans="1:41" ht="12.75" customHeight="1" x14ac:dyDescent="0.2">
      <c r="A487" s="175">
        <v>49750</v>
      </c>
      <c r="C487" s="182" t="s">
        <v>130</v>
      </c>
      <c r="AF487" s="209"/>
      <c r="AG487" s="209"/>
      <c r="AH487"/>
      <c r="AI487"/>
      <c r="AJ487"/>
      <c r="AK487"/>
      <c r="AL487"/>
      <c r="AM487"/>
      <c r="AN487"/>
      <c r="AO487"/>
    </row>
    <row r="488" spans="1:41" ht="12.75" customHeight="1" x14ac:dyDescent="0.2">
      <c r="A488" s="185">
        <v>49927</v>
      </c>
      <c r="B488" s="185"/>
      <c r="C488" s="182" t="s">
        <v>287</v>
      </c>
      <c r="AF488" s="209"/>
      <c r="AG488" s="209"/>
      <c r="AH488"/>
      <c r="AI488"/>
      <c r="AJ488"/>
      <c r="AK488"/>
      <c r="AL488"/>
      <c r="AM488"/>
      <c r="AN488"/>
      <c r="AO488"/>
    </row>
    <row r="489" spans="1:41" ht="12.75" customHeight="1" x14ac:dyDescent="0.2">
      <c r="A489" s="185">
        <v>49928</v>
      </c>
      <c r="B489" s="185"/>
      <c r="C489" s="182" t="s">
        <v>288</v>
      </c>
      <c r="AF489" s="209"/>
      <c r="AG489" s="209"/>
      <c r="AH489"/>
      <c r="AI489"/>
      <c r="AJ489"/>
      <c r="AK489"/>
      <c r="AL489"/>
      <c r="AM489"/>
      <c r="AN489"/>
      <c r="AO489"/>
    </row>
    <row r="490" spans="1:41" ht="12.75" customHeight="1" x14ac:dyDescent="0.2">
      <c r="A490" s="185">
        <v>49955</v>
      </c>
      <c r="B490" s="185"/>
      <c r="C490" s="210" t="s">
        <v>715</v>
      </c>
      <c r="AF490" s="209"/>
      <c r="AG490" s="209"/>
      <c r="AH490"/>
      <c r="AI490"/>
      <c r="AJ490"/>
      <c r="AK490"/>
      <c r="AL490"/>
      <c r="AM490"/>
      <c r="AN490"/>
      <c r="AO490"/>
    </row>
    <row r="491" spans="1:41" ht="12.75" customHeight="1" x14ac:dyDescent="0.2">
      <c r="A491" s="175">
        <v>49969</v>
      </c>
      <c r="B491" s="20"/>
      <c r="C491" s="182" t="s">
        <v>131</v>
      </c>
      <c r="AF491" s="209"/>
      <c r="AG491" s="209"/>
      <c r="AH491"/>
      <c r="AI491"/>
      <c r="AJ491"/>
      <c r="AK491"/>
      <c r="AL491"/>
      <c r="AM491"/>
      <c r="AN491"/>
      <c r="AO491"/>
    </row>
    <row r="492" spans="1:41" ht="12.75" customHeight="1" x14ac:dyDescent="0.2">
      <c r="A492" s="175">
        <v>49944</v>
      </c>
      <c r="B492" s="211"/>
      <c r="C492" s="182" t="s">
        <v>132</v>
      </c>
      <c r="AF492" s="209"/>
      <c r="AG492" s="209"/>
      <c r="AH492"/>
      <c r="AI492"/>
      <c r="AJ492"/>
      <c r="AK492"/>
      <c r="AL492"/>
      <c r="AM492"/>
      <c r="AN492"/>
      <c r="AO492"/>
    </row>
    <row r="493" spans="1:41" ht="12.75" customHeight="1" x14ac:dyDescent="0.2">
      <c r="A493" s="185">
        <v>49929</v>
      </c>
      <c r="B493" s="186"/>
      <c r="C493" s="182" t="s">
        <v>289</v>
      </c>
      <c r="AF493" s="209"/>
      <c r="AG493" s="209"/>
      <c r="AH493"/>
      <c r="AI493"/>
      <c r="AJ493"/>
      <c r="AK493"/>
      <c r="AL493"/>
      <c r="AM493"/>
      <c r="AN493"/>
      <c r="AO493"/>
    </row>
    <row r="494" spans="1:41" ht="12.75" customHeight="1" x14ac:dyDescent="0.2">
      <c r="A494" s="175">
        <v>49968</v>
      </c>
      <c r="B494" s="20"/>
      <c r="C494" s="182" t="s">
        <v>133</v>
      </c>
      <c r="AF494" s="209"/>
      <c r="AG494" s="209"/>
      <c r="AH494"/>
      <c r="AI494"/>
      <c r="AJ494"/>
      <c r="AK494"/>
      <c r="AL494"/>
      <c r="AM494"/>
      <c r="AN494"/>
      <c r="AO494"/>
    </row>
    <row r="495" spans="1:41" ht="12.75" customHeight="1" x14ac:dyDescent="0.2">
      <c r="A495" s="223">
        <v>49628</v>
      </c>
      <c r="B495" s="185"/>
      <c r="C495" s="182" t="s">
        <v>1008</v>
      </c>
      <c r="AF495" s="209"/>
      <c r="AG495" s="209"/>
      <c r="AH495"/>
      <c r="AI495"/>
      <c r="AJ495"/>
      <c r="AK495"/>
      <c r="AL495"/>
      <c r="AM495"/>
      <c r="AN495"/>
      <c r="AO495"/>
    </row>
    <row r="496" spans="1:41" ht="12.75" customHeight="1" x14ac:dyDescent="0.2">
      <c r="A496" s="18">
        <v>49990</v>
      </c>
      <c r="B496" s="211"/>
      <c r="C496" s="18" t="s">
        <v>1080</v>
      </c>
      <c r="H496" s="20" t="s">
        <v>570</v>
      </c>
      <c r="AF496" s="209"/>
      <c r="AG496" s="209"/>
      <c r="AH496"/>
      <c r="AI496"/>
      <c r="AJ496"/>
      <c r="AK496"/>
      <c r="AL496"/>
      <c r="AM496"/>
      <c r="AN496"/>
      <c r="AO496"/>
    </row>
    <row r="497" spans="1:41" ht="12.75" customHeight="1" x14ac:dyDescent="0.2">
      <c r="A497" s="18">
        <v>59810</v>
      </c>
      <c r="C497" s="18" t="s">
        <v>969</v>
      </c>
      <c r="AF497" s="209"/>
      <c r="AG497" s="209"/>
      <c r="AH497"/>
      <c r="AI497"/>
      <c r="AJ497"/>
      <c r="AK497"/>
      <c r="AL497"/>
      <c r="AM497"/>
      <c r="AN497"/>
      <c r="AO497"/>
    </row>
    <row r="498" spans="1:41" ht="12.75" customHeight="1" x14ac:dyDescent="0.2">
      <c r="A498" s="185">
        <v>29631</v>
      </c>
      <c r="B498" s="211"/>
      <c r="C498" s="182" t="s">
        <v>291</v>
      </c>
      <c r="AF498" s="209"/>
      <c r="AG498" s="209"/>
      <c r="AH498"/>
      <c r="AI498"/>
      <c r="AJ498"/>
      <c r="AK498"/>
      <c r="AL498"/>
      <c r="AM498"/>
      <c r="AN498"/>
      <c r="AO498"/>
    </row>
    <row r="499" spans="1:41" ht="12.75" customHeight="1" x14ac:dyDescent="0.2">
      <c r="A499" s="185">
        <v>49930</v>
      </c>
      <c r="B499" s="186"/>
      <c r="C499" s="182" t="s">
        <v>292</v>
      </c>
      <c r="AF499" s="209"/>
      <c r="AG499" s="209"/>
      <c r="AH499"/>
      <c r="AI499"/>
      <c r="AJ499"/>
      <c r="AK499"/>
      <c r="AL499"/>
      <c r="AM499"/>
      <c r="AN499"/>
      <c r="AO499"/>
    </row>
    <row r="500" spans="1:41" ht="12.75" customHeight="1" x14ac:dyDescent="0.2">
      <c r="A500" s="185">
        <v>49680</v>
      </c>
      <c r="B500" s="211"/>
      <c r="C500" s="18" t="s">
        <v>389</v>
      </c>
      <c r="AF500" s="209"/>
      <c r="AG500" s="209"/>
      <c r="AH500"/>
      <c r="AI500"/>
      <c r="AJ500"/>
      <c r="AK500"/>
      <c r="AL500"/>
      <c r="AM500"/>
      <c r="AN500"/>
      <c r="AO500"/>
    </row>
    <row r="501" spans="1:41" ht="12.75" customHeight="1" x14ac:dyDescent="0.2">
      <c r="A501" s="185">
        <v>49931</v>
      </c>
      <c r="C501" s="182" t="s">
        <v>293</v>
      </c>
      <c r="AF501" s="209"/>
      <c r="AG501" s="209"/>
      <c r="AH501"/>
      <c r="AI501"/>
      <c r="AJ501"/>
      <c r="AK501"/>
      <c r="AL501"/>
      <c r="AM501"/>
      <c r="AN501"/>
      <c r="AO501"/>
    </row>
    <row r="502" spans="1:41" ht="12.75" customHeight="1" x14ac:dyDescent="0.2">
      <c r="A502" s="20">
        <v>49764</v>
      </c>
      <c r="C502" s="168" t="s">
        <v>1113</v>
      </c>
      <c r="AF502" s="209"/>
      <c r="AG502" s="209"/>
      <c r="AH502"/>
      <c r="AI502"/>
      <c r="AJ502"/>
      <c r="AK502"/>
      <c r="AL502"/>
      <c r="AM502"/>
      <c r="AN502"/>
      <c r="AO502"/>
    </row>
    <row r="503" spans="1:41" ht="12.75" customHeight="1" x14ac:dyDescent="0.2">
      <c r="A503" s="185">
        <v>29632</v>
      </c>
      <c r="C503" s="182" t="s">
        <v>418</v>
      </c>
      <c r="AF503" s="209"/>
      <c r="AG503" s="209"/>
      <c r="AH503"/>
      <c r="AI503"/>
      <c r="AJ503"/>
      <c r="AK503"/>
      <c r="AL503"/>
      <c r="AM503"/>
      <c r="AN503"/>
      <c r="AO503"/>
    </row>
    <row r="504" spans="1:41" ht="12.75" customHeight="1" x14ac:dyDescent="0.2">
      <c r="A504" s="175">
        <v>49657</v>
      </c>
      <c r="C504" s="182" t="s">
        <v>419</v>
      </c>
      <c r="E504"/>
      <c r="F504"/>
      <c r="G504"/>
      <c r="AF504" s="209"/>
      <c r="AG504" s="209"/>
      <c r="AH504"/>
      <c r="AI504"/>
      <c r="AJ504"/>
      <c r="AK504"/>
      <c r="AL504"/>
      <c r="AM504"/>
      <c r="AN504"/>
      <c r="AO504"/>
    </row>
    <row r="505" spans="1:41" ht="12.75" customHeight="1" x14ac:dyDescent="0.2">
      <c r="A505" s="185">
        <v>49686</v>
      </c>
      <c r="C505" s="18" t="s">
        <v>1081</v>
      </c>
      <c r="E505"/>
      <c r="F505"/>
      <c r="G505"/>
      <c r="AF505" s="209"/>
      <c r="AG505" s="209"/>
      <c r="AH505"/>
      <c r="AI505"/>
      <c r="AJ505"/>
      <c r="AK505"/>
      <c r="AL505"/>
      <c r="AM505"/>
      <c r="AN505"/>
      <c r="AO505"/>
    </row>
    <row r="506" spans="1:41" ht="12.75" customHeight="1" x14ac:dyDescent="0.2">
      <c r="A506" s="223">
        <v>49753</v>
      </c>
      <c r="C506" s="211" t="s">
        <v>851</v>
      </c>
      <c r="E506"/>
      <c r="F506"/>
      <c r="G506"/>
      <c r="AF506" s="209"/>
      <c r="AG506" s="209"/>
      <c r="AH506"/>
      <c r="AI506"/>
      <c r="AJ506"/>
      <c r="AK506"/>
      <c r="AL506"/>
      <c r="AM506"/>
      <c r="AN506"/>
      <c r="AO506"/>
    </row>
    <row r="507" spans="1:41" ht="12.75" customHeight="1" x14ac:dyDescent="0.2">
      <c r="A507" s="210">
        <v>60072</v>
      </c>
      <c r="C507" s="211" t="s">
        <v>1009</v>
      </c>
      <c r="E507"/>
      <c r="F507"/>
      <c r="G507"/>
      <c r="AF507" s="209"/>
      <c r="AG507" s="209"/>
      <c r="AH507"/>
      <c r="AI507"/>
      <c r="AJ507"/>
      <c r="AK507"/>
      <c r="AL507"/>
      <c r="AM507"/>
      <c r="AN507"/>
      <c r="AO507"/>
    </row>
    <row r="508" spans="1:41" ht="12.75" customHeight="1" x14ac:dyDescent="0.2">
      <c r="A508" s="211">
        <v>49751</v>
      </c>
      <c r="C508" s="211" t="s">
        <v>974</v>
      </c>
      <c r="E508"/>
      <c r="F508"/>
      <c r="G508"/>
      <c r="AF508" s="209"/>
      <c r="AG508" s="209"/>
      <c r="AH508"/>
      <c r="AI508"/>
      <c r="AJ508"/>
      <c r="AK508"/>
      <c r="AL508"/>
      <c r="AM508"/>
      <c r="AN508"/>
      <c r="AO508"/>
    </row>
    <row r="509" spans="1:41" ht="12.75" customHeight="1" x14ac:dyDescent="0.2">
      <c r="A509" s="27">
        <v>60037</v>
      </c>
      <c r="C509" s="211" t="s">
        <v>973</v>
      </c>
      <c r="E509"/>
      <c r="F509"/>
      <c r="G509"/>
      <c r="AF509" s="209"/>
      <c r="AG509" s="209"/>
      <c r="AH509"/>
      <c r="AI509"/>
      <c r="AJ509"/>
      <c r="AK509"/>
      <c r="AL509"/>
      <c r="AM509"/>
      <c r="AN509"/>
      <c r="AO509"/>
    </row>
    <row r="510" spans="1:41" ht="12.75" customHeight="1" x14ac:dyDescent="0.2">
      <c r="A510" s="211">
        <v>49970</v>
      </c>
      <c r="C510" s="211" t="s">
        <v>134</v>
      </c>
      <c r="E510"/>
      <c r="F510"/>
      <c r="G510"/>
      <c r="AF510" s="209"/>
      <c r="AG510" s="209"/>
      <c r="AH510"/>
      <c r="AI510"/>
      <c r="AJ510"/>
      <c r="AK510"/>
      <c r="AL510"/>
      <c r="AM510"/>
      <c r="AN510"/>
      <c r="AO510"/>
    </row>
    <row r="511" spans="1:41" ht="12.75" customHeight="1" x14ac:dyDescent="0.2">
      <c r="A511" s="175">
        <v>60004</v>
      </c>
      <c r="C511" s="182" t="s">
        <v>135</v>
      </c>
      <c r="E511"/>
      <c r="F511"/>
      <c r="G511"/>
      <c r="AF511" s="209"/>
      <c r="AG511" s="209"/>
      <c r="AH511"/>
      <c r="AI511"/>
      <c r="AJ511"/>
      <c r="AK511"/>
      <c r="AL511"/>
      <c r="AM511"/>
      <c r="AN511"/>
      <c r="AO511"/>
    </row>
    <row r="512" spans="1:41" ht="12.75" customHeight="1" x14ac:dyDescent="0.2">
      <c r="A512" s="185">
        <v>49932</v>
      </c>
      <c r="C512" s="182" t="s">
        <v>420</v>
      </c>
      <c r="E512"/>
      <c r="F512"/>
      <c r="G512"/>
      <c r="AF512" s="209"/>
      <c r="AG512" s="209"/>
      <c r="AH512"/>
      <c r="AI512"/>
      <c r="AJ512"/>
      <c r="AK512"/>
      <c r="AL512"/>
      <c r="AM512"/>
      <c r="AN512"/>
      <c r="AO512"/>
    </row>
    <row r="513" spans="1:41" ht="12.75" customHeight="1" x14ac:dyDescent="0.2">
      <c r="A513" s="216">
        <v>49733</v>
      </c>
      <c r="C513" s="211" t="s">
        <v>992</v>
      </c>
      <c r="E513"/>
      <c r="F513"/>
      <c r="G513"/>
      <c r="AF513" s="209"/>
      <c r="AG513" s="209"/>
      <c r="AH513"/>
      <c r="AI513"/>
      <c r="AJ513"/>
      <c r="AK513"/>
      <c r="AL513"/>
      <c r="AM513"/>
      <c r="AN513"/>
      <c r="AO513"/>
    </row>
    <row r="514" spans="1:41" ht="12.75" customHeight="1" x14ac:dyDescent="0.2">
      <c r="A514" s="175">
        <v>49659</v>
      </c>
      <c r="C514" s="182" t="s">
        <v>421</v>
      </c>
      <c r="E514"/>
      <c r="F514"/>
      <c r="G514"/>
      <c r="AF514" s="209"/>
      <c r="AG514" s="209"/>
      <c r="AH514"/>
      <c r="AI514"/>
      <c r="AJ514"/>
      <c r="AK514"/>
      <c r="AL514"/>
      <c r="AM514"/>
      <c r="AN514"/>
      <c r="AO514"/>
    </row>
    <row r="515" spans="1:41" ht="12.75" customHeight="1" x14ac:dyDescent="0.2">
      <c r="A515" s="185">
        <v>59804</v>
      </c>
      <c r="C515" s="182" t="s">
        <v>477</v>
      </c>
      <c r="E515"/>
      <c r="F515"/>
      <c r="G515"/>
      <c r="AH515"/>
      <c r="AI515"/>
      <c r="AJ515"/>
      <c r="AK515"/>
      <c r="AL515"/>
      <c r="AM515"/>
      <c r="AN515"/>
      <c r="AO515"/>
    </row>
    <row r="516" spans="1:41" ht="12.75" customHeight="1" x14ac:dyDescent="0.2">
      <c r="A516" s="185">
        <v>49971</v>
      </c>
      <c r="C516" s="182" t="s">
        <v>136</v>
      </c>
      <c r="E516"/>
      <c r="F516"/>
      <c r="G516"/>
      <c r="AF516" s="209"/>
      <c r="AG516" s="209"/>
      <c r="AH516"/>
      <c r="AI516"/>
      <c r="AJ516"/>
      <c r="AK516"/>
      <c r="AL516"/>
      <c r="AM516"/>
      <c r="AN516"/>
      <c r="AO516"/>
    </row>
    <row r="517" spans="1:41" ht="12.75" customHeight="1" x14ac:dyDescent="0.2">
      <c r="A517" s="185">
        <v>49734</v>
      </c>
      <c r="C517" s="182" t="s">
        <v>422</v>
      </c>
      <c r="E517"/>
      <c r="F517"/>
      <c r="G517"/>
      <c r="AF517" s="209"/>
      <c r="AG517" s="209"/>
      <c r="AH517"/>
      <c r="AI517"/>
      <c r="AJ517"/>
      <c r="AK517"/>
      <c r="AL517"/>
      <c r="AM517"/>
      <c r="AN517"/>
      <c r="AO517"/>
    </row>
    <row r="518" spans="1:41" ht="12.75" customHeight="1" x14ac:dyDescent="0.2">
      <c r="A518" s="175">
        <v>49660</v>
      </c>
      <c r="B518" s="27"/>
      <c r="C518" s="182" t="s">
        <v>423</v>
      </c>
      <c r="E518"/>
      <c r="F518"/>
      <c r="G518"/>
      <c r="AF518" s="209"/>
      <c r="AG518" s="209"/>
      <c r="AH518"/>
      <c r="AI518"/>
      <c r="AJ518"/>
      <c r="AK518"/>
      <c r="AL518"/>
      <c r="AM518"/>
      <c r="AN518"/>
      <c r="AO518"/>
    </row>
    <row r="519" spans="1:41" ht="12.75" customHeight="1" x14ac:dyDescent="0.2">
      <c r="A519" s="211">
        <v>49985</v>
      </c>
      <c r="C519" s="211" t="s">
        <v>937</v>
      </c>
      <c r="E519"/>
      <c r="F519"/>
      <c r="G519"/>
      <c r="AF519" s="209"/>
      <c r="AG519" s="209"/>
      <c r="AH519"/>
      <c r="AI519"/>
      <c r="AJ519"/>
      <c r="AK519"/>
      <c r="AL519"/>
      <c r="AM519"/>
      <c r="AN519"/>
      <c r="AO519"/>
    </row>
    <row r="520" spans="1:41" ht="12.75" customHeight="1" x14ac:dyDescent="0.2">
      <c r="A520" s="185">
        <v>59803</v>
      </c>
      <c r="C520" s="18" t="s">
        <v>746</v>
      </c>
      <c r="E520"/>
      <c r="F520"/>
      <c r="G520"/>
      <c r="AF520" s="209"/>
      <c r="AG520" s="209"/>
      <c r="AH520"/>
      <c r="AI520"/>
      <c r="AJ520"/>
      <c r="AK520"/>
      <c r="AL520"/>
      <c r="AM520"/>
      <c r="AN520"/>
      <c r="AO520"/>
    </row>
    <row r="521" spans="1:41" ht="12.75" customHeight="1" x14ac:dyDescent="0.2">
      <c r="A521" s="18">
        <v>60038</v>
      </c>
      <c r="C521" s="210" t="s">
        <v>901</v>
      </c>
      <c r="E521"/>
      <c r="F521"/>
      <c r="G521"/>
      <c r="AF521" s="209"/>
      <c r="AG521" s="209"/>
      <c r="AH521"/>
      <c r="AI521"/>
      <c r="AJ521"/>
      <c r="AK521"/>
      <c r="AL521"/>
      <c r="AM521"/>
      <c r="AN521"/>
      <c r="AO521"/>
    </row>
    <row r="522" spans="1:41" ht="12.75" customHeight="1" x14ac:dyDescent="0.2">
      <c r="A522" s="175">
        <v>49661</v>
      </c>
      <c r="C522" s="182" t="s">
        <v>424</v>
      </c>
      <c r="E522"/>
      <c r="F522"/>
      <c r="G522"/>
      <c r="AF522" s="209"/>
      <c r="AG522" s="209"/>
      <c r="AH522"/>
      <c r="AI522"/>
      <c r="AJ522"/>
      <c r="AK522"/>
      <c r="AL522"/>
      <c r="AM522"/>
      <c r="AN522"/>
      <c r="AO522"/>
    </row>
    <row r="523" spans="1:41" ht="12.75" customHeight="1" x14ac:dyDescent="0.2">
      <c r="A523" s="185">
        <v>49933</v>
      </c>
      <c r="C523" s="182" t="s">
        <v>425</v>
      </c>
      <c r="E523"/>
      <c r="F523"/>
      <c r="G523"/>
      <c r="AF523" s="209"/>
      <c r="AG523" s="209"/>
      <c r="AH523"/>
      <c r="AI523"/>
      <c r="AJ523"/>
      <c r="AK523"/>
      <c r="AL523"/>
      <c r="AM523"/>
      <c r="AN523"/>
      <c r="AO523"/>
    </row>
    <row r="524" spans="1:41" ht="12.75" customHeight="1" x14ac:dyDescent="0.2">
      <c r="A524" s="175">
        <v>29647</v>
      </c>
      <c r="C524" s="182" t="s">
        <v>1011</v>
      </c>
      <c r="E524"/>
      <c r="F524"/>
      <c r="G524"/>
      <c r="AF524" s="209"/>
      <c r="AG524" s="209"/>
      <c r="AH524"/>
      <c r="AI524"/>
      <c r="AJ524"/>
      <c r="AK524"/>
      <c r="AL524"/>
      <c r="AM524"/>
      <c r="AN524"/>
      <c r="AO524"/>
    </row>
    <row r="525" spans="1:41" ht="12.75" customHeight="1" x14ac:dyDescent="0.2">
      <c r="A525" s="175">
        <v>49662</v>
      </c>
      <c r="C525" s="182" t="s">
        <v>426</v>
      </c>
      <c r="AF525" s="209"/>
      <c r="AG525" s="209"/>
      <c r="AH525"/>
      <c r="AI525"/>
      <c r="AJ525"/>
      <c r="AK525"/>
      <c r="AL525"/>
      <c r="AM525"/>
      <c r="AN525"/>
      <c r="AO525"/>
    </row>
    <row r="526" spans="1:41" ht="12.75" customHeight="1" x14ac:dyDescent="0.2">
      <c r="A526" s="185">
        <v>49956</v>
      </c>
      <c r="C526" s="210" t="s">
        <v>716</v>
      </c>
      <c r="AF526" s="209"/>
      <c r="AG526" s="209"/>
      <c r="AH526"/>
      <c r="AI526"/>
      <c r="AJ526"/>
      <c r="AK526"/>
      <c r="AL526"/>
      <c r="AM526"/>
      <c r="AN526"/>
      <c r="AO526"/>
    </row>
    <row r="527" spans="1:41" ht="12.75" customHeight="1" x14ac:dyDescent="0.25">
      <c r="A527" s="20">
        <v>29647</v>
      </c>
      <c r="C527" s="189" t="s">
        <v>1110</v>
      </c>
      <c r="AF527" s="209"/>
      <c r="AG527" s="209"/>
      <c r="AH527"/>
      <c r="AI527"/>
      <c r="AJ527"/>
      <c r="AK527"/>
      <c r="AL527"/>
      <c r="AM527"/>
      <c r="AN527"/>
      <c r="AO527"/>
    </row>
    <row r="528" spans="1:41" ht="12.75" customHeight="1" x14ac:dyDescent="0.2">
      <c r="A528" s="223">
        <v>49664</v>
      </c>
      <c r="C528" s="187" t="s">
        <v>427</v>
      </c>
      <c r="AF528" s="209"/>
      <c r="AG528" s="209"/>
      <c r="AH528"/>
      <c r="AI528"/>
      <c r="AJ528"/>
      <c r="AK528"/>
      <c r="AL528"/>
      <c r="AM528"/>
      <c r="AN528"/>
      <c r="AO528"/>
    </row>
    <row r="529" spans="1:41" ht="12.75" customHeight="1" x14ac:dyDescent="0.2">
      <c r="A529" s="18">
        <v>60039</v>
      </c>
      <c r="C529" s="210" t="s">
        <v>902</v>
      </c>
      <c r="AF529" s="209"/>
      <c r="AG529" s="209"/>
      <c r="AH529"/>
      <c r="AI529"/>
      <c r="AJ529"/>
      <c r="AK529"/>
      <c r="AL529"/>
      <c r="AM529"/>
      <c r="AN529"/>
      <c r="AO529"/>
    </row>
    <row r="530" spans="1:41" ht="12.75" customHeight="1" x14ac:dyDescent="0.2">
      <c r="A530" s="175">
        <v>49665</v>
      </c>
      <c r="C530" s="182" t="s">
        <v>428</v>
      </c>
      <c r="AF530" s="209"/>
      <c r="AG530" s="209"/>
      <c r="AH530"/>
      <c r="AI530"/>
      <c r="AJ530"/>
      <c r="AK530"/>
      <c r="AL530"/>
      <c r="AM530"/>
      <c r="AN530"/>
      <c r="AO530"/>
    </row>
    <row r="531" spans="1:41" ht="12.75" customHeight="1" x14ac:dyDescent="0.2">
      <c r="A531" s="20">
        <v>60052</v>
      </c>
      <c r="C531" s="187" t="s">
        <v>938</v>
      </c>
      <c r="AF531" s="209"/>
      <c r="AG531" s="209"/>
      <c r="AH531"/>
      <c r="AI531"/>
      <c r="AJ531"/>
      <c r="AK531"/>
      <c r="AL531"/>
      <c r="AM531"/>
      <c r="AN531"/>
      <c r="AO531"/>
    </row>
    <row r="532" spans="1:41" ht="12.75" customHeight="1" x14ac:dyDescent="0.2">
      <c r="A532" s="20">
        <v>49981</v>
      </c>
      <c r="C532" s="210" t="s">
        <v>903</v>
      </c>
      <c r="AF532" s="209"/>
      <c r="AG532" s="209"/>
      <c r="AH532"/>
      <c r="AI532"/>
      <c r="AJ532"/>
      <c r="AK532"/>
      <c r="AL532"/>
      <c r="AM532"/>
      <c r="AN532"/>
      <c r="AO532"/>
    </row>
    <row r="533" spans="1:41" ht="12.75" customHeight="1" x14ac:dyDescent="0.2">
      <c r="A533" s="175">
        <v>60040</v>
      </c>
      <c r="C533" s="210" t="s">
        <v>904</v>
      </c>
      <c r="AF533" s="209"/>
      <c r="AG533" s="209"/>
      <c r="AH533"/>
      <c r="AI533"/>
      <c r="AJ533"/>
      <c r="AK533"/>
      <c r="AL533"/>
      <c r="AM533"/>
      <c r="AN533"/>
      <c r="AO533"/>
    </row>
    <row r="534" spans="1:41" ht="12.75" customHeight="1" x14ac:dyDescent="0.2">
      <c r="A534" s="175">
        <v>49689</v>
      </c>
      <c r="C534" s="187" t="s">
        <v>983</v>
      </c>
      <c r="AF534" s="209"/>
      <c r="AG534" s="209"/>
      <c r="AH534"/>
      <c r="AI534"/>
      <c r="AJ534"/>
      <c r="AK534"/>
      <c r="AL534"/>
      <c r="AM534"/>
      <c r="AN534"/>
      <c r="AO534"/>
    </row>
    <row r="535" spans="1:41" ht="12.75" customHeight="1" x14ac:dyDescent="0.2">
      <c r="A535" s="175">
        <v>49736</v>
      </c>
      <c r="C535" s="182" t="s">
        <v>429</v>
      </c>
      <c r="AF535" s="209"/>
      <c r="AG535" s="209"/>
      <c r="AH535"/>
      <c r="AI535"/>
      <c r="AJ535"/>
      <c r="AK535"/>
      <c r="AL535"/>
      <c r="AM535"/>
      <c r="AN535"/>
      <c r="AO535"/>
    </row>
    <row r="536" spans="1:41" ht="12.75" customHeight="1" x14ac:dyDescent="0.2">
      <c r="A536" s="175">
        <v>29642</v>
      </c>
      <c r="C536" s="210" t="s">
        <v>905</v>
      </c>
      <c r="AF536" s="209"/>
      <c r="AG536" s="209"/>
      <c r="AH536"/>
      <c r="AI536"/>
      <c r="AJ536"/>
      <c r="AK536"/>
      <c r="AL536"/>
      <c r="AM536"/>
      <c r="AN536"/>
      <c r="AO536"/>
    </row>
    <row r="537" spans="1:41" ht="12.75" customHeight="1" x14ac:dyDescent="0.2">
      <c r="A537" s="185">
        <v>49940</v>
      </c>
      <c r="C537" s="182" t="s">
        <v>390</v>
      </c>
      <c r="AF537" s="209"/>
      <c r="AG537" s="209"/>
      <c r="AH537"/>
      <c r="AI537"/>
      <c r="AJ537"/>
      <c r="AK537"/>
      <c r="AL537"/>
      <c r="AM537"/>
      <c r="AN537"/>
      <c r="AO537"/>
    </row>
    <row r="538" spans="1:41" ht="12.75" customHeight="1" x14ac:dyDescent="0.2">
      <c r="A538" s="185">
        <v>49972</v>
      </c>
      <c r="C538" s="182" t="s">
        <v>137</v>
      </c>
      <c r="AF538" s="209"/>
      <c r="AG538" s="209"/>
      <c r="AH538"/>
      <c r="AI538"/>
      <c r="AJ538"/>
      <c r="AK538"/>
      <c r="AL538"/>
      <c r="AM538"/>
      <c r="AN538"/>
      <c r="AO538"/>
    </row>
    <row r="539" spans="1:41" ht="12.75" customHeight="1" x14ac:dyDescent="0.2">
      <c r="A539" s="185">
        <v>49957</v>
      </c>
      <c r="C539" s="210" t="s">
        <v>717</v>
      </c>
      <c r="AF539" s="209"/>
      <c r="AG539" s="209"/>
      <c r="AH539"/>
      <c r="AI539"/>
      <c r="AJ539"/>
      <c r="AK539"/>
      <c r="AL539"/>
      <c r="AM539"/>
      <c r="AN539"/>
      <c r="AO539"/>
    </row>
    <row r="540" spans="1:41" ht="12.75" customHeight="1" x14ac:dyDescent="0.2">
      <c r="A540" s="175">
        <v>49756</v>
      </c>
      <c r="C540" s="211" t="s">
        <v>925</v>
      </c>
      <c r="AF540" s="209"/>
      <c r="AG540" s="209"/>
      <c r="AH540"/>
      <c r="AI540"/>
      <c r="AJ540"/>
      <c r="AK540"/>
      <c r="AL540"/>
      <c r="AM540"/>
      <c r="AN540"/>
      <c r="AO540"/>
    </row>
    <row r="541" spans="1:41" ht="12.75" customHeight="1" x14ac:dyDescent="0.2">
      <c r="A541" s="18">
        <v>49765</v>
      </c>
      <c r="C541" s="18" t="s">
        <v>1120</v>
      </c>
      <c r="AF541" s="209"/>
      <c r="AG541" s="209"/>
      <c r="AH541"/>
      <c r="AI541"/>
      <c r="AJ541"/>
      <c r="AK541"/>
      <c r="AL541"/>
      <c r="AM541"/>
      <c r="AN541"/>
      <c r="AO541"/>
    </row>
    <row r="542" spans="1:41" ht="12.75" customHeight="1" x14ac:dyDescent="0.2">
      <c r="A542" s="18">
        <v>49766</v>
      </c>
      <c r="C542" s="18" t="s">
        <v>1118</v>
      </c>
      <c r="AF542" s="209"/>
      <c r="AG542" s="209"/>
      <c r="AH542"/>
      <c r="AI542"/>
      <c r="AJ542"/>
      <c r="AK542"/>
      <c r="AL542"/>
      <c r="AM542"/>
      <c r="AN542"/>
      <c r="AO542"/>
    </row>
    <row r="543" spans="1:41" ht="12.75" customHeight="1" x14ac:dyDescent="0.2">
      <c r="A543" s="18">
        <v>49768</v>
      </c>
      <c r="C543" s="18" t="s">
        <v>1119</v>
      </c>
      <c r="AF543" s="209"/>
      <c r="AG543" s="209"/>
      <c r="AH543"/>
      <c r="AI543"/>
      <c r="AJ543"/>
      <c r="AK543"/>
      <c r="AL543"/>
      <c r="AM543"/>
      <c r="AN543"/>
      <c r="AO543"/>
    </row>
    <row r="544" spans="1:41" ht="12.75" customHeight="1" x14ac:dyDescent="0.2">
      <c r="A544" s="18">
        <v>49767</v>
      </c>
      <c r="C544" s="18" t="s">
        <v>1121</v>
      </c>
      <c r="AF544" s="209"/>
      <c r="AG544" s="209"/>
      <c r="AH544"/>
      <c r="AI544"/>
      <c r="AJ544"/>
      <c r="AK544"/>
      <c r="AL544"/>
      <c r="AM544"/>
      <c r="AN544"/>
      <c r="AO544"/>
    </row>
    <row r="545" spans="6:41" ht="12.75" customHeight="1" x14ac:dyDescent="0.2">
      <c r="AF545" s="209"/>
      <c r="AG545" s="209"/>
      <c r="AH545"/>
      <c r="AI545"/>
      <c r="AJ545"/>
      <c r="AK545"/>
      <c r="AL545"/>
      <c r="AM545"/>
      <c r="AN545"/>
      <c r="AO545"/>
    </row>
    <row r="546" spans="6:41" ht="12.75" customHeight="1" x14ac:dyDescent="0.2">
      <c r="AF546" s="209"/>
      <c r="AG546" s="209"/>
      <c r="AH546"/>
      <c r="AI546"/>
      <c r="AJ546"/>
      <c r="AK546"/>
      <c r="AL546"/>
      <c r="AM546"/>
      <c r="AN546"/>
      <c r="AO546"/>
    </row>
    <row r="547" spans="6:41" ht="12.75" customHeight="1" x14ac:dyDescent="0.2">
      <c r="AF547" s="209"/>
      <c r="AG547" s="209"/>
      <c r="AH547"/>
      <c r="AI547"/>
      <c r="AJ547"/>
      <c r="AK547"/>
      <c r="AL547"/>
      <c r="AM547"/>
      <c r="AN547"/>
      <c r="AO547"/>
    </row>
    <row r="548" spans="6:41" ht="12.75" customHeight="1" x14ac:dyDescent="0.2">
      <c r="F548"/>
      <c r="G548"/>
      <c r="AF548" s="209"/>
      <c r="AG548" s="209"/>
      <c r="AH548"/>
      <c r="AI548"/>
      <c r="AJ548"/>
      <c r="AK548"/>
      <c r="AL548"/>
      <c r="AM548"/>
      <c r="AN548"/>
      <c r="AO548"/>
    </row>
    <row r="549" spans="6:41" ht="12.75" customHeight="1" x14ac:dyDescent="0.2">
      <c r="AF549" s="209"/>
      <c r="AG549" s="209"/>
      <c r="AH549"/>
      <c r="AI549"/>
      <c r="AJ549"/>
      <c r="AK549"/>
      <c r="AL549"/>
      <c r="AM549"/>
      <c r="AN549"/>
      <c r="AO549"/>
    </row>
    <row r="550" spans="6:41" ht="12.75" customHeight="1" x14ac:dyDescent="0.2">
      <c r="AF550" s="209"/>
      <c r="AG550" s="209"/>
      <c r="AH550"/>
      <c r="AI550"/>
      <c r="AJ550"/>
      <c r="AK550"/>
      <c r="AL550"/>
      <c r="AM550"/>
      <c r="AN550"/>
      <c r="AO550"/>
    </row>
    <row r="551" spans="6:41" ht="12.75" customHeight="1" x14ac:dyDescent="0.2">
      <c r="AF551" s="209"/>
      <c r="AG551" s="209"/>
      <c r="AH551"/>
      <c r="AI551"/>
      <c r="AJ551"/>
      <c r="AK551"/>
      <c r="AL551"/>
      <c r="AM551"/>
      <c r="AN551"/>
      <c r="AO551"/>
    </row>
    <row r="552" spans="6:41" ht="12.75" customHeight="1" x14ac:dyDescent="0.2">
      <c r="AF552" s="209"/>
      <c r="AG552" s="209"/>
      <c r="AH552"/>
      <c r="AI552"/>
      <c r="AJ552"/>
      <c r="AK552"/>
      <c r="AL552"/>
      <c r="AM552"/>
      <c r="AN552"/>
      <c r="AO552"/>
    </row>
    <row r="553" spans="6:41" ht="12.75" customHeight="1" x14ac:dyDescent="0.2">
      <c r="AF553" s="209"/>
      <c r="AG553" s="209"/>
      <c r="AH553"/>
      <c r="AI553"/>
      <c r="AJ553"/>
      <c r="AK553"/>
      <c r="AL553"/>
      <c r="AM553"/>
      <c r="AN553"/>
      <c r="AO553"/>
    </row>
    <row r="554" spans="6:41" ht="12.75" customHeight="1" x14ac:dyDescent="0.2">
      <c r="AF554" s="209"/>
      <c r="AG554" s="209"/>
      <c r="AH554"/>
      <c r="AI554"/>
      <c r="AJ554"/>
      <c r="AK554"/>
      <c r="AL554"/>
      <c r="AM554"/>
      <c r="AN554"/>
      <c r="AO554"/>
    </row>
    <row r="555" spans="6:41" ht="12.75" customHeight="1" x14ac:dyDescent="0.2">
      <c r="AF555" s="209"/>
      <c r="AG555" s="209"/>
      <c r="AH555"/>
      <c r="AI555"/>
      <c r="AJ555"/>
      <c r="AK555"/>
      <c r="AL555"/>
      <c r="AM555"/>
      <c r="AN555"/>
      <c r="AO555"/>
    </row>
    <row r="556" spans="6:41" ht="12.75" customHeight="1" x14ac:dyDescent="0.2">
      <c r="AF556" s="209"/>
      <c r="AG556" s="209"/>
      <c r="AH556"/>
      <c r="AI556"/>
      <c r="AJ556"/>
      <c r="AK556"/>
      <c r="AL556"/>
      <c r="AM556"/>
      <c r="AN556"/>
      <c r="AO556"/>
    </row>
    <row r="557" spans="6:41" ht="12.75" customHeight="1" x14ac:dyDescent="0.2">
      <c r="AF557" s="209"/>
      <c r="AG557" s="209"/>
      <c r="AH557"/>
      <c r="AI557"/>
      <c r="AJ557"/>
      <c r="AK557"/>
      <c r="AL557"/>
      <c r="AM557"/>
      <c r="AN557"/>
      <c r="AO557"/>
    </row>
    <row r="558" spans="6:41" ht="12.75" customHeight="1" x14ac:dyDescent="0.2">
      <c r="AF558" s="209"/>
      <c r="AG558" s="209"/>
      <c r="AH558"/>
      <c r="AI558"/>
      <c r="AJ558"/>
      <c r="AK558"/>
      <c r="AL558"/>
      <c r="AM558"/>
      <c r="AN558"/>
      <c r="AO558"/>
    </row>
    <row r="559" spans="6:41" ht="12.75" customHeight="1" x14ac:dyDescent="0.2">
      <c r="AF559" s="209"/>
      <c r="AG559" s="209"/>
      <c r="AH559"/>
      <c r="AI559"/>
      <c r="AJ559"/>
      <c r="AK559"/>
      <c r="AL559"/>
      <c r="AM559"/>
      <c r="AN559"/>
      <c r="AO559"/>
    </row>
    <row r="560" spans="6:41" ht="12.75" customHeight="1" x14ac:dyDescent="0.2">
      <c r="AF560" s="209"/>
      <c r="AG560" s="209"/>
      <c r="AH560"/>
      <c r="AI560"/>
      <c r="AJ560"/>
      <c r="AK560"/>
      <c r="AL560"/>
      <c r="AM560"/>
      <c r="AN560"/>
      <c r="AO560"/>
    </row>
    <row r="561" spans="32:41" ht="12.75" customHeight="1" x14ac:dyDescent="0.2">
      <c r="AF561" s="209"/>
      <c r="AG561" s="209"/>
      <c r="AH561"/>
      <c r="AI561"/>
      <c r="AJ561"/>
      <c r="AK561"/>
      <c r="AL561"/>
      <c r="AM561"/>
      <c r="AN561"/>
      <c r="AO561"/>
    </row>
    <row r="562" spans="32:41" ht="12.75" customHeight="1" x14ac:dyDescent="0.2">
      <c r="AF562" s="209"/>
      <c r="AG562" s="209"/>
      <c r="AH562"/>
      <c r="AI562"/>
      <c r="AJ562"/>
      <c r="AK562"/>
      <c r="AL562"/>
      <c r="AM562"/>
      <c r="AN562"/>
      <c r="AO562"/>
    </row>
    <row r="563" spans="32:41" ht="12.75" customHeight="1" x14ac:dyDescent="0.2">
      <c r="AF563" s="209"/>
      <c r="AG563" s="209"/>
      <c r="AH563"/>
      <c r="AI563"/>
      <c r="AJ563"/>
      <c r="AK563"/>
      <c r="AL563"/>
      <c r="AM563"/>
      <c r="AN563"/>
      <c r="AO563"/>
    </row>
    <row r="564" spans="32:41" ht="12.75" customHeight="1" x14ac:dyDescent="0.2">
      <c r="AF564" s="209"/>
      <c r="AG564" s="209"/>
      <c r="AH564"/>
      <c r="AI564"/>
      <c r="AJ564"/>
      <c r="AK564"/>
      <c r="AL564"/>
      <c r="AM564"/>
      <c r="AN564"/>
      <c r="AO564"/>
    </row>
    <row r="565" spans="32:41" ht="12.75" customHeight="1" x14ac:dyDescent="0.2">
      <c r="AF565" s="209"/>
      <c r="AG565" s="209"/>
      <c r="AH565"/>
      <c r="AI565"/>
      <c r="AJ565"/>
      <c r="AK565"/>
      <c r="AL565"/>
      <c r="AM565"/>
      <c r="AN565"/>
      <c r="AO565"/>
    </row>
    <row r="566" spans="32:41" ht="12.75" customHeight="1" x14ac:dyDescent="0.2">
      <c r="AF566" s="209"/>
      <c r="AG566" s="209"/>
      <c r="AH566"/>
      <c r="AI566"/>
      <c r="AJ566"/>
      <c r="AK566"/>
      <c r="AL566"/>
      <c r="AM566"/>
      <c r="AN566"/>
      <c r="AO566"/>
    </row>
    <row r="567" spans="32:41" ht="12.75" customHeight="1" x14ac:dyDescent="0.2">
      <c r="AF567" s="209"/>
      <c r="AG567" s="209"/>
      <c r="AH567"/>
      <c r="AI567"/>
      <c r="AJ567"/>
      <c r="AK567"/>
      <c r="AL567"/>
      <c r="AM567"/>
      <c r="AN567"/>
      <c r="AO567"/>
    </row>
    <row r="568" spans="32:41" ht="12.75" customHeight="1" x14ac:dyDescent="0.2">
      <c r="AF568" s="209"/>
      <c r="AG568" s="209"/>
      <c r="AH568"/>
      <c r="AI568"/>
      <c r="AJ568"/>
      <c r="AK568"/>
      <c r="AL568"/>
      <c r="AM568"/>
      <c r="AN568"/>
      <c r="AO568"/>
    </row>
    <row r="569" spans="32:41" ht="12.75" customHeight="1" x14ac:dyDescent="0.2">
      <c r="AF569" s="209"/>
      <c r="AG569" s="209"/>
      <c r="AH569"/>
      <c r="AI569"/>
      <c r="AJ569"/>
      <c r="AK569"/>
      <c r="AL569"/>
      <c r="AM569"/>
      <c r="AN569"/>
      <c r="AO569"/>
    </row>
    <row r="570" spans="32:41" ht="12.75" customHeight="1" x14ac:dyDescent="0.2">
      <c r="AF570" s="209"/>
      <c r="AG570" s="209"/>
      <c r="AH570"/>
      <c r="AI570"/>
      <c r="AJ570"/>
      <c r="AK570"/>
      <c r="AL570"/>
      <c r="AM570"/>
      <c r="AN570"/>
      <c r="AO570"/>
    </row>
    <row r="571" spans="32:41" ht="12.75" customHeight="1" x14ac:dyDescent="0.2">
      <c r="AF571" s="209"/>
      <c r="AG571" s="209"/>
      <c r="AH571"/>
      <c r="AI571"/>
      <c r="AJ571"/>
      <c r="AK571"/>
      <c r="AL571"/>
      <c r="AM571"/>
      <c r="AN571"/>
      <c r="AO571"/>
    </row>
    <row r="572" spans="32:41" ht="12.75" customHeight="1" x14ac:dyDescent="0.2">
      <c r="AF572" s="209"/>
      <c r="AG572" s="209"/>
      <c r="AH572"/>
      <c r="AI572"/>
      <c r="AJ572"/>
      <c r="AK572"/>
      <c r="AL572"/>
      <c r="AM572"/>
      <c r="AN572"/>
      <c r="AO572"/>
    </row>
    <row r="573" spans="32:41" ht="12.75" customHeight="1" x14ac:dyDescent="0.2">
      <c r="AF573" s="209"/>
      <c r="AG573" s="209"/>
      <c r="AH573"/>
      <c r="AI573"/>
      <c r="AJ573"/>
      <c r="AK573"/>
      <c r="AL573"/>
      <c r="AM573"/>
      <c r="AN573"/>
      <c r="AO573"/>
    </row>
    <row r="574" spans="32:41" ht="12.75" customHeight="1" x14ac:dyDescent="0.2">
      <c r="AF574" s="209"/>
      <c r="AG574" s="209"/>
      <c r="AH574"/>
      <c r="AI574"/>
      <c r="AJ574"/>
      <c r="AK574"/>
      <c r="AL574"/>
      <c r="AM574"/>
      <c r="AN574"/>
      <c r="AO574"/>
    </row>
    <row r="575" spans="32:41" ht="12.75" customHeight="1" x14ac:dyDescent="0.2">
      <c r="AF575" s="209"/>
      <c r="AG575" s="209"/>
      <c r="AH575"/>
      <c r="AI575"/>
      <c r="AJ575"/>
      <c r="AK575"/>
      <c r="AL575"/>
      <c r="AM575"/>
      <c r="AN575"/>
      <c r="AO575"/>
    </row>
    <row r="576" spans="32:41" ht="12.75" customHeight="1" x14ac:dyDescent="0.2">
      <c r="AF576" s="209"/>
      <c r="AG576" s="209"/>
      <c r="AH576"/>
      <c r="AI576"/>
      <c r="AJ576"/>
      <c r="AK576"/>
      <c r="AL576"/>
      <c r="AM576"/>
      <c r="AN576"/>
      <c r="AO576"/>
    </row>
    <row r="577" spans="32:41" ht="12.75" customHeight="1" x14ac:dyDescent="0.2">
      <c r="AF577" s="209"/>
      <c r="AG577" s="209"/>
      <c r="AH577"/>
      <c r="AI577"/>
      <c r="AJ577"/>
      <c r="AK577"/>
      <c r="AL577"/>
      <c r="AM577"/>
      <c r="AN577"/>
      <c r="AO577"/>
    </row>
    <row r="578" spans="32:41" ht="12.75" customHeight="1" x14ac:dyDescent="0.2">
      <c r="AF578" s="209"/>
      <c r="AG578" s="209"/>
      <c r="AH578"/>
      <c r="AI578"/>
      <c r="AJ578"/>
      <c r="AK578"/>
      <c r="AL578"/>
      <c r="AM578"/>
      <c r="AN578"/>
      <c r="AO578"/>
    </row>
    <row r="579" spans="32:41" ht="12.75" customHeight="1" x14ac:dyDescent="0.2">
      <c r="AF579" s="209"/>
      <c r="AG579" s="209"/>
      <c r="AH579"/>
      <c r="AI579"/>
      <c r="AJ579"/>
      <c r="AK579"/>
      <c r="AL579"/>
      <c r="AM579"/>
      <c r="AN579"/>
      <c r="AO579"/>
    </row>
    <row r="580" spans="32:41" ht="12.75" customHeight="1" x14ac:dyDescent="0.2">
      <c r="AF580" s="209"/>
      <c r="AG580" s="209"/>
      <c r="AH580"/>
      <c r="AI580"/>
      <c r="AJ580"/>
      <c r="AK580"/>
      <c r="AL580"/>
      <c r="AM580"/>
      <c r="AN580"/>
      <c r="AO580"/>
    </row>
    <row r="581" spans="32:41" ht="12.75" customHeight="1" x14ac:dyDescent="0.2">
      <c r="AF581" s="209"/>
      <c r="AG581" s="209"/>
      <c r="AH581"/>
      <c r="AI581"/>
      <c r="AJ581"/>
      <c r="AK581"/>
      <c r="AL581"/>
      <c r="AM581"/>
      <c r="AN581"/>
      <c r="AO581"/>
    </row>
    <row r="582" spans="32:41" ht="12.75" customHeight="1" x14ac:dyDescent="0.2">
      <c r="AF582" s="209"/>
      <c r="AG582" s="209"/>
      <c r="AH582"/>
      <c r="AI582"/>
      <c r="AJ582"/>
      <c r="AK582"/>
      <c r="AL582"/>
      <c r="AM582"/>
      <c r="AN582"/>
      <c r="AO582"/>
    </row>
    <row r="583" spans="32:41" ht="12.75" customHeight="1" x14ac:dyDescent="0.2">
      <c r="AF583" s="209"/>
      <c r="AG583" s="209"/>
      <c r="AH583"/>
      <c r="AI583"/>
      <c r="AJ583"/>
      <c r="AK583"/>
      <c r="AL583"/>
      <c r="AM583"/>
      <c r="AN583"/>
      <c r="AO583"/>
    </row>
    <row r="584" spans="32:41" ht="12.75" customHeight="1" x14ac:dyDescent="0.2">
      <c r="AF584" s="209"/>
      <c r="AG584" s="209"/>
      <c r="AH584"/>
      <c r="AI584"/>
      <c r="AJ584"/>
      <c r="AK584"/>
      <c r="AL584"/>
      <c r="AM584"/>
      <c r="AN584"/>
      <c r="AO584"/>
    </row>
    <row r="585" spans="32:41" ht="12.75" customHeight="1" x14ac:dyDescent="0.2">
      <c r="AF585" s="209"/>
      <c r="AG585" s="209"/>
      <c r="AH585"/>
      <c r="AI585"/>
      <c r="AJ585"/>
      <c r="AK585"/>
      <c r="AL585"/>
      <c r="AM585"/>
      <c r="AN585"/>
      <c r="AO585"/>
    </row>
    <row r="586" spans="32:41" ht="12.75" customHeight="1" x14ac:dyDescent="0.2">
      <c r="AF586" s="209"/>
      <c r="AG586" s="209"/>
      <c r="AH586"/>
      <c r="AI586"/>
      <c r="AJ586"/>
      <c r="AK586"/>
      <c r="AL586"/>
      <c r="AM586"/>
      <c r="AN586"/>
      <c r="AO586"/>
    </row>
    <row r="587" spans="32:41" ht="12.75" customHeight="1" x14ac:dyDescent="0.2">
      <c r="AF587" s="209"/>
      <c r="AG587" s="209"/>
      <c r="AH587"/>
      <c r="AI587"/>
      <c r="AJ587"/>
      <c r="AK587"/>
      <c r="AL587"/>
      <c r="AM587"/>
      <c r="AN587"/>
      <c r="AO587"/>
    </row>
    <row r="588" spans="32:41" ht="12.75" customHeight="1" x14ac:dyDescent="0.2">
      <c r="AF588" s="209"/>
      <c r="AG588" s="209"/>
      <c r="AH588"/>
      <c r="AI588"/>
      <c r="AJ588"/>
      <c r="AK588"/>
      <c r="AL588"/>
      <c r="AM588"/>
      <c r="AN588"/>
      <c r="AO588"/>
    </row>
    <row r="589" spans="32:41" ht="12.75" customHeight="1" x14ac:dyDescent="0.2">
      <c r="AF589" s="209"/>
      <c r="AG589" s="209"/>
      <c r="AH589"/>
      <c r="AI589"/>
      <c r="AJ589"/>
      <c r="AK589"/>
      <c r="AL589"/>
      <c r="AM589"/>
      <c r="AN589"/>
      <c r="AO589"/>
    </row>
    <row r="590" spans="32:41" ht="12.75" customHeight="1" x14ac:dyDescent="0.2">
      <c r="AF590" s="209"/>
      <c r="AG590" s="209"/>
      <c r="AH590"/>
      <c r="AI590"/>
      <c r="AJ590"/>
      <c r="AK590"/>
      <c r="AL590"/>
      <c r="AM590"/>
      <c r="AN590"/>
      <c r="AO590"/>
    </row>
    <row r="591" spans="32:41" ht="12.75" customHeight="1" x14ac:dyDescent="0.2">
      <c r="AF591" s="209"/>
      <c r="AG591" s="209"/>
      <c r="AH591"/>
      <c r="AI591"/>
      <c r="AJ591"/>
      <c r="AK591"/>
      <c r="AL591"/>
      <c r="AM591"/>
      <c r="AN591"/>
      <c r="AO591"/>
    </row>
    <row r="592" spans="32:41" ht="12.75" customHeight="1" x14ac:dyDescent="0.2">
      <c r="AF592" s="209"/>
      <c r="AG592" s="209"/>
      <c r="AH592"/>
      <c r="AI592"/>
      <c r="AJ592"/>
      <c r="AK592"/>
      <c r="AL592"/>
      <c r="AM592"/>
      <c r="AN592"/>
      <c r="AO592"/>
    </row>
    <row r="593" spans="32:41" ht="12.75" customHeight="1" x14ac:dyDescent="0.2">
      <c r="AF593" s="209"/>
      <c r="AG593" s="209"/>
      <c r="AH593"/>
      <c r="AI593"/>
      <c r="AJ593"/>
      <c r="AK593"/>
      <c r="AL593"/>
      <c r="AM593"/>
      <c r="AN593"/>
      <c r="AO593"/>
    </row>
    <row r="594" spans="32:41" ht="12.75" customHeight="1" x14ac:dyDescent="0.2">
      <c r="AF594" s="209"/>
      <c r="AG594" s="209"/>
      <c r="AH594"/>
      <c r="AI594"/>
      <c r="AJ594"/>
      <c r="AK594"/>
      <c r="AL594"/>
      <c r="AM594"/>
      <c r="AN594"/>
      <c r="AO594"/>
    </row>
    <row r="595" spans="32:41" ht="12.75" customHeight="1" x14ac:dyDescent="0.2">
      <c r="AF595" s="209"/>
      <c r="AG595" s="209"/>
      <c r="AH595"/>
      <c r="AI595"/>
      <c r="AJ595"/>
      <c r="AK595"/>
      <c r="AL595"/>
      <c r="AM595"/>
      <c r="AN595"/>
      <c r="AO595"/>
    </row>
    <row r="596" spans="32:41" ht="12.75" customHeight="1" x14ac:dyDescent="0.2">
      <c r="AF596" s="209"/>
      <c r="AG596" s="209"/>
      <c r="AH596"/>
      <c r="AI596"/>
      <c r="AJ596"/>
      <c r="AK596"/>
      <c r="AL596"/>
      <c r="AM596"/>
      <c r="AN596"/>
      <c r="AO596"/>
    </row>
    <row r="597" spans="32:41" ht="12.75" customHeight="1" x14ac:dyDescent="0.2">
      <c r="AF597" s="209"/>
      <c r="AG597" s="209"/>
      <c r="AH597"/>
      <c r="AI597"/>
      <c r="AJ597"/>
      <c r="AK597"/>
      <c r="AL597"/>
      <c r="AM597"/>
      <c r="AN597"/>
      <c r="AO597"/>
    </row>
    <row r="598" spans="32:41" ht="12.75" customHeight="1" x14ac:dyDescent="0.2">
      <c r="AF598" s="209"/>
      <c r="AG598" s="209"/>
      <c r="AH598"/>
      <c r="AI598"/>
      <c r="AJ598"/>
      <c r="AK598"/>
      <c r="AL598"/>
      <c r="AM598"/>
      <c r="AN598"/>
      <c r="AO598"/>
    </row>
    <row r="599" spans="32:41" ht="12.75" customHeight="1" x14ac:dyDescent="0.2">
      <c r="AF599" s="209"/>
      <c r="AG599" s="209"/>
      <c r="AH599"/>
      <c r="AI599"/>
      <c r="AJ599"/>
      <c r="AK599"/>
      <c r="AL599"/>
      <c r="AM599"/>
      <c r="AN599"/>
      <c r="AO599"/>
    </row>
    <row r="600" spans="32:41" ht="12.75" customHeight="1" x14ac:dyDescent="0.2">
      <c r="AF600" s="209"/>
      <c r="AG600" s="209"/>
      <c r="AH600"/>
      <c r="AI600"/>
      <c r="AJ600"/>
      <c r="AK600"/>
      <c r="AL600"/>
      <c r="AM600"/>
      <c r="AN600"/>
      <c r="AO600"/>
    </row>
    <row r="601" spans="32:41" ht="12.75" customHeight="1" x14ac:dyDescent="0.2">
      <c r="AF601" s="209"/>
      <c r="AG601" s="209"/>
      <c r="AH601"/>
      <c r="AI601"/>
      <c r="AJ601"/>
      <c r="AK601"/>
      <c r="AL601"/>
      <c r="AM601"/>
      <c r="AN601"/>
      <c r="AO601"/>
    </row>
    <row r="602" spans="32:41" ht="12.75" customHeight="1" x14ac:dyDescent="0.2">
      <c r="AF602" s="209"/>
      <c r="AG602" s="209"/>
      <c r="AH602"/>
      <c r="AI602"/>
      <c r="AJ602"/>
      <c r="AK602"/>
      <c r="AL602"/>
      <c r="AM602"/>
      <c r="AN602"/>
      <c r="AO602"/>
    </row>
    <row r="603" spans="32:41" ht="12.75" customHeight="1" x14ac:dyDescent="0.2">
      <c r="AF603" s="209"/>
      <c r="AG603" s="209"/>
      <c r="AH603"/>
      <c r="AI603"/>
      <c r="AJ603"/>
      <c r="AK603"/>
      <c r="AL603"/>
      <c r="AM603"/>
      <c r="AN603"/>
      <c r="AO603"/>
    </row>
    <row r="604" spans="32:41" ht="12.75" customHeight="1" x14ac:dyDescent="0.2">
      <c r="AF604" s="209"/>
      <c r="AG604" s="209"/>
      <c r="AH604"/>
      <c r="AI604"/>
      <c r="AJ604"/>
      <c r="AK604"/>
      <c r="AL604"/>
      <c r="AM604"/>
      <c r="AN604"/>
      <c r="AO604"/>
    </row>
    <row r="605" spans="32:41" ht="12.75" customHeight="1" x14ac:dyDescent="0.2">
      <c r="AF605" s="209"/>
      <c r="AG605" s="209"/>
      <c r="AH605"/>
      <c r="AI605"/>
      <c r="AJ605"/>
      <c r="AK605"/>
      <c r="AL605"/>
      <c r="AM605"/>
      <c r="AN605"/>
      <c r="AO605"/>
    </row>
    <row r="606" spans="32:41" ht="12.75" customHeight="1" x14ac:dyDescent="0.2">
      <c r="AF606" s="209"/>
      <c r="AG606" s="209"/>
      <c r="AH606"/>
      <c r="AI606"/>
      <c r="AJ606"/>
      <c r="AK606"/>
      <c r="AL606"/>
      <c r="AM606"/>
      <c r="AN606"/>
      <c r="AO606"/>
    </row>
    <row r="607" spans="32:41" ht="12.75" customHeight="1" x14ac:dyDescent="0.2">
      <c r="AF607" s="209"/>
      <c r="AG607" s="209"/>
      <c r="AH607"/>
      <c r="AI607"/>
      <c r="AJ607"/>
      <c r="AK607"/>
      <c r="AL607"/>
      <c r="AM607"/>
      <c r="AN607"/>
      <c r="AO607"/>
    </row>
    <row r="608" spans="32:41" ht="12.75" customHeight="1" x14ac:dyDescent="0.2">
      <c r="AF608" s="209"/>
      <c r="AG608" s="209"/>
      <c r="AH608"/>
      <c r="AI608"/>
      <c r="AJ608"/>
      <c r="AK608"/>
      <c r="AL608"/>
      <c r="AM608"/>
      <c r="AN608"/>
      <c r="AO608"/>
    </row>
    <row r="609" spans="32:41" ht="12.75" customHeight="1" x14ac:dyDescent="0.2">
      <c r="AF609" s="209"/>
      <c r="AG609" s="209"/>
      <c r="AH609"/>
      <c r="AI609"/>
      <c r="AJ609"/>
      <c r="AK609"/>
      <c r="AL609"/>
      <c r="AM609"/>
      <c r="AN609"/>
      <c r="AO609"/>
    </row>
    <row r="610" spans="32:41" ht="12.75" customHeight="1" x14ac:dyDescent="0.2">
      <c r="AF610" s="209"/>
      <c r="AG610" s="209"/>
      <c r="AH610"/>
      <c r="AI610"/>
      <c r="AJ610"/>
      <c r="AK610"/>
      <c r="AL610"/>
      <c r="AM610"/>
      <c r="AN610"/>
      <c r="AO610"/>
    </row>
    <row r="611" spans="32:41" ht="12.75" customHeight="1" x14ac:dyDescent="0.2">
      <c r="AF611" s="209"/>
      <c r="AG611" s="209"/>
      <c r="AH611"/>
      <c r="AI611"/>
      <c r="AJ611"/>
      <c r="AK611"/>
      <c r="AL611"/>
      <c r="AM611"/>
      <c r="AN611"/>
      <c r="AO611"/>
    </row>
    <row r="612" spans="32:41" ht="12.75" customHeight="1" x14ac:dyDescent="0.2">
      <c r="AF612" s="209"/>
      <c r="AG612" s="209"/>
      <c r="AH612"/>
      <c r="AI612"/>
      <c r="AJ612"/>
      <c r="AK612"/>
      <c r="AL612"/>
      <c r="AM612"/>
      <c r="AN612"/>
      <c r="AO612"/>
    </row>
    <row r="613" spans="32:41" ht="12.75" customHeight="1" x14ac:dyDescent="0.2">
      <c r="AF613" s="209"/>
      <c r="AG613" s="209"/>
      <c r="AH613"/>
      <c r="AI613"/>
      <c r="AJ613"/>
      <c r="AK613"/>
      <c r="AL613"/>
      <c r="AM613"/>
      <c r="AN613"/>
      <c r="AO613"/>
    </row>
    <row r="614" spans="32:41" ht="12.75" customHeight="1" x14ac:dyDescent="0.2">
      <c r="AF614" s="209"/>
      <c r="AG614" s="209"/>
      <c r="AH614"/>
      <c r="AI614"/>
      <c r="AJ614"/>
      <c r="AK614"/>
      <c r="AL614"/>
      <c r="AM614"/>
      <c r="AN614"/>
      <c r="AO614"/>
    </row>
    <row r="615" spans="32:41" ht="12.75" customHeight="1" x14ac:dyDescent="0.2">
      <c r="AF615" s="209"/>
      <c r="AG615" s="209"/>
      <c r="AH615"/>
      <c r="AI615"/>
      <c r="AJ615"/>
      <c r="AK615"/>
      <c r="AL615"/>
      <c r="AM615"/>
      <c r="AN615"/>
      <c r="AO615"/>
    </row>
    <row r="616" spans="32:41" ht="12.75" customHeight="1" x14ac:dyDescent="0.2">
      <c r="AF616" s="209"/>
      <c r="AG616" s="209"/>
      <c r="AH616"/>
      <c r="AI616"/>
      <c r="AJ616"/>
      <c r="AK616"/>
      <c r="AL616"/>
      <c r="AM616"/>
      <c r="AN616"/>
      <c r="AO616"/>
    </row>
    <row r="617" spans="32:41" ht="12.75" customHeight="1" x14ac:dyDescent="0.2">
      <c r="AF617" s="209"/>
      <c r="AG617" s="209"/>
      <c r="AH617"/>
      <c r="AI617"/>
      <c r="AJ617"/>
      <c r="AK617"/>
      <c r="AL617"/>
      <c r="AM617"/>
      <c r="AN617"/>
      <c r="AO617"/>
    </row>
    <row r="618" spans="32:41" ht="12.75" customHeight="1" x14ac:dyDescent="0.2">
      <c r="AF618" s="209"/>
      <c r="AG618" s="209"/>
      <c r="AH618"/>
      <c r="AI618"/>
      <c r="AJ618"/>
      <c r="AK618"/>
      <c r="AL618"/>
      <c r="AM618"/>
      <c r="AN618"/>
      <c r="AO618"/>
    </row>
    <row r="619" spans="32:41" ht="12.75" customHeight="1" x14ac:dyDescent="0.2">
      <c r="AF619" s="209"/>
      <c r="AG619" s="209"/>
      <c r="AH619"/>
      <c r="AI619"/>
      <c r="AJ619"/>
      <c r="AK619"/>
      <c r="AL619"/>
      <c r="AM619"/>
      <c r="AN619"/>
      <c r="AO619"/>
    </row>
    <row r="620" spans="32:41" ht="12.75" customHeight="1" x14ac:dyDescent="0.2">
      <c r="AF620" s="209"/>
      <c r="AG620" s="209"/>
      <c r="AH620"/>
      <c r="AI620"/>
      <c r="AJ620"/>
      <c r="AK620"/>
      <c r="AL620"/>
      <c r="AM620"/>
      <c r="AN620"/>
      <c r="AO620"/>
    </row>
    <row r="621" spans="32:41" ht="12.75" customHeight="1" x14ac:dyDescent="0.2">
      <c r="AF621" s="209"/>
      <c r="AG621" s="209"/>
      <c r="AH621"/>
      <c r="AI621"/>
      <c r="AJ621"/>
      <c r="AK621"/>
      <c r="AL621"/>
      <c r="AM621"/>
      <c r="AN621"/>
      <c r="AO621"/>
    </row>
    <row r="622" spans="32:41" ht="12.75" customHeight="1" x14ac:dyDescent="0.2">
      <c r="AF622" s="209"/>
      <c r="AG622" s="209"/>
      <c r="AH622"/>
      <c r="AI622"/>
      <c r="AJ622"/>
      <c r="AK622"/>
      <c r="AL622"/>
      <c r="AM622"/>
      <c r="AN622"/>
      <c r="AO622"/>
    </row>
    <row r="623" spans="32:41" ht="12.75" customHeight="1" x14ac:dyDescent="0.2">
      <c r="AF623" s="209"/>
      <c r="AG623" s="209"/>
      <c r="AH623"/>
      <c r="AI623"/>
      <c r="AJ623"/>
      <c r="AK623"/>
      <c r="AL623"/>
      <c r="AM623"/>
      <c r="AN623"/>
      <c r="AO623"/>
    </row>
    <row r="624" spans="32:41" ht="12.75" customHeight="1" x14ac:dyDescent="0.2">
      <c r="AF624" s="209"/>
      <c r="AG624" s="209"/>
      <c r="AH624"/>
      <c r="AI624"/>
      <c r="AJ624"/>
      <c r="AK624"/>
      <c r="AL624"/>
      <c r="AM624"/>
      <c r="AN624"/>
      <c r="AO624"/>
    </row>
    <row r="625" spans="32:41" ht="12.75" customHeight="1" x14ac:dyDescent="0.2">
      <c r="AF625" s="209"/>
      <c r="AG625" s="209"/>
      <c r="AH625"/>
      <c r="AI625"/>
      <c r="AJ625"/>
      <c r="AK625"/>
      <c r="AL625"/>
      <c r="AM625"/>
      <c r="AN625"/>
      <c r="AO625"/>
    </row>
    <row r="626" spans="32:41" ht="12.75" customHeight="1" x14ac:dyDescent="0.2">
      <c r="AF626" s="209"/>
      <c r="AG626" s="209"/>
      <c r="AH626"/>
      <c r="AI626"/>
      <c r="AJ626"/>
      <c r="AK626"/>
      <c r="AL626"/>
      <c r="AM626"/>
      <c r="AN626"/>
      <c r="AO626"/>
    </row>
    <row r="627" spans="32:41" ht="12.75" customHeight="1" x14ac:dyDescent="0.2">
      <c r="AF627" s="209"/>
      <c r="AG627" s="209"/>
      <c r="AH627"/>
      <c r="AI627"/>
      <c r="AJ627"/>
      <c r="AK627"/>
      <c r="AL627"/>
      <c r="AM627"/>
      <c r="AN627"/>
      <c r="AO627"/>
    </row>
    <row r="628" spans="32:41" ht="12.75" customHeight="1" x14ac:dyDescent="0.2">
      <c r="AF628" s="209"/>
      <c r="AG628" s="209"/>
      <c r="AH628"/>
      <c r="AI628"/>
      <c r="AJ628"/>
      <c r="AK628"/>
      <c r="AL628"/>
      <c r="AM628"/>
      <c r="AN628"/>
      <c r="AO628"/>
    </row>
    <row r="629" spans="32:41" ht="12.75" customHeight="1" x14ac:dyDescent="0.2">
      <c r="AF629" s="209"/>
      <c r="AG629" s="209"/>
      <c r="AH629"/>
      <c r="AI629"/>
      <c r="AJ629"/>
      <c r="AK629"/>
      <c r="AL629"/>
      <c r="AM629"/>
      <c r="AN629"/>
      <c r="AO629"/>
    </row>
    <row r="630" spans="32:41" ht="12.75" customHeight="1" x14ac:dyDescent="0.2">
      <c r="AF630" s="209"/>
      <c r="AG630" s="209"/>
      <c r="AH630"/>
      <c r="AI630"/>
      <c r="AJ630"/>
      <c r="AK630"/>
      <c r="AL630"/>
      <c r="AM630"/>
      <c r="AN630"/>
      <c r="AO630"/>
    </row>
    <row r="631" spans="32:41" ht="12.75" customHeight="1" x14ac:dyDescent="0.2">
      <c r="AF631" s="209"/>
      <c r="AG631" s="209"/>
      <c r="AH631"/>
      <c r="AI631"/>
      <c r="AJ631"/>
      <c r="AK631"/>
      <c r="AL631"/>
      <c r="AM631"/>
      <c r="AN631"/>
      <c r="AO631"/>
    </row>
    <row r="632" spans="32:41" ht="12.75" customHeight="1" x14ac:dyDescent="0.2">
      <c r="AF632" s="209"/>
      <c r="AG632" s="209"/>
      <c r="AH632"/>
      <c r="AI632"/>
      <c r="AJ632"/>
      <c r="AK632"/>
      <c r="AL632"/>
      <c r="AM632"/>
      <c r="AN632"/>
      <c r="AO632"/>
    </row>
    <row r="633" spans="32:41" ht="12.75" customHeight="1" x14ac:dyDescent="0.2">
      <c r="AF633" s="209"/>
      <c r="AG633" s="209"/>
      <c r="AH633"/>
      <c r="AI633"/>
      <c r="AJ633"/>
      <c r="AK633"/>
      <c r="AL633"/>
      <c r="AM633"/>
      <c r="AN633"/>
      <c r="AO633"/>
    </row>
    <row r="634" spans="32:41" ht="12.75" customHeight="1" x14ac:dyDescent="0.2">
      <c r="AF634" s="209"/>
      <c r="AG634" s="209"/>
      <c r="AH634"/>
      <c r="AI634"/>
      <c r="AJ634"/>
      <c r="AK634"/>
      <c r="AL634"/>
      <c r="AM634"/>
      <c r="AN634"/>
      <c r="AO634"/>
    </row>
    <row r="635" spans="32:41" ht="12.75" customHeight="1" x14ac:dyDescent="0.2">
      <c r="AF635" s="209"/>
      <c r="AG635" s="209"/>
      <c r="AH635"/>
      <c r="AI635"/>
      <c r="AJ635"/>
      <c r="AK635"/>
      <c r="AL635"/>
      <c r="AM635"/>
      <c r="AN635"/>
      <c r="AO635"/>
    </row>
    <row r="636" spans="32:41" ht="12.75" customHeight="1" x14ac:dyDescent="0.2">
      <c r="AF636" s="209"/>
      <c r="AG636" s="209"/>
      <c r="AH636"/>
      <c r="AI636"/>
      <c r="AJ636"/>
      <c r="AK636"/>
      <c r="AL636"/>
      <c r="AM636"/>
      <c r="AN636"/>
      <c r="AO636"/>
    </row>
    <row r="637" spans="32:41" ht="12.75" customHeight="1" x14ac:dyDescent="0.2">
      <c r="AF637" s="209"/>
      <c r="AG637" s="209"/>
      <c r="AH637"/>
      <c r="AI637"/>
      <c r="AJ637"/>
      <c r="AK637"/>
      <c r="AL637"/>
      <c r="AM637"/>
      <c r="AN637"/>
      <c r="AO637"/>
    </row>
    <row r="638" spans="32:41" ht="12.75" customHeight="1" x14ac:dyDescent="0.2">
      <c r="AF638" s="209"/>
      <c r="AG638" s="209"/>
      <c r="AH638"/>
      <c r="AI638"/>
      <c r="AJ638"/>
      <c r="AK638"/>
      <c r="AL638"/>
      <c r="AM638"/>
      <c r="AN638"/>
      <c r="AO638"/>
    </row>
    <row r="639" spans="32:41" ht="12.75" customHeight="1" x14ac:dyDescent="0.2">
      <c r="AF639" s="209"/>
      <c r="AG639" s="209"/>
      <c r="AH639"/>
      <c r="AI639"/>
      <c r="AJ639"/>
      <c r="AK639"/>
      <c r="AL639"/>
      <c r="AM639"/>
      <c r="AN639"/>
      <c r="AO639"/>
    </row>
    <row r="640" spans="32:41" ht="12.75" customHeight="1" x14ac:dyDescent="0.2">
      <c r="AF640" s="209"/>
      <c r="AG640" s="209"/>
      <c r="AH640"/>
      <c r="AI640"/>
      <c r="AJ640"/>
      <c r="AK640"/>
      <c r="AL640"/>
      <c r="AM640"/>
      <c r="AN640"/>
      <c r="AO640"/>
    </row>
    <row r="641" spans="32:41" ht="12.75" customHeight="1" x14ac:dyDescent="0.2">
      <c r="AF641" s="209"/>
      <c r="AG641" s="209"/>
      <c r="AH641"/>
      <c r="AI641"/>
      <c r="AJ641"/>
      <c r="AK641"/>
      <c r="AL641"/>
      <c r="AM641"/>
      <c r="AN641"/>
      <c r="AO641"/>
    </row>
    <row r="642" spans="32:41" ht="12.75" customHeight="1" x14ac:dyDescent="0.2">
      <c r="AF642" s="209"/>
      <c r="AG642" s="209"/>
      <c r="AH642"/>
      <c r="AI642"/>
      <c r="AJ642"/>
      <c r="AK642"/>
      <c r="AL642"/>
      <c r="AM642"/>
      <c r="AN642"/>
      <c r="AO642"/>
    </row>
    <row r="643" spans="32:41" ht="12.75" customHeight="1" x14ac:dyDescent="0.2">
      <c r="AF643" s="209"/>
      <c r="AG643" s="209"/>
      <c r="AH643"/>
      <c r="AI643"/>
      <c r="AJ643"/>
      <c r="AK643"/>
      <c r="AL643"/>
      <c r="AM643"/>
      <c r="AN643"/>
      <c r="AO643"/>
    </row>
    <row r="644" spans="32:41" ht="12.75" customHeight="1" x14ac:dyDescent="0.2">
      <c r="AF644" s="209"/>
      <c r="AG644" s="209"/>
      <c r="AH644"/>
      <c r="AI644"/>
      <c r="AJ644"/>
      <c r="AK644"/>
      <c r="AL644"/>
      <c r="AM644"/>
      <c r="AN644"/>
      <c r="AO644"/>
    </row>
    <row r="645" spans="32:41" ht="12.75" customHeight="1" x14ac:dyDescent="0.2">
      <c r="AF645" s="209"/>
      <c r="AG645" s="209"/>
      <c r="AH645"/>
      <c r="AI645"/>
      <c r="AJ645"/>
      <c r="AK645"/>
      <c r="AL645"/>
      <c r="AM645"/>
      <c r="AN645"/>
      <c r="AO645"/>
    </row>
    <row r="646" spans="32:41" ht="12.75" customHeight="1" x14ac:dyDescent="0.2">
      <c r="AF646" s="209"/>
      <c r="AG646" s="209"/>
      <c r="AH646"/>
      <c r="AI646"/>
      <c r="AJ646"/>
      <c r="AK646"/>
      <c r="AL646"/>
      <c r="AM646"/>
      <c r="AN646"/>
      <c r="AO646"/>
    </row>
    <row r="647" spans="32:41" ht="12.75" customHeight="1" x14ac:dyDescent="0.2">
      <c r="AF647" s="209"/>
      <c r="AG647" s="209"/>
      <c r="AH647"/>
      <c r="AI647"/>
      <c r="AJ647"/>
      <c r="AK647"/>
      <c r="AL647"/>
      <c r="AM647"/>
      <c r="AN647"/>
      <c r="AO647"/>
    </row>
    <row r="648" spans="32:41" ht="12.75" customHeight="1" x14ac:dyDescent="0.2">
      <c r="AF648" s="209"/>
      <c r="AG648" s="209"/>
      <c r="AH648"/>
      <c r="AI648"/>
      <c r="AJ648"/>
      <c r="AK648"/>
      <c r="AL648"/>
      <c r="AM648"/>
      <c r="AN648"/>
      <c r="AO648"/>
    </row>
    <row r="649" spans="32:41" ht="12.75" customHeight="1" x14ac:dyDescent="0.2">
      <c r="AF649" s="209"/>
      <c r="AG649" s="209"/>
      <c r="AH649"/>
      <c r="AI649"/>
      <c r="AJ649"/>
      <c r="AK649"/>
      <c r="AL649"/>
      <c r="AM649"/>
      <c r="AN649"/>
      <c r="AO649"/>
    </row>
    <row r="650" spans="32:41" ht="12.75" customHeight="1" x14ac:dyDescent="0.2">
      <c r="AF650" s="209"/>
      <c r="AG650" s="209"/>
      <c r="AH650"/>
      <c r="AI650"/>
      <c r="AJ650"/>
      <c r="AK650"/>
      <c r="AL650"/>
      <c r="AM650"/>
      <c r="AN650"/>
      <c r="AO650"/>
    </row>
    <row r="651" spans="32:41" ht="12.75" customHeight="1" x14ac:dyDescent="0.2">
      <c r="AF651" s="209"/>
      <c r="AG651" s="209"/>
      <c r="AH651"/>
      <c r="AI651"/>
      <c r="AJ651"/>
      <c r="AK651"/>
      <c r="AL651"/>
      <c r="AM651"/>
      <c r="AN651"/>
      <c r="AO651"/>
    </row>
    <row r="652" spans="32:41" ht="12.75" customHeight="1" x14ac:dyDescent="0.2">
      <c r="AF652" s="209"/>
      <c r="AG652" s="209"/>
      <c r="AH652"/>
      <c r="AI652"/>
      <c r="AJ652"/>
      <c r="AK652"/>
      <c r="AL652"/>
      <c r="AM652"/>
      <c r="AN652"/>
      <c r="AO652"/>
    </row>
    <row r="653" spans="32:41" ht="12.75" customHeight="1" x14ac:dyDescent="0.2">
      <c r="AF653" s="209"/>
      <c r="AG653" s="209"/>
      <c r="AH653"/>
      <c r="AI653"/>
      <c r="AJ653"/>
      <c r="AK653"/>
      <c r="AL653"/>
      <c r="AM653"/>
      <c r="AN653"/>
      <c r="AO653"/>
    </row>
    <row r="654" spans="32:41" ht="12.75" customHeight="1" x14ac:dyDescent="0.2">
      <c r="AF654" s="209"/>
      <c r="AG654" s="209"/>
      <c r="AH654"/>
      <c r="AI654"/>
      <c r="AJ654"/>
      <c r="AK654"/>
      <c r="AL654"/>
      <c r="AM654"/>
      <c r="AN654"/>
      <c r="AO654"/>
    </row>
    <row r="655" spans="32:41" ht="12.75" customHeight="1" x14ac:dyDescent="0.2">
      <c r="AF655" s="209"/>
      <c r="AG655" s="209"/>
      <c r="AH655"/>
      <c r="AI655"/>
      <c r="AJ655"/>
      <c r="AK655"/>
      <c r="AL655"/>
      <c r="AM655"/>
      <c r="AN655"/>
      <c r="AO655"/>
    </row>
    <row r="656" spans="32:41" ht="12.75" customHeight="1" x14ac:dyDescent="0.2">
      <c r="AF656" s="209"/>
      <c r="AG656" s="209"/>
      <c r="AH656"/>
      <c r="AI656"/>
      <c r="AJ656"/>
      <c r="AK656"/>
      <c r="AL656"/>
      <c r="AM656"/>
      <c r="AN656"/>
      <c r="AO656"/>
    </row>
    <row r="657" spans="32:41" ht="12.75" customHeight="1" x14ac:dyDescent="0.2">
      <c r="AF657" s="209"/>
      <c r="AG657" s="209"/>
      <c r="AH657"/>
      <c r="AI657"/>
      <c r="AJ657"/>
      <c r="AK657"/>
      <c r="AL657"/>
      <c r="AM657"/>
      <c r="AN657"/>
      <c r="AO657"/>
    </row>
    <row r="658" spans="32:41" ht="12.75" customHeight="1" x14ac:dyDescent="0.2">
      <c r="AF658" s="209"/>
      <c r="AG658" s="209"/>
      <c r="AH658"/>
      <c r="AI658"/>
      <c r="AJ658"/>
      <c r="AK658"/>
      <c r="AL658"/>
      <c r="AM658"/>
      <c r="AN658"/>
      <c r="AO658"/>
    </row>
    <row r="659" spans="32:41" ht="12.75" customHeight="1" x14ac:dyDescent="0.2">
      <c r="AF659" s="209"/>
      <c r="AG659" s="209"/>
      <c r="AH659"/>
      <c r="AI659"/>
      <c r="AJ659"/>
      <c r="AK659"/>
      <c r="AL659"/>
      <c r="AM659"/>
      <c r="AN659"/>
      <c r="AO659"/>
    </row>
    <row r="660" spans="32:41" ht="12.75" customHeight="1" x14ac:dyDescent="0.2">
      <c r="AF660" s="209"/>
      <c r="AG660" s="209"/>
      <c r="AH660"/>
      <c r="AI660"/>
      <c r="AJ660"/>
      <c r="AK660"/>
      <c r="AL660"/>
      <c r="AM660"/>
      <c r="AN660"/>
      <c r="AO660"/>
    </row>
    <row r="661" spans="32:41" ht="12.75" customHeight="1" x14ac:dyDescent="0.2">
      <c r="AF661" s="209"/>
      <c r="AG661" s="209"/>
      <c r="AH661"/>
      <c r="AI661"/>
      <c r="AJ661"/>
      <c r="AK661"/>
      <c r="AL661"/>
      <c r="AM661"/>
      <c r="AN661"/>
      <c r="AO661"/>
    </row>
    <row r="662" spans="32:41" ht="12.75" customHeight="1" x14ac:dyDescent="0.2">
      <c r="AF662" s="209"/>
      <c r="AG662" s="209"/>
      <c r="AH662"/>
      <c r="AI662"/>
      <c r="AJ662"/>
      <c r="AK662"/>
      <c r="AL662"/>
      <c r="AM662"/>
      <c r="AN662"/>
      <c r="AO662"/>
    </row>
    <row r="663" spans="32:41" ht="12.75" customHeight="1" x14ac:dyDescent="0.2">
      <c r="AF663" s="209"/>
      <c r="AG663" s="209"/>
      <c r="AH663"/>
      <c r="AI663"/>
      <c r="AJ663"/>
      <c r="AK663"/>
      <c r="AL663"/>
      <c r="AM663"/>
      <c r="AN663"/>
      <c r="AO663"/>
    </row>
    <row r="664" spans="32:41" ht="12.75" customHeight="1" x14ac:dyDescent="0.2">
      <c r="AF664" s="209"/>
      <c r="AG664" s="209"/>
      <c r="AH664"/>
      <c r="AI664"/>
      <c r="AJ664"/>
      <c r="AK664"/>
      <c r="AL664"/>
      <c r="AM664"/>
      <c r="AN664"/>
      <c r="AO664"/>
    </row>
    <row r="665" spans="32:41" ht="12.75" customHeight="1" x14ac:dyDescent="0.2">
      <c r="AF665" s="209"/>
      <c r="AG665" s="209"/>
      <c r="AH665"/>
      <c r="AI665"/>
      <c r="AJ665"/>
      <c r="AK665"/>
      <c r="AL665"/>
      <c r="AM665"/>
      <c r="AN665"/>
      <c r="AO665"/>
    </row>
    <row r="666" spans="32:41" ht="12.75" customHeight="1" x14ac:dyDescent="0.2">
      <c r="AF666" s="209"/>
      <c r="AG666" s="209"/>
      <c r="AH666"/>
      <c r="AI666"/>
      <c r="AJ666"/>
      <c r="AK666"/>
      <c r="AL666"/>
      <c r="AM666"/>
      <c r="AN666"/>
      <c r="AO666"/>
    </row>
    <row r="667" spans="32:41" ht="12.75" customHeight="1" x14ac:dyDescent="0.2">
      <c r="AF667" s="209"/>
      <c r="AG667" s="209"/>
      <c r="AH667"/>
      <c r="AI667"/>
      <c r="AJ667"/>
      <c r="AK667"/>
      <c r="AL667"/>
      <c r="AM667"/>
      <c r="AN667"/>
      <c r="AO667"/>
    </row>
    <row r="668" spans="32:41" ht="12.75" customHeight="1" x14ac:dyDescent="0.2">
      <c r="AF668" s="209"/>
      <c r="AG668" s="209"/>
      <c r="AH668"/>
      <c r="AI668"/>
      <c r="AJ668"/>
      <c r="AK668"/>
      <c r="AL668"/>
      <c r="AM668"/>
      <c r="AN668"/>
      <c r="AO668"/>
    </row>
    <row r="669" spans="32:41" ht="12.75" customHeight="1" x14ac:dyDescent="0.2">
      <c r="AF669" s="209"/>
      <c r="AG669" s="209"/>
      <c r="AH669"/>
      <c r="AI669"/>
      <c r="AJ669"/>
      <c r="AK669"/>
      <c r="AL669"/>
      <c r="AM669"/>
      <c r="AN669"/>
      <c r="AO669"/>
    </row>
    <row r="670" spans="32:41" ht="12.75" customHeight="1" x14ac:dyDescent="0.2">
      <c r="AF670" s="209"/>
      <c r="AG670" s="209"/>
      <c r="AH670"/>
      <c r="AI670"/>
      <c r="AJ670"/>
      <c r="AK670"/>
      <c r="AL670"/>
      <c r="AM670"/>
      <c r="AN670"/>
      <c r="AO670"/>
    </row>
    <row r="671" spans="32:41" ht="12.75" customHeight="1" x14ac:dyDescent="0.2">
      <c r="AF671" s="209"/>
      <c r="AG671" s="209"/>
      <c r="AH671"/>
      <c r="AI671"/>
      <c r="AJ671"/>
      <c r="AK671"/>
      <c r="AL671"/>
      <c r="AM671"/>
      <c r="AN671"/>
      <c r="AO671"/>
    </row>
    <row r="672" spans="32:41" ht="12.75" customHeight="1" x14ac:dyDescent="0.2">
      <c r="AF672" s="209"/>
      <c r="AG672" s="209"/>
      <c r="AH672"/>
      <c r="AI672"/>
      <c r="AJ672"/>
      <c r="AK672"/>
      <c r="AL672"/>
      <c r="AM672"/>
      <c r="AN672"/>
      <c r="AO672"/>
    </row>
    <row r="673" spans="32:41" ht="12.75" customHeight="1" x14ac:dyDescent="0.2">
      <c r="AF673" s="209"/>
      <c r="AG673" s="209"/>
      <c r="AH673"/>
      <c r="AI673"/>
      <c r="AJ673"/>
      <c r="AK673"/>
      <c r="AL673"/>
      <c r="AM673"/>
      <c r="AN673"/>
      <c r="AO673"/>
    </row>
    <row r="674" spans="32:41" ht="12.75" customHeight="1" x14ac:dyDescent="0.2">
      <c r="AF674" s="209"/>
      <c r="AG674" s="209"/>
      <c r="AH674"/>
      <c r="AI674"/>
      <c r="AJ674"/>
      <c r="AK674"/>
      <c r="AL674"/>
      <c r="AM674"/>
      <c r="AN674"/>
      <c r="AO674"/>
    </row>
    <row r="675" spans="32:41" ht="12.75" customHeight="1" x14ac:dyDescent="0.2">
      <c r="AF675" s="209"/>
      <c r="AG675" s="209"/>
      <c r="AH675"/>
      <c r="AI675"/>
      <c r="AJ675"/>
      <c r="AK675"/>
      <c r="AL675"/>
      <c r="AM675"/>
      <c r="AN675"/>
      <c r="AO675"/>
    </row>
    <row r="676" spans="32:41" ht="12.75" customHeight="1" x14ac:dyDescent="0.2">
      <c r="AF676" s="209"/>
      <c r="AG676" s="209"/>
      <c r="AH676"/>
      <c r="AI676"/>
      <c r="AJ676"/>
      <c r="AK676"/>
      <c r="AL676"/>
      <c r="AM676"/>
      <c r="AN676"/>
      <c r="AO676"/>
    </row>
    <row r="677" spans="32:41" ht="12.75" customHeight="1" x14ac:dyDescent="0.2">
      <c r="AF677" s="209"/>
      <c r="AG677" s="209"/>
      <c r="AH677"/>
      <c r="AI677"/>
      <c r="AJ677"/>
      <c r="AK677"/>
      <c r="AL677"/>
      <c r="AM677"/>
      <c r="AN677"/>
      <c r="AO677"/>
    </row>
    <row r="678" spans="32:41" ht="12.75" customHeight="1" x14ac:dyDescent="0.2">
      <c r="AF678" s="209"/>
      <c r="AG678" s="209"/>
      <c r="AH678"/>
      <c r="AI678"/>
      <c r="AJ678"/>
      <c r="AK678"/>
      <c r="AL678"/>
      <c r="AM678"/>
      <c r="AN678"/>
      <c r="AO678"/>
    </row>
    <row r="679" spans="32:41" ht="12.75" customHeight="1" x14ac:dyDescent="0.2">
      <c r="AF679" s="209"/>
      <c r="AG679" s="209"/>
      <c r="AH679"/>
      <c r="AI679"/>
      <c r="AJ679"/>
      <c r="AK679"/>
      <c r="AL679"/>
      <c r="AM679"/>
      <c r="AN679"/>
      <c r="AO679"/>
    </row>
    <row r="680" spans="32:41" ht="12.75" customHeight="1" x14ac:dyDescent="0.2">
      <c r="AF680" s="209"/>
      <c r="AG680" s="209"/>
      <c r="AH680"/>
      <c r="AI680"/>
      <c r="AJ680"/>
      <c r="AK680"/>
      <c r="AL680"/>
      <c r="AM680"/>
      <c r="AN680"/>
      <c r="AO680"/>
    </row>
    <row r="681" spans="32:41" ht="12.75" customHeight="1" x14ac:dyDescent="0.2">
      <c r="AF681" s="209"/>
      <c r="AG681" s="209"/>
      <c r="AH681"/>
      <c r="AI681"/>
      <c r="AJ681"/>
      <c r="AK681"/>
      <c r="AL681"/>
      <c r="AM681"/>
      <c r="AN681"/>
      <c r="AO681"/>
    </row>
    <row r="682" spans="32:41" ht="12.75" customHeight="1" x14ac:dyDescent="0.2">
      <c r="AF682" s="209"/>
      <c r="AG682" s="209"/>
      <c r="AH682"/>
      <c r="AI682"/>
      <c r="AJ682"/>
      <c r="AK682"/>
      <c r="AL682"/>
      <c r="AM682"/>
      <c r="AN682"/>
      <c r="AO682"/>
    </row>
    <row r="683" spans="32:41" ht="12.75" customHeight="1" x14ac:dyDescent="0.2">
      <c r="AF683" s="209"/>
      <c r="AG683" s="209"/>
      <c r="AH683"/>
      <c r="AI683"/>
      <c r="AJ683"/>
      <c r="AK683"/>
      <c r="AL683"/>
      <c r="AM683"/>
      <c r="AN683"/>
      <c r="AO683"/>
    </row>
    <row r="684" spans="32:41" ht="12.75" customHeight="1" x14ac:dyDescent="0.2">
      <c r="AF684" s="209"/>
      <c r="AG684" s="209"/>
      <c r="AH684"/>
      <c r="AI684"/>
      <c r="AJ684"/>
      <c r="AK684"/>
      <c r="AL684"/>
      <c r="AM684"/>
      <c r="AN684"/>
      <c r="AO684"/>
    </row>
    <row r="685" spans="32:41" ht="12.75" customHeight="1" x14ac:dyDescent="0.2">
      <c r="AF685" s="209"/>
      <c r="AG685" s="209"/>
      <c r="AH685"/>
      <c r="AI685"/>
      <c r="AJ685"/>
      <c r="AK685"/>
      <c r="AL685"/>
      <c r="AM685"/>
      <c r="AN685"/>
      <c r="AO685"/>
    </row>
    <row r="686" spans="32:41" ht="12.75" customHeight="1" x14ac:dyDescent="0.2">
      <c r="AF686" s="209"/>
      <c r="AG686" s="209"/>
      <c r="AH686"/>
      <c r="AI686"/>
      <c r="AJ686"/>
      <c r="AK686"/>
      <c r="AL686"/>
      <c r="AM686"/>
      <c r="AN686"/>
      <c r="AO686"/>
    </row>
    <row r="687" spans="32:41" ht="12.75" customHeight="1" x14ac:dyDescent="0.2">
      <c r="AF687" s="209"/>
      <c r="AG687" s="209"/>
      <c r="AH687"/>
      <c r="AI687"/>
      <c r="AJ687"/>
      <c r="AK687"/>
      <c r="AL687"/>
      <c r="AM687"/>
      <c r="AN687"/>
      <c r="AO687"/>
    </row>
    <row r="688" spans="32:41" ht="12.75" customHeight="1" x14ac:dyDescent="0.2">
      <c r="AF688" s="209"/>
      <c r="AG688" s="209"/>
      <c r="AH688"/>
      <c r="AI688"/>
      <c r="AJ688"/>
      <c r="AK688"/>
      <c r="AL688"/>
      <c r="AM688"/>
      <c r="AN688"/>
      <c r="AO688"/>
    </row>
    <row r="689" spans="32:41" ht="12.75" customHeight="1" x14ac:dyDescent="0.2">
      <c r="AF689" s="209"/>
      <c r="AG689" s="209"/>
      <c r="AH689"/>
      <c r="AI689"/>
      <c r="AJ689"/>
      <c r="AK689"/>
      <c r="AL689"/>
      <c r="AM689"/>
      <c r="AN689"/>
      <c r="AO689"/>
    </row>
    <row r="690" spans="32:41" ht="12.75" customHeight="1" x14ac:dyDescent="0.2">
      <c r="AF690" s="209"/>
      <c r="AG690" s="209"/>
      <c r="AH690"/>
      <c r="AI690"/>
      <c r="AJ690"/>
      <c r="AK690"/>
      <c r="AL690"/>
      <c r="AM690"/>
      <c r="AN690"/>
      <c r="AO690"/>
    </row>
    <row r="691" spans="32:41" ht="12.75" customHeight="1" x14ac:dyDescent="0.2">
      <c r="AF691" s="209"/>
      <c r="AG691" s="209"/>
      <c r="AH691"/>
      <c r="AI691"/>
      <c r="AJ691"/>
      <c r="AK691"/>
      <c r="AL691"/>
      <c r="AM691"/>
      <c r="AN691"/>
      <c r="AO691"/>
    </row>
    <row r="692" spans="32:41" ht="12.75" customHeight="1" x14ac:dyDescent="0.2">
      <c r="AF692" s="209"/>
      <c r="AG692" s="209"/>
      <c r="AH692"/>
      <c r="AI692"/>
      <c r="AJ692"/>
      <c r="AK692"/>
      <c r="AL692"/>
      <c r="AM692"/>
      <c r="AN692"/>
      <c r="AO692"/>
    </row>
    <row r="693" spans="32:41" ht="12.75" customHeight="1" x14ac:dyDescent="0.2">
      <c r="AF693" s="209"/>
      <c r="AG693" s="209"/>
      <c r="AH693"/>
      <c r="AI693"/>
      <c r="AJ693"/>
      <c r="AK693"/>
      <c r="AL693"/>
      <c r="AM693"/>
      <c r="AN693"/>
      <c r="AO693"/>
    </row>
    <row r="694" spans="32:41" ht="12.75" customHeight="1" x14ac:dyDescent="0.2">
      <c r="AF694" s="209"/>
      <c r="AG694" s="209"/>
      <c r="AH694"/>
      <c r="AI694"/>
      <c r="AJ694"/>
      <c r="AK694"/>
      <c r="AL694"/>
      <c r="AM694"/>
      <c r="AN694"/>
      <c r="AO694"/>
    </row>
    <row r="695" spans="32:41" ht="12.75" customHeight="1" x14ac:dyDescent="0.2">
      <c r="AF695" s="209"/>
      <c r="AG695" s="209"/>
      <c r="AH695"/>
      <c r="AI695"/>
      <c r="AJ695"/>
      <c r="AK695"/>
      <c r="AL695"/>
      <c r="AM695"/>
      <c r="AN695"/>
      <c r="AO695"/>
    </row>
    <row r="696" spans="32:41" ht="12.75" customHeight="1" x14ac:dyDescent="0.2">
      <c r="AF696" s="209"/>
      <c r="AG696" s="209"/>
      <c r="AH696"/>
      <c r="AI696"/>
      <c r="AJ696"/>
      <c r="AK696"/>
      <c r="AL696"/>
      <c r="AM696"/>
      <c r="AN696"/>
      <c r="AO696"/>
    </row>
    <row r="697" spans="32:41" ht="12.75" customHeight="1" x14ac:dyDescent="0.2">
      <c r="AF697" s="209"/>
      <c r="AG697" s="209"/>
      <c r="AH697"/>
      <c r="AI697"/>
      <c r="AJ697"/>
      <c r="AK697"/>
      <c r="AL697"/>
      <c r="AM697"/>
      <c r="AN697"/>
      <c r="AO697"/>
    </row>
    <row r="698" spans="32:41" ht="12.75" customHeight="1" x14ac:dyDescent="0.2">
      <c r="AF698" s="209"/>
      <c r="AG698" s="209"/>
      <c r="AH698"/>
      <c r="AI698"/>
      <c r="AJ698"/>
      <c r="AK698"/>
      <c r="AL698"/>
      <c r="AM698"/>
      <c r="AN698"/>
      <c r="AO698"/>
    </row>
    <row r="699" spans="32:41" ht="12.75" customHeight="1" x14ac:dyDescent="0.2">
      <c r="AF699" s="209"/>
      <c r="AG699" s="209"/>
      <c r="AH699"/>
      <c r="AI699"/>
      <c r="AJ699"/>
      <c r="AK699"/>
      <c r="AL699"/>
      <c r="AM699"/>
      <c r="AN699"/>
      <c r="AO699"/>
    </row>
    <row r="700" spans="32:41" ht="12.75" customHeight="1" x14ac:dyDescent="0.2">
      <c r="AF700" s="209"/>
      <c r="AG700" s="209"/>
      <c r="AH700"/>
      <c r="AI700"/>
      <c r="AJ700"/>
      <c r="AK700"/>
      <c r="AL700"/>
      <c r="AM700"/>
      <c r="AN700"/>
      <c r="AO700"/>
    </row>
    <row r="701" spans="32:41" ht="12.75" customHeight="1" x14ac:dyDescent="0.2">
      <c r="AF701" s="209"/>
      <c r="AG701" s="209"/>
      <c r="AH701"/>
      <c r="AI701"/>
      <c r="AJ701"/>
      <c r="AK701"/>
      <c r="AL701"/>
      <c r="AM701"/>
      <c r="AN701"/>
      <c r="AO701"/>
    </row>
    <row r="702" spans="32:41" ht="12.75" customHeight="1" x14ac:dyDescent="0.2">
      <c r="AF702" s="209"/>
      <c r="AG702" s="209"/>
      <c r="AH702"/>
      <c r="AI702"/>
      <c r="AJ702"/>
      <c r="AK702"/>
      <c r="AL702"/>
      <c r="AM702"/>
      <c r="AN702"/>
      <c r="AO702"/>
    </row>
    <row r="703" spans="32:41" ht="12.75" customHeight="1" x14ac:dyDescent="0.2">
      <c r="AF703" s="209"/>
      <c r="AG703" s="209"/>
      <c r="AH703"/>
      <c r="AI703"/>
      <c r="AJ703"/>
      <c r="AK703"/>
      <c r="AL703"/>
      <c r="AM703"/>
      <c r="AN703"/>
      <c r="AO703"/>
    </row>
    <row r="704" spans="32:41" ht="12.75" customHeight="1" x14ac:dyDescent="0.2">
      <c r="AF704" s="209"/>
      <c r="AG704" s="209"/>
      <c r="AH704"/>
      <c r="AI704"/>
      <c r="AJ704"/>
      <c r="AK704"/>
      <c r="AL704"/>
      <c r="AM704"/>
      <c r="AN704"/>
      <c r="AO704"/>
    </row>
    <row r="705" spans="32:41" ht="12.75" customHeight="1" x14ac:dyDescent="0.2">
      <c r="AF705" s="209"/>
      <c r="AG705" s="209"/>
      <c r="AH705"/>
      <c r="AI705"/>
      <c r="AJ705"/>
      <c r="AK705"/>
      <c r="AL705"/>
      <c r="AM705"/>
      <c r="AN705"/>
      <c r="AO705"/>
    </row>
    <row r="706" spans="32:41" ht="12.75" customHeight="1" x14ac:dyDescent="0.2">
      <c r="AF706" s="209"/>
      <c r="AG706" s="209"/>
      <c r="AH706"/>
      <c r="AI706"/>
      <c r="AJ706"/>
      <c r="AK706"/>
      <c r="AL706"/>
      <c r="AM706"/>
      <c r="AN706"/>
      <c r="AO706"/>
    </row>
    <row r="707" spans="32:41" ht="12.75" customHeight="1" x14ac:dyDescent="0.2">
      <c r="AF707" s="209"/>
      <c r="AG707" s="209"/>
      <c r="AH707"/>
      <c r="AI707"/>
      <c r="AJ707"/>
      <c r="AK707"/>
      <c r="AL707"/>
      <c r="AM707"/>
      <c r="AN707"/>
      <c r="AO707"/>
    </row>
    <row r="708" spans="32:41" ht="12.75" customHeight="1" x14ac:dyDescent="0.2">
      <c r="AF708" s="209"/>
      <c r="AG708" s="209"/>
      <c r="AH708"/>
      <c r="AI708"/>
      <c r="AJ708"/>
      <c r="AK708"/>
      <c r="AL708"/>
      <c r="AM708"/>
      <c r="AN708"/>
      <c r="AO708"/>
    </row>
    <row r="709" spans="32:41" ht="12.75" customHeight="1" x14ac:dyDescent="0.2">
      <c r="AF709" s="209"/>
      <c r="AG709" s="209"/>
      <c r="AH709"/>
      <c r="AI709"/>
      <c r="AJ709"/>
      <c r="AK709"/>
      <c r="AL709"/>
      <c r="AM709"/>
      <c r="AN709"/>
      <c r="AO709"/>
    </row>
    <row r="710" spans="32:41" ht="12.75" customHeight="1" x14ac:dyDescent="0.2">
      <c r="AF710" s="209"/>
      <c r="AG710" s="209"/>
      <c r="AH710"/>
      <c r="AI710"/>
      <c r="AJ710"/>
      <c r="AK710"/>
      <c r="AL710"/>
      <c r="AM710"/>
      <c r="AN710"/>
      <c r="AO710"/>
    </row>
    <row r="711" spans="32:41" ht="12.75" customHeight="1" x14ac:dyDescent="0.2">
      <c r="AF711" s="209"/>
      <c r="AG711" s="209"/>
      <c r="AH711"/>
      <c r="AI711"/>
      <c r="AJ711"/>
      <c r="AK711"/>
      <c r="AL711"/>
      <c r="AM711"/>
      <c r="AN711"/>
      <c r="AO711"/>
    </row>
    <row r="712" spans="32:41" ht="12.75" customHeight="1" x14ac:dyDescent="0.2">
      <c r="AF712" s="209"/>
      <c r="AG712" s="209"/>
      <c r="AH712"/>
      <c r="AI712"/>
      <c r="AJ712"/>
      <c r="AK712"/>
      <c r="AL712"/>
      <c r="AM712"/>
      <c r="AN712"/>
      <c r="AO712"/>
    </row>
    <row r="713" spans="32:41" ht="12.75" customHeight="1" x14ac:dyDescent="0.2">
      <c r="AF713" s="209"/>
      <c r="AG713" s="209"/>
      <c r="AH713"/>
      <c r="AI713"/>
      <c r="AJ713"/>
      <c r="AK713"/>
      <c r="AL713"/>
      <c r="AM713"/>
      <c r="AN713"/>
      <c r="AO713"/>
    </row>
    <row r="714" spans="32:41" ht="12.75" customHeight="1" x14ac:dyDescent="0.2">
      <c r="AF714" s="209"/>
      <c r="AG714" s="209"/>
      <c r="AH714"/>
      <c r="AI714"/>
      <c r="AJ714"/>
      <c r="AK714"/>
      <c r="AL714"/>
      <c r="AM714"/>
      <c r="AN714"/>
      <c r="AO714"/>
    </row>
    <row r="715" spans="32:41" ht="12.75" customHeight="1" x14ac:dyDescent="0.2">
      <c r="AF715" s="209"/>
      <c r="AG715" s="209"/>
      <c r="AH715"/>
      <c r="AI715"/>
      <c r="AJ715"/>
      <c r="AK715"/>
      <c r="AL715"/>
      <c r="AM715"/>
      <c r="AN715"/>
      <c r="AO715"/>
    </row>
    <row r="716" spans="32:41" ht="12.75" customHeight="1" x14ac:dyDescent="0.2">
      <c r="AF716" s="209"/>
      <c r="AG716" s="209"/>
      <c r="AH716"/>
      <c r="AI716"/>
      <c r="AJ716"/>
      <c r="AK716"/>
      <c r="AL716"/>
      <c r="AM716"/>
      <c r="AN716"/>
      <c r="AO716"/>
    </row>
    <row r="717" spans="32:41" ht="12.75" customHeight="1" x14ac:dyDescent="0.2">
      <c r="AF717" s="209"/>
      <c r="AG717" s="209"/>
      <c r="AH717"/>
      <c r="AI717"/>
      <c r="AJ717"/>
      <c r="AK717"/>
      <c r="AL717"/>
      <c r="AM717"/>
      <c r="AN717"/>
      <c r="AO717"/>
    </row>
    <row r="718" spans="32:41" ht="12.75" customHeight="1" x14ac:dyDescent="0.2">
      <c r="AF718" s="209"/>
      <c r="AG718" s="209"/>
      <c r="AH718"/>
      <c r="AI718"/>
      <c r="AJ718"/>
      <c r="AK718"/>
      <c r="AL718"/>
      <c r="AM718"/>
      <c r="AN718"/>
      <c r="AO718"/>
    </row>
    <row r="719" spans="32:41" ht="12.75" customHeight="1" x14ac:dyDescent="0.2">
      <c r="AF719" s="209"/>
      <c r="AG719" s="209"/>
      <c r="AH719"/>
      <c r="AI719"/>
      <c r="AJ719"/>
      <c r="AK719"/>
      <c r="AL719"/>
      <c r="AM719"/>
      <c r="AN719"/>
      <c r="AO719"/>
    </row>
    <row r="720" spans="32:41" ht="12.75" customHeight="1" x14ac:dyDescent="0.2">
      <c r="AF720" s="209"/>
      <c r="AG720" s="209"/>
      <c r="AH720"/>
      <c r="AI720"/>
      <c r="AJ720"/>
      <c r="AK720"/>
      <c r="AL720"/>
      <c r="AM720"/>
      <c r="AN720"/>
      <c r="AO720"/>
    </row>
    <row r="721" spans="32:41" ht="12.75" customHeight="1" x14ac:dyDescent="0.2">
      <c r="AF721" s="209"/>
      <c r="AG721" s="209"/>
      <c r="AH721"/>
      <c r="AI721"/>
      <c r="AJ721"/>
      <c r="AK721"/>
      <c r="AL721"/>
      <c r="AM721"/>
      <c r="AN721"/>
      <c r="AO721"/>
    </row>
    <row r="722" spans="32:41" ht="12.75" customHeight="1" x14ac:dyDescent="0.2">
      <c r="AF722" s="209"/>
      <c r="AG722" s="209"/>
      <c r="AH722"/>
      <c r="AI722"/>
      <c r="AJ722"/>
      <c r="AK722"/>
      <c r="AL722"/>
      <c r="AM722"/>
      <c r="AN722"/>
      <c r="AO722"/>
    </row>
    <row r="723" spans="32:41" ht="12.75" customHeight="1" x14ac:dyDescent="0.2">
      <c r="AF723" s="209"/>
      <c r="AG723" s="209"/>
      <c r="AH723"/>
      <c r="AI723"/>
      <c r="AJ723"/>
      <c r="AK723"/>
      <c r="AL723"/>
      <c r="AM723"/>
      <c r="AN723"/>
      <c r="AO723"/>
    </row>
    <row r="724" spans="32:41" ht="12.75" customHeight="1" x14ac:dyDescent="0.2">
      <c r="AF724" s="209"/>
      <c r="AG724" s="209"/>
      <c r="AH724"/>
      <c r="AI724"/>
      <c r="AJ724"/>
      <c r="AK724"/>
      <c r="AL724"/>
      <c r="AM724"/>
      <c r="AN724"/>
      <c r="AO724"/>
    </row>
    <row r="725" spans="32:41" ht="12.75" customHeight="1" x14ac:dyDescent="0.2">
      <c r="AF725" s="209"/>
      <c r="AG725" s="209"/>
      <c r="AH725"/>
      <c r="AI725"/>
      <c r="AJ725"/>
      <c r="AK725"/>
      <c r="AL725"/>
      <c r="AM725"/>
      <c r="AN725"/>
      <c r="AO725"/>
    </row>
    <row r="726" spans="32:41" ht="12.75" customHeight="1" x14ac:dyDescent="0.2">
      <c r="AF726" s="209"/>
      <c r="AG726" s="209"/>
      <c r="AH726"/>
      <c r="AI726"/>
      <c r="AJ726"/>
      <c r="AK726"/>
      <c r="AL726"/>
      <c r="AM726"/>
      <c r="AN726"/>
      <c r="AO726"/>
    </row>
    <row r="727" spans="32:41" ht="12.75" customHeight="1" x14ac:dyDescent="0.2">
      <c r="AF727" s="209"/>
      <c r="AG727" s="209"/>
      <c r="AH727"/>
      <c r="AI727"/>
      <c r="AJ727"/>
      <c r="AK727"/>
      <c r="AL727"/>
      <c r="AM727"/>
      <c r="AN727"/>
      <c r="AO727"/>
    </row>
    <row r="728" spans="32:41" ht="12.75" customHeight="1" x14ac:dyDescent="0.2">
      <c r="AF728" s="209"/>
      <c r="AG728" s="209"/>
      <c r="AH728"/>
      <c r="AI728"/>
      <c r="AJ728"/>
      <c r="AK728"/>
      <c r="AL728"/>
      <c r="AM728"/>
      <c r="AN728"/>
      <c r="AO728"/>
    </row>
    <row r="729" spans="32:41" ht="12.75" customHeight="1" x14ac:dyDescent="0.2">
      <c r="AF729" s="209"/>
      <c r="AG729" s="209"/>
      <c r="AH729"/>
      <c r="AI729"/>
      <c r="AJ729"/>
      <c r="AK729"/>
      <c r="AL729"/>
      <c r="AM729"/>
      <c r="AN729"/>
      <c r="AO729"/>
    </row>
    <row r="730" spans="32:41" ht="12.75" customHeight="1" x14ac:dyDescent="0.2">
      <c r="AF730" s="209"/>
      <c r="AG730" s="209"/>
      <c r="AH730"/>
      <c r="AI730"/>
      <c r="AJ730"/>
      <c r="AK730"/>
      <c r="AL730"/>
      <c r="AM730"/>
      <c r="AN730"/>
      <c r="AO730"/>
    </row>
    <row r="731" spans="32:41" ht="12.75" customHeight="1" x14ac:dyDescent="0.2">
      <c r="AF731" s="209"/>
      <c r="AG731" s="209"/>
      <c r="AH731"/>
      <c r="AI731"/>
      <c r="AJ731"/>
      <c r="AK731"/>
      <c r="AL731"/>
      <c r="AM731"/>
      <c r="AN731"/>
      <c r="AO731"/>
    </row>
    <row r="732" spans="32:41" ht="12.75" customHeight="1" x14ac:dyDescent="0.2">
      <c r="AF732" s="209"/>
      <c r="AG732" s="209"/>
      <c r="AH732"/>
      <c r="AI732"/>
      <c r="AJ732"/>
      <c r="AK732"/>
      <c r="AL732"/>
      <c r="AM732"/>
      <c r="AN732"/>
      <c r="AO732"/>
    </row>
    <row r="733" spans="32:41" ht="12.75" customHeight="1" x14ac:dyDescent="0.2">
      <c r="AF733" s="209"/>
      <c r="AG733" s="209"/>
      <c r="AH733"/>
      <c r="AI733"/>
      <c r="AJ733"/>
      <c r="AK733"/>
      <c r="AL733"/>
      <c r="AM733"/>
      <c r="AN733"/>
      <c r="AO733"/>
    </row>
    <row r="734" spans="32:41" ht="12.75" customHeight="1" x14ac:dyDescent="0.2">
      <c r="AF734" s="209"/>
      <c r="AG734" s="209"/>
      <c r="AH734"/>
      <c r="AI734"/>
      <c r="AJ734"/>
      <c r="AK734"/>
      <c r="AL734"/>
      <c r="AM734"/>
      <c r="AN734"/>
      <c r="AO734"/>
    </row>
    <row r="735" spans="32:41" ht="12.75" customHeight="1" x14ac:dyDescent="0.2">
      <c r="AF735" s="209"/>
      <c r="AG735" s="209"/>
      <c r="AH735"/>
      <c r="AI735"/>
      <c r="AJ735"/>
      <c r="AK735"/>
      <c r="AL735"/>
      <c r="AM735"/>
      <c r="AN735"/>
      <c r="AO735"/>
    </row>
    <row r="736" spans="32:41" ht="12.75" customHeight="1" x14ac:dyDescent="0.2">
      <c r="AF736" s="209"/>
      <c r="AG736" s="209"/>
      <c r="AH736"/>
      <c r="AI736"/>
      <c r="AJ736"/>
      <c r="AK736"/>
      <c r="AL736"/>
      <c r="AM736"/>
      <c r="AN736"/>
      <c r="AO736"/>
    </row>
    <row r="737" spans="32:41" ht="12.75" customHeight="1" x14ac:dyDescent="0.2">
      <c r="AF737" s="209"/>
      <c r="AG737" s="209"/>
      <c r="AH737"/>
      <c r="AI737"/>
      <c r="AJ737"/>
      <c r="AK737"/>
      <c r="AL737"/>
      <c r="AM737"/>
      <c r="AN737"/>
      <c r="AO737"/>
    </row>
    <row r="738" spans="32:41" ht="12.75" customHeight="1" x14ac:dyDescent="0.2">
      <c r="AF738" s="209"/>
      <c r="AG738" s="209"/>
      <c r="AH738"/>
      <c r="AI738"/>
      <c r="AJ738"/>
      <c r="AK738"/>
      <c r="AL738"/>
      <c r="AM738"/>
      <c r="AN738"/>
      <c r="AO738"/>
    </row>
    <row r="739" spans="32:41" ht="12.75" customHeight="1" x14ac:dyDescent="0.2">
      <c r="AF739" s="209"/>
      <c r="AG739" s="209"/>
      <c r="AH739"/>
      <c r="AI739"/>
      <c r="AJ739"/>
      <c r="AK739"/>
      <c r="AL739"/>
      <c r="AM739"/>
      <c r="AN739"/>
      <c r="AO739"/>
    </row>
    <row r="740" spans="32:41" ht="12.75" customHeight="1" x14ac:dyDescent="0.2">
      <c r="AF740" s="209"/>
      <c r="AG740" s="209"/>
      <c r="AH740"/>
      <c r="AI740"/>
      <c r="AJ740"/>
      <c r="AK740"/>
      <c r="AL740"/>
      <c r="AM740"/>
      <c r="AN740"/>
      <c r="AO740"/>
    </row>
    <row r="741" spans="32:41" ht="12.75" customHeight="1" x14ac:dyDescent="0.2">
      <c r="AF741" s="209"/>
      <c r="AG741" s="209"/>
      <c r="AH741"/>
      <c r="AI741"/>
      <c r="AJ741"/>
      <c r="AK741"/>
      <c r="AL741"/>
      <c r="AM741"/>
      <c r="AN741"/>
      <c r="AO741"/>
    </row>
    <row r="742" spans="32:41" ht="12.75" customHeight="1" x14ac:dyDescent="0.2">
      <c r="AF742" s="209"/>
      <c r="AG742" s="209"/>
      <c r="AH742"/>
      <c r="AI742"/>
      <c r="AJ742"/>
      <c r="AK742"/>
      <c r="AL742"/>
      <c r="AM742"/>
      <c r="AN742"/>
      <c r="AO742"/>
    </row>
    <row r="743" spans="32:41" ht="12.75" customHeight="1" x14ac:dyDescent="0.2">
      <c r="AF743" s="209"/>
      <c r="AG743" s="209"/>
      <c r="AH743"/>
      <c r="AI743"/>
      <c r="AJ743"/>
      <c r="AK743"/>
      <c r="AL743"/>
      <c r="AM743"/>
      <c r="AN743"/>
      <c r="AO743"/>
    </row>
    <row r="744" spans="32:41" ht="12.75" customHeight="1" x14ac:dyDescent="0.2">
      <c r="AF744" s="209"/>
      <c r="AG744" s="209"/>
      <c r="AH744"/>
      <c r="AI744"/>
      <c r="AJ744"/>
      <c r="AK744"/>
      <c r="AL744"/>
      <c r="AM744"/>
      <c r="AN744"/>
      <c r="AO744"/>
    </row>
    <row r="745" spans="32:41" ht="12.75" customHeight="1" x14ac:dyDescent="0.2">
      <c r="AF745" s="209"/>
      <c r="AG745" s="209"/>
      <c r="AH745"/>
      <c r="AI745"/>
      <c r="AJ745"/>
      <c r="AK745"/>
      <c r="AL745"/>
      <c r="AM745"/>
      <c r="AN745"/>
      <c r="AO745"/>
    </row>
    <row r="746" spans="32:41" ht="12.75" customHeight="1" x14ac:dyDescent="0.2">
      <c r="AF746" s="209"/>
      <c r="AG746" s="209"/>
      <c r="AH746"/>
      <c r="AI746"/>
      <c r="AJ746"/>
      <c r="AK746"/>
      <c r="AL746"/>
      <c r="AM746"/>
      <c r="AN746"/>
      <c r="AO746"/>
    </row>
    <row r="747" spans="32:41" ht="12.75" customHeight="1" x14ac:dyDescent="0.2">
      <c r="AF747" s="209"/>
      <c r="AG747" s="209"/>
      <c r="AH747"/>
      <c r="AI747"/>
      <c r="AJ747"/>
      <c r="AK747"/>
      <c r="AL747"/>
      <c r="AM747"/>
      <c r="AN747"/>
      <c r="AO747"/>
    </row>
    <row r="748" spans="32:41" ht="12.75" customHeight="1" x14ac:dyDescent="0.2">
      <c r="AF748" s="209"/>
      <c r="AG748" s="209"/>
      <c r="AH748"/>
      <c r="AI748"/>
      <c r="AJ748"/>
      <c r="AK748"/>
      <c r="AL748"/>
      <c r="AM748"/>
      <c r="AN748"/>
      <c r="AO748"/>
    </row>
    <row r="749" spans="32:41" ht="12.75" customHeight="1" x14ac:dyDescent="0.2">
      <c r="AF749" s="209"/>
      <c r="AG749" s="209"/>
      <c r="AH749"/>
      <c r="AI749"/>
      <c r="AJ749"/>
      <c r="AK749"/>
      <c r="AL749"/>
      <c r="AM749"/>
      <c r="AN749"/>
      <c r="AO749"/>
    </row>
    <row r="750" spans="32:41" ht="12.75" customHeight="1" x14ac:dyDescent="0.2">
      <c r="AF750" s="209"/>
      <c r="AG750" s="209"/>
      <c r="AH750"/>
      <c r="AI750"/>
      <c r="AJ750"/>
      <c r="AK750"/>
      <c r="AL750"/>
      <c r="AM750"/>
      <c r="AN750"/>
      <c r="AO750"/>
    </row>
    <row r="751" spans="32:41" ht="12.75" customHeight="1" x14ac:dyDescent="0.2">
      <c r="AF751" s="209"/>
      <c r="AG751" s="209"/>
      <c r="AH751"/>
      <c r="AI751"/>
      <c r="AJ751"/>
      <c r="AK751"/>
      <c r="AL751"/>
      <c r="AM751"/>
      <c r="AN751"/>
      <c r="AO751"/>
    </row>
    <row r="752" spans="32:41" ht="12.75" customHeight="1" x14ac:dyDescent="0.2">
      <c r="AF752" s="209"/>
      <c r="AG752" s="209"/>
      <c r="AH752"/>
      <c r="AI752"/>
      <c r="AJ752"/>
      <c r="AK752"/>
      <c r="AL752"/>
      <c r="AM752"/>
      <c r="AN752"/>
      <c r="AO752"/>
    </row>
    <row r="753" spans="32:41" ht="12.75" customHeight="1" x14ac:dyDescent="0.2">
      <c r="AF753" s="209"/>
      <c r="AG753" s="209"/>
      <c r="AH753"/>
      <c r="AI753"/>
      <c r="AJ753"/>
      <c r="AK753"/>
      <c r="AL753"/>
      <c r="AM753"/>
      <c r="AN753"/>
      <c r="AO753"/>
    </row>
    <row r="754" spans="32:41" ht="12.75" customHeight="1" x14ac:dyDescent="0.2">
      <c r="AF754" s="209"/>
      <c r="AG754" s="209"/>
      <c r="AH754"/>
      <c r="AI754"/>
      <c r="AJ754"/>
      <c r="AK754"/>
      <c r="AL754"/>
      <c r="AM754"/>
      <c r="AN754"/>
      <c r="AO754"/>
    </row>
    <row r="755" spans="32:41" ht="12.75" customHeight="1" x14ac:dyDescent="0.2">
      <c r="AF755" s="209"/>
      <c r="AG755" s="209"/>
      <c r="AH755"/>
      <c r="AI755"/>
      <c r="AJ755"/>
      <c r="AK755"/>
      <c r="AL755"/>
      <c r="AM755"/>
      <c r="AN755"/>
      <c r="AO755"/>
    </row>
    <row r="756" spans="32:41" ht="12.75" customHeight="1" x14ac:dyDescent="0.2">
      <c r="AF756" s="209"/>
      <c r="AG756" s="209"/>
      <c r="AH756"/>
      <c r="AI756"/>
      <c r="AJ756"/>
      <c r="AK756"/>
      <c r="AL756"/>
      <c r="AM756"/>
      <c r="AN756"/>
      <c r="AO756"/>
    </row>
    <row r="757" spans="32:41" ht="12.75" customHeight="1" x14ac:dyDescent="0.2">
      <c r="AF757" s="209"/>
      <c r="AG757" s="209"/>
      <c r="AH757"/>
      <c r="AI757"/>
      <c r="AJ757"/>
      <c r="AK757"/>
      <c r="AL757"/>
      <c r="AM757"/>
      <c r="AN757"/>
      <c r="AO757"/>
    </row>
    <row r="758" spans="32:41" ht="12.75" customHeight="1" x14ac:dyDescent="0.2">
      <c r="AF758" s="209"/>
      <c r="AG758" s="209"/>
      <c r="AH758"/>
      <c r="AI758"/>
      <c r="AJ758"/>
      <c r="AK758"/>
      <c r="AL758"/>
      <c r="AM758"/>
      <c r="AN758"/>
      <c r="AO758"/>
    </row>
    <row r="759" spans="32:41" ht="12.75" customHeight="1" x14ac:dyDescent="0.2">
      <c r="AF759" s="209"/>
      <c r="AG759" s="209"/>
      <c r="AH759"/>
      <c r="AI759"/>
      <c r="AJ759"/>
      <c r="AK759"/>
      <c r="AL759"/>
      <c r="AM759"/>
      <c r="AN759"/>
      <c r="AO759"/>
    </row>
    <row r="760" spans="32:41" ht="12.75" customHeight="1" x14ac:dyDescent="0.2">
      <c r="AF760" s="209"/>
      <c r="AG760" s="209"/>
      <c r="AH760"/>
      <c r="AI760"/>
      <c r="AJ760"/>
      <c r="AK760"/>
      <c r="AL760"/>
      <c r="AM760"/>
      <c r="AN760"/>
      <c r="AO760"/>
    </row>
    <row r="761" spans="32:41" ht="12.75" customHeight="1" x14ac:dyDescent="0.2">
      <c r="AF761" s="209"/>
      <c r="AG761" s="209"/>
      <c r="AH761"/>
      <c r="AI761"/>
      <c r="AJ761"/>
      <c r="AK761"/>
      <c r="AL761"/>
      <c r="AM761"/>
      <c r="AN761"/>
      <c r="AO761"/>
    </row>
    <row r="762" spans="32:41" ht="12.75" customHeight="1" x14ac:dyDescent="0.2">
      <c r="AF762" s="209"/>
      <c r="AG762" s="209"/>
      <c r="AH762"/>
      <c r="AI762"/>
      <c r="AJ762"/>
      <c r="AK762"/>
      <c r="AL762"/>
      <c r="AM762"/>
      <c r="AN762"/>
      <c r="AO762"/>
    </row>
    <row r="763" spans="32:41" ht="12.75" customHeight="1" x14ac:dyDescent="0.2">
      <c r="AF763" s="209"/>
      <c r="AG763" s="209"/>
      <c r="AH763"/>
      <c r="AI763"/>
      <c r="AJ763"/>
      <c r="AK763"/>
      <c r="AL763"/>
      <c r="AM763"/>
      <c r="AN763"/>
      <c r="AO763"/>
    </row>
    <row r="764" spans="32:41" ht="12.75" customHeight="1" x14ac:dyDescent="0.2">
      <c r="AF764" s="209"/>
      <c r="AG764" s="209"/>
      <c r="AH764"/>
      <c r="AI764"/>
      <c r="AJ764"/>
      <c r="AK764"/>
      <c r="AL764"/>
      <c r="AM764"/>
      <c r="AN764"/>
      <c r="AO764"/>
    </row>
    <row r="765" spans="32:41" ht="12.75" customHeight="1" x14ac:dyDescent="0.2">
      <c r="AF765" s="209"/>
      <c r="AG765" s="209"/>
      <c r="AH765"/>
      <c r="AI765"/>
      <c r="AJ765"/>
      <c r="AK765"/>
      <c r="AL765"/>
      <c r="AM765"/>
      <c r="AN765"/>
      <c r="AO765"/>
    </row>
    <row r="766" spans="32:41" ht="12.75" customHeight="1" x14ac:dyDescent="0.2">
      <c r="AF766" s="209"/>
      <c r="AG766" s="209"/>
      <c r="AH766"/>
      <c r="AI766"/>
      <c r="AJ766"/>
      <c r="AK766"/>
      <c r="AL766"/>
      <c r="AM766"/>
      <c r="AN766"/>
      <c r="AO766"/>
    </row>
    <row r="767" spans="32:41" ht="12.75" customHeight="1" x14ac:dyDescent="0.2">
      <c r="AF767" s="209"/>
      <c r="AG767" s="209"/>
      <c r="AH767"/>
      <c r="AI767"/>
      <c r="AJ767"/>
      <c r="AK767"/>
      <c r="AL767"/>
      <c r="AM767"/>
      <c r="AN767"/>
      <c r="AO767"/>
    </row>
    <row r="768" spans="32:41" ht="12.75" customHeight="1" x14ac:dyDescent="0.2">
      <c r="AF768" s="209"/>
      <c r="AG768" s="209"/>
      <c r="AH768"/>
      <c r="AI768"/>
      <c r="AJ768"/>
      <c r="AK768"/>
      <c r="AL768"/>
      <c r="AM768"/>
      <c r="AN768"/>
      <c r="AO768"/>
    </row>
    <row r="769" spans="32:41" ht="12.75" customHeight="1" x14ac:dyDescent="0.2">
      <c r="AF769" s="209"/>
      <c r="AG769" s="209"/>
      <c r="AH769"/>
      <c r="AI769"/>
      <c r="AJ769"/>
      <c r="AK769"/>
      <c r="AL769"/>
      <c r="AM769"/>
      <c r="AN769"/>
      <c r="AO769"/>
    </row>
    <row r="770" spans="32:41" ht="12.75" customHeight="1" x14ac:dyDescent="0.2">
      <c r="AF770" s="209"/>
      <c r="AG770" s="209"/>
      <c r="AH770"/>
      <c r="AI770"/>
      <c r="AJ770"/>
      <c r="AK770"/>
      <c r="AL770"/>
      <c r="AM770"/>
      <c r="AN770"/>
      <c r="AO770"/>
    </row>
    <row r="771" spans="32:41" ht="12.75" customHeight="1" x14ac:dyDescent="0.2">
      <c r="AF771" s="209"/>
      <c r="AG771" s="209"/>
      <c r="AH771"/>
      <c r="AI771"/>
      <c r="AJ771"/>
      <c r="AK771"/>
      <c r="AL771"/>
      <c r="AM771"/>
      <c r="AN771"/>
      <c r="AO771"/>
    </row>
    <row r="772" spans="32:41" ht="12.75" customHeight="1" x14ac:dyDescent="0.2">
      <c r="AF772" s="209"/>
      <c r="AG772" s="209"/>
      <c r="AH772"/>
      <c r="AI772"/>
      <c r="AJ772"/>
      <c r="AK772"/>
      <c r="AL772"/>
      <c r="AM772"/>
      <c r="AN772"/>
      <c r="AO772"/>
    </row>
    <row r="773" spans="32:41" ht="12.75" customHeight="1" x14ac:dyDescent="0.2">
      <c r="AF773" s="209"/>
      <c r="AG773" s="209"/>
      <c r="AH773"/>
      <c r="AI773"/>
      <c r="AJ773"/>
      <c r="AK773"/>
      <c r="AL773"/>
      <c r="AM773"/>
      <c r="AN773"/>
      <c r="AO773"/>
    </row>
    <row r="774" spans="32:41" ht="12.75" customHeight="1" x14ac:dyDescent="0.2">
      <c r="AF774" s="209"/>
      <c r="AG774" s="209"/>
      <c r="AH774"/>
      <c r="AI774"/>
      <c r="AJ774"/>
      <c r="AK774"/>
      <c r="AL774"/>
      <c r="AM774"/>
      <c r="AN774"/>
      <c r="AO774"/>
    </row>
    <row r="775" spans="32:41" ht="12.75" customHeight="1" x14ac:dyDescent="0.2">
      <c r="AF775" s="209"/>
      <c r="AG775" s="209"/>
      <c r="AH775"/>
      <c r="AI775"/>
      <c r="AJ775"/>
      <c r="AK775"/>
      <c r="AL775"/>
      <c r="AM775"/>
      <c r="AN775"/>
      <c r="AO775"/>
    </row>
    <row r="776" spans="32:41" ht="12.75" customHeight="1" x14ac:dyDescent="0.2">
      <c r="AF776" s="209"/>
      <c r="AG776" s="209"/>
      <c r="AH776"/>
      <c r="AI776"/>
      <c r="AJ776"/>
      <c r="AK776"/>
      <c r="AL776"/>
      <c r="AM776"/>
      <c r="AN776"/>
      <c r="AO776"/>
    </row>
    <row r="777" spans="32:41" ht="12.75" customHeight="1" x14ac:dyDescent="0.2">
      <c r="AF777" s="209"/>
      <c r="AG777" s="209"/>
      <c r="AH777"/>
      <c r="AI777"/>
      <c r="AJ777"/>
      <c r="AK777"/>
      <c r="AL777"/>
      <c r="AM777"/>
      <c r="AN777"/>
      <c r="AO777"/>
    </row>
    <row r="778" spans="32:41" ht="12.75" customHeight="1" x14ac:dyDescent="0.2">
      <c r="AF778" s="209"/>
      <c r="AG778" s="209"/>
      <c r="AH778"/>
      <c r="AI778"/>
      <c r="AJ778"/>
      <c r="AK778"/>
      <c r="AL778"/>
      <c r="AM778"/>
      <c r="AN778"/>
      <c r="AO778"/>
    </row>
    <row r="779" spans="32:41" ht="12.75" customHeight="1" x14ac:dyDescent="0.2">
      <c r="AF779" s="209"/>
      <c r="AG779" s="209"/>
      <c r="AH779"/>
      <c r="AI779"/>
      <c r="AJ779"/>
      <c r="AK779"/>
      <c r="AL779"/>
      <c r="AM779"/>
      <c r="AN779"/>
      <c r="AO779"/>
    </row>
    <row r="780" spans="32:41" ht="12.75" customHeight="1" x14ac:dyDescent="0.2">
      <c r="AF780" s="209"/>
      <c r="AG780" s="209"/>
      <c r="AH780"/>
      <c r="AI780"/>
      <c r="AJ780"/>
      <c r="AK780"/>
      <c r="AL780"/>
      <c r="AM780"/>
      <c r="AN780"/>
      <c r="AO780"/>
    </row>
    <row r="781" spans="32:41" ht="12.75" customHeight="1" x14ac:dyDescent="0.2">
      <c r="AF781" s="209"/>
      <c r="AG781" s="209"/>
      <c r="AH781"/>
      <c r="AI781"/>
      <c r="AJ781"/>
      <c r="AK781"/>
      <c r="AL781"/>
      <c r="AM781"/>
      <c r="AN781"/>
      <c r="AO781"/>
    </row>
    <row r="782" spans="32:41" ht="12.75" customHeight="1" x14ac:dyDescent="0.2">
      <c r="AF782" s="209"/>
      <c r="AG782" s="209"/>
      <c r="AH782"/>
      <c r="AI782"/>
      <c r="AJ782"/>
      <c r="AK782"/>
      <c r="AL782"/>
      <c r="AM782"/>
      <c r="AN782"/>
      <c r="AO782"/>
    </row>
    <row r="783" spans="32:41" ht="12.75" customHeight="1" x14ac:dyDescent="0.2">
      <c r="AF783" s="209"/>
      <c r="AG783" s="209"/>
      <c r="AH783"/>
      <c r="AI783"/>
      <c r="AJ783"/>
      <c r="AK783"/>
      <c r="AL783"/>
      <c r="AM783"/>
      <c r="AN783"/>
      <c r="AO783"/>
    </row>
    <row r="784" spans="32:41" ht="12.75" customHeight="1" x14ac:dyDescent="0.2">
      <c r="AF784" s="209"/>
      <c r="AG784" s="209"/>
      <c r="AH784"/>
      <c r="AI784"/>
      <c r="AJ784"/>
      <c r="AK784"/>
      <c r="AL784"/>
      <c r="AM784"/>
      <c r="AN784"/>
      <c r="AO784"/>
    </row>
    <row r="785" spans="32:41" ht="12.75" customHeight="1" x14ac:dyDescent="0.2">
      <c r="AF785" s="209"/>
      <c r="AG785" s="209"/>
      <c r="AH785"/>
      <c r="AI785"/>
      <c r="AJ785"/>
      <c r="AK785"/>
      <c r="AL785"/>
      <c r="AM785"/>
      <c r="AN785"/>
      <c r="AO785"/>
    </row>
    <row r="786" spans="32:41" ht="12.75" customHeight="1" x14ac:dyDescent="0.2">
      <c r="AF786" s="209"/>
      <c r="AG786" s="209"/>
      <c r="AH786"/>
      <c r="AI786"/>
      <c r="AJ786"/>
      <c r="AK786"/>
      <c r="AL786"/>
      <c r="AM786"/>
      <c r="AN786"/>
      <c r="AO786"/>
    </row>
    <row r="787" spans="32:41" ht="12.75" customHeight="1" x14ac:dyDescent="0.2">
      <c r="AF787" s="209"/>
      <c r="AG787" s="209"/>
      <c r="AH787"/>
      <c r="AI787"/>
      <c r="AJ787"/>
      <c r="AK787"/>
      <c r="AL787"/>
      <c r="AM787"/>
      <c r="AN787"/>
      <c r="AO787"/>
    </row>
    <row r="788" spans="32:41" ht="12.75" customHeight="1" x14ac:dyDescent="0.2">
      <c r="AF788" s="209"/>
      <c r="AG788" s="209"/>
      <c r="AH788"/>
      <c r="AI788"/>
      <c r="AJ788"/>
      <c r="AK788"/>
      <c r="AL788"/>
      <c r="AM788"/>
      <c r="AN788"/>
      <c r="AO788"/>
    </row>
    <row r="789" spans="32:41" ht="12.75" customHeight="1" x14ac:dyDescent="0.2">
      <c r="AF789" s="209"/>
      <c r="AG789" s="209"/>
      <c r="AH789"/>
      <c r="AI789"/>
      <c r="AJ789"/>
      <c r="AK789"/>
      <c r="AL789"/>
      <c r="AM789"/>
      <c r="AN789"/>
      <c r="AO789"/>
    </row>
    <row r="790" spans="32:41" ht="12.75" customHeight="1" x14ac:dyDescent="0.2">
      <c r="AF790" s="209"/>
      <c r="AG790" s="209"/>
      <c r="AH790"/>
      <c r="AI790"/>
      <c r="AJ790"/>
      <c r="AK790"/>
      <c r="AL790"/>
      <c r="AM790"/>
      <c r="AN790"/>
      <c r="AO790"/>
    </row>
    <row r="791" spans="32:41" ht="12.75" customHeight="1" x14ac:dyDescent="0.2">
      <c r="AF791" s="209"/>
      <c r="AG791" s="209"/>
      <c r="AH791"/>
      <c r="AI791"/>
      <c r="AJ791"/>
      <c r="AK791"/>
      <c r="AL791"/>
      <c r="AM791"/>
      <c r="AN791"/>
      <c r="AO791"/>
    </row>
    <row r="792" spans="32:41" ht="12.75" customHeight="1" x14ac:dyDescent="0.2">
      <c r="AF792" s="209"/>
      <c r="AG792" s="209"/>
      <c r="AH792"/>
      <c r="AI792"/>
      <c r="AJ792"/>
      <c r="AK792"/>
      <c r="AL792"/>
      <c r="AM792"/>
      <c r="AN792"/>
      <c r="AO792"/>
    </row>
    <row r="793" spans="32:41" ht="12.75" customHeight="1" x14ac:dyDescent="0.2">
      <c r="AF793" s="209"/>
      <c r="AG793" s="209"/>
      <c r="AH793"/>
      <c r="AI793"/>
      <c r="AJ793"/>
      <c r="AK793"/>
      <c r="AL793"/>
      <c r="AM793"/>
      <c r="AN793"/>
      <c r="AO793"/>
    </row>
    <row r="794" spans="32:41" ht="12.75" customHeight="1" x14ac:dyDescent="0.2">
      <c r="AF794" s="209"/>
      <c r="AG794" s="209"/>
      <c r="AH794"/>
      <c r="AI794"/>
      <c r="AJ794"/>
      <c r="AK794"/>
      <c r="AL794"/>
      <c r="AM794"/>
      <c r="AN794"/>
      <c r="AO794"/>
    </row>
    <row r="795" spans="32:41" ht="12.75" customHeight="1" x14ac:dyDescent="0.2">
      <c r="AF795" s="209"/>
      <c r="AG795" s="209"/>
      <c r="AH795"/>
      <c r="AI795"/>
      <c r="AJ795"/>
      <c r="AK795"/>
      <c r="AL795"/>
      <c r="AM795"/>
      <c r="AN795"/>
      <c r="AO795"/>
    </row>
    <row r="796" spans="32:41" ht="12.75" customHeight="1" x14ac:dyDescent="0.2">
      <c r="AF796" s="209"/>
      <c r="AG796" s="209"/>
      <c r="AH796"/>
      <c r="AI796"/>
      <c r="AJ796"/>
      <c r="AK796"/>
      <c r="AL796"/>
      <c r="AM796"/>
      <c r="AN796"/>
      <c r="AO796"/>
    </row>
    <row r="797" spans="32:41" ht="12.75" customHeight="1" x14ac:dyDescent="0.2">
      <c r="AF797" s="209"/>
      <c r="AG797" s="209"/>
      <c r="AH797"/>
      <c r="AI797"/>
      <c r="AJ797"/>
      <c r="AK797"/>
      <c r="AL797"/>
      <c r="AM797"/>
      <c r="AN797"/>
      <c r="AO797"/>
    </row>
    <row r="798" spans="32:41" ht="12.75" customHeight="1" x14ac:dyDescent="0.2">
      <c r="AF798" s="209"/>
      <c r="AG798" s="209"/>
      <c r="AH798"/>
      <c r="AI798"/>
      <c r="AJ798"/>
      <c r="AK798"/>
      <c r="AL798"/>
      <c r="AM798"/>
      <c r="AN798"/>
      <c r="AO798"/>
    </row>
    <row r="799" spans="32:41" ht="12.75" customHeight="1" x14ac:dyDescent="0.2">
      <c r="AF799" s="209"/>
      <c r="AG799" s="209"/>
      <c r="AH799"/>
      <c r="AI799"/>
      <c r="AJ799"/>
      <c r="AK799"/>
      <c r="AL799"/>
      <c r="AM799"/>
      <c r="AN799"/>
      <c r="AO799"/>
    </row>
    <row r="800" spans="32:41" ht="12.75" customHeight="1" x14ac:dyDescent="0.2">
      <c r="AF800" s="209"/>
      <c r="AG800" s="209"/>
      <c r="AH800"/>
      <c r="AI800"/>
      <c r="AJ800"/>
      <c r="AK800"/>
      <c r="AL800"/>
      <c r="AM800"/>
      <c r="AN800"/>
      <c r="AO800"/>
    </row>
    <row r="801" spans="32:41" ht="12.75" customHeight="1" x14ac:dyDescent="0.2">
      <c r="AF801" s="209"/>
      <c r="AG801" s="209"/>
      <c r="AH801"/>
      <c r="AI801"/>
      <c r="AJ801"/>
      <c r="AK801"/>
      <c r="AL801"/>
      <c r="AM801"/>
      <c r="AN801"/>
      <c r="AO801"/>
    </row>
    <row r="802" spans="32:41" ht="12.75" customHeight="1" x14ac:dyDescent="0.2">
      <c r="AF802" s="209"/>
      <c r="AG802" s="209"/>
      <c r="AH802"/>
      <c r="AI802"/>
      <c r="AJ802"/>
      <c r="AK802"/>
      <c r="AL802"/>
      <c r="AM802"/>
      <c r="AN802"/>
      <c r="AO802"/>
    </row>
    <row r="803" spans="32:41" ht="12.75" customHeight="1" x14ac:dyDescent="0.2">
      <c r="AF803" s="209"/>
      <c r="AG803" s="209"/>
      <c r="AH803"/>
      <c r="AI803"/>
      <c r="AJ803"/>
      <c r="AK803"/>
      <c r="AL803"/>
      <c r="AM803"/>
      <c r="AN803"/>
      <c r="AO803"/>
    </row>
    <row r="804" spans="32:41" ht="12.75" customHeight="1" x14ac:dyDescent="0.2">
      <c r="AF804" s="209"/>
      <c r="AG804" s="209"/>
      <c r="AH804"/>
      <c r="AI804"/>
      <c r="AJ804"/>
      <c r="AK804"/>
      <c r="AL804"/>
      <c r="AM804"/>
      <c r="AN804"/>
      <c r="AO804"/>
    </row>
    <row r="805" spans="32:41" ht="12.75" customHeight="1" x14ac:dyDescent="0.2">
      <c r="AF805" s="209"/>
      <c r="AG805" s="209"/>
      <c r="AH805"/>
      <c r="AI805"/>
      <c r="AJ805"/>
      <c r="AK805"/>
      <c r="AL805"/>
      <c r="AM805"/>
      <c r="AN805"/>
      <c r="AO805"/>
    </row>
    <row r="806" spans="32:41" ht="12.75" customHeight="1" x14ac:dyDescent="0.2">
      <c r="AF806" s="209"/>
      <c r="AG806" s="209"/>
      <c r="AH806"/>
      <c r="AI806"/>
      <c r="AJ806"/>
      <c r="AK806"/>
      <c r="AL806"/>
      <c r="AM806"/>
      <c r="AN806"/>
      <c r="AO806"/>
    </row>
    <row r="807" spans="32:41" ht="12.75" customHeight="1" x14ac:dyDescent="0.2">
      <c r="AF807" s="209"/>
      <c r="AG807" s="209"/>
      <c r="AH807"/>
      <c r="AI807"/>
      <c r="AJ807"/>
      <c r="AK807"/>
      <c r="AL807"/>
      <c r="AM807"/>
      <c r="AN807"/>
      <c r="AO807"/>
    </row>
    <row r="808" spans="32:41" ht="12.75" customHeight="1" x14ac:dyDescent="0.2">
      <c r="AF808" s="209"/>
      <c r="AG808" s="209"/>
      <c r="AH808"/>
      <c r="AI808"/>
      <c r="AJ808"/>
      <c r="AK808"/>
      <c r="AL808"/>
      <c r="AM808"/>
      <c r="AN808"/>
      <c r="AO808"/>
    </row>
    <row r="809" spans="32:41" ht="12.75" customHeight="1" x14ac:dyDescent="0.2">
      <c r="AF809" s="209"/>
      <c r="AG809" s="209"/>
      <c r="AH809"/>
      <c r="AI809"/>
      <c r="AJ809"/>
      <c r="AK809"/>
      <c r="AL809"/>
      <c r="AM809"/>
      <c r="AN809"/>
      <c r="AO809"/>
    </row>
    <row r="810" spans="32:41" ht="12.75" customHeight="1" x14ac:dyDescent="0.2">
      <c r="AF810" s="209"/>
      <c r="AG810" s="209"/>
      <c r="AH810"/>
      <c r="AI810"/>
      <c r="AJ810"/>
      <c r="AK810"/>
      <c r="AL810"/>
      <c r="AM810"/>
      <c r="AN810"/>
      <c r="AO810"/>
    </row>
    <row r="811" spans="32:41" ht="12.75" customHeight="1" x14ac:dyDescent="0.2">
      <c r="AF811" s="209"/>
      <c r="AG811" s="209"/>
      <c r="AH811"/>
      <c r="AI811"/>
      <c r="AJ811"/>
      <c r="AK811"/>
      <c r="AL811"/>
      <c r="AM811"/>
      <c r="AN811"/>
      <c r="AO811"/>
    </row>
    <row r="812" spans="32:41" ht="12.75" customHeight="1" x14ac:dyDescent="0.2">
      <c r="AF812" s="209"/>
      <c r="AG812" s="209"/>
      <c r="AH812"/>
      <c r="AI812"/>
      <c r="AJ812"/>
      <c r="AK812"/>
      <c r="AL812"/>
      <c r="AM812"/>
      <c r="AN812"/>
      <c r="AO812"/>
    </row>
    <row r="813" spans="32:41" ht="12.75" customHeight="1" x14ac:dyDescent="0.2">
      <c r="AF813" s="209"/>
      <c r="AG813" s="209"/>
      <c r="AH813"/>
      <c r="AI813"/>
      <c r="AJ813"/>
      <c r="AK813"/>
      <c r="AL813"/>
      <c r="AM813"/>
      <c r="AN813"/>
      <c r="AO813"/>
    </row>
    <row r="814" spans="32:41" ht="12.75" customHeight="1" x14ac:dyDescent="0.2">
      <c r="AF814" s="209"/>
      <c r="AG814" s="209"/>
      <c r="AH814"/>
      <c r="AI814"/>
      <c r="AJ814"/>
      <c r="AK814"/>
      <c r="AL814"/>
      <c r="AM814"/>
      <c r="AN814"/>
      <c r="AO814"/>
    </row>
    <row r="815" spans="32:41" ht="12.75" customHeight="1" x14ac:dyDescent="0.2">
      <c r="AF815" s="209"/>
      <c r="AG815" s="209"/>
      <c r="AH815"/>
      <c r="AI815"/>
      <c r="AJ815"/>
      <c r="AK815"/>
      <c r="AL815"/>
      <c r="AM815"/>
      <c r="AN815"/>
      <c r="AO815"/>
    </row>
    <row r="816" spans="32:41" ht="12.75" customHeight="1" x14ac:dyDescent="0.2">
      <c r="AF816" s="209"/>
      <c r="AG816" s="209"/>
      <c r="AH816"/>
      <c r="AI816"/>
      <c r="AJ816"/>
      <c r="AK816"/>
      <c r="AL816"/>
      <c r="AM816"/>
      <c r="AN816"/>
      <c r="AO816"/>
    </row>
    <row r="817" spans="32:41" ht="12.75" customHeight="1" x14ac:dyDescent="0.2">
      <c r="AF817" s="209"/>
      <c r="AG817" s="209"/>
      <c r="AH817"/>
      <c r="AI817"/>
      <c r="AJ817"/>
      <c r="AK817"/>
      <c r="AL817"/>
      <c r="AM817"/>
      <c r="AN817"/>
      <c r="AO817"/>
    </row>
    <row r="818" spans="32:41" ht="12.75" customHeight="1" x14ac:dyDescent="0.2">
      <c r="AF818" s="209"/>
      <c r="AG818" s="209"/>
      <c r="AH818"/>
      <c r="AI818"/>
      <c r="AJ818"/>
      <c r="AK818"/>
      <c r="AL818"/>
      <c r="AM818"/>
      <c r="AN818"/>
      <c r="AO818"/>
    </row>
    <row r="819" spans="32:41" ht="12.75" customHeight="1" x14ac:dyDescent="0.2">
      <c r="AF819" s="209"/>
      <c r="AG819" s="209"/>
      <c r="AH819"/>
      <c r="AI819"/>
      <c r="AJ819"/>
      <c r="AK819"/>
      <c r="AL819"/>
      <c r="AM819"/>
      <c r="AN819"/>
      <c r="AO819"/>
    </row>
    <row r="820" spans="32:41" ht="12.75" customHeight="1" x14ac:dyDescent="0.2">
      <c r="AF820" s="209"/>
      <c r="AG820" s="209"/>
      <c r="AH820"/>
      <c r="AI820"/>
      <c r="AJ820"/>
      <c r="AK820"/>
      <c r="AL820"/>
      <c r="AM820"/>
      <c r="AN820"/>
      <c r="AO820"/>
    </row>
    <row r="821" spans="32:41" ht="12.75" customHeight="1" x14ac:dyDescent="0.2">
      <c r="AF821" s="209"/>
      <c r="AG821" s="209"/>
      <c r="AH821"/>
      <c r="AI821"/>
      <c r="AJ821"/>
      <c r="AK821"/>
      <c r="AL821"/>
      <c r="AM821"/>
      <c r="AN821"/>
      <c r="AO821"/>
    </row>
    <row r="822" spans="32:41" ht="12.75" customHeight="1" x14ac:dyDescent="0.2">
      <c r="AF822" s="209"/>
      <c r="AG822" s="209"/>
      <c r="AH822"/>
      <c r="AI822"/>
      <c r="AJ822"/>
      <c r="AK822"/>
      <c r="AL822"/>
      <c r="AM822"/>
      <c r="AN822"/>
      <c r="AO822"/>
    </row>
    <row r="823" spans="32:41" ht="12.75" customHeight="1" x14ac:dyDescent="0.2">
      <c r="AF823" s="209"/>
      <c r="AG823" s="209"/>
      <c r="AH823"/>
      <c r="AI823"/>
      <c r="AJ823"/>
      <c r="AK823"/>
      <c r="AL823"/>
      <c r="AM823"/>
      <c r="AN823"/>
      <c r="AO823"/>
    </row>
    <row r="824" spans="32:41" ht="12.75" customHeight="1" x14ac:dyDescent="0.2">
      <c r="AF824" s="209"/>
      <c r="AG824" s="209"/>
      <c r="AH824"/>
      <c r="AI824"/>
      <c r="AJ824"/>
      <c r="AK824"/>
      <c r="AL824"/>
      <c r="AM824"/>
      <c r="AN824"/>
      <c r="AO824"/>
    </row>
    <row r="825" spans="32:41" ht="12.75" customHeight="1" x14ac:dyDescent="0.2">
      <c r="AF825" s="209"/>
      <c r="AG825" s="209"/>
      <c r="AH825"/>
      <c r="AI825"/>
      <c r="AJ825"/>
      <c r="AK825"/>
      <c r="AL825"/>
      <c r="AM825"/>
      <c r="AN825"/>
      <c r="AO825"/>
    </row>
    <row r="826" spans="32:41" ht="12.75" customHeight="1" x14ac:dyDescent="0.2">
      <c r="AF826" s="209"/>
      <c r="AG826" s="209"/>
      <c r="AH826"/>
      <c r="AI826"/>
      <c r="AJ826"/>
      <c r="AK826"/>
      <c r="AL826"/>
      <c r="AM826"/>
      <c r="AN826"/>
      <c r="AO826"/>
    </row>
    <row r="827" spans="32:41" ht="12.75" customHeight="1" x14ac:dyDescent="0.2">
      <c r="AF827" s="209"/>
      <c r="AG827" s="209"/>
      <c r="AH827"/>
      <c r="AI827"/>
      <c r="AJ827"/>
      <c r="AK827"/>
      <c r="AL827"/>
      <c r="AM827"/>
      <c r="AN827"/>
      <c r="AO827"/>
    </row>
    <row r="828" spans="32:41" ht="12.75" customHeight="1" x14ac:dyDescent="0.2">
      <c r="AF828" s="209"/>
      <c r="AG828" s="209"/>
      <c r="AH828"/>
      <c r="AI828"/>
      <c r="AJ828"/>
      <c r="AK828"/>
      <c r="AL828"/>
      <c r="AM828"/>
      <c r="AN828"/>
      <c r="AO828"/>
    </row>
    <row r="829" spans="32:41" ht="12.75" customHeight="1" x14ac:dyDescent="0.2">
      <c r="AF829" s="209"/>
      <c r="AG829" s="209"/>
      <c r="AH829"/>
      <c r="AI829"/>
      <c r="AJ829"/>
      <c r="AK829"/>
      <c r="AL829"/>
      <c r="AM829"/>
      <c r="AN829"/>
      <c r="AO829"/>
    </row>
    <row r="830" spans="32:41" ht="12.75" customHeight="1" x14ac:dyDescent="0.2">
      <c r="AF830" s="209"/>
      <c r="AG830" s="209"/>
      <c r="AH830"/>
      <c r="AI830"/>
      <c r="AJ830"/>
      <c r="AK830"/>
      <c r="AL830"/>
      <c r="AM830"/>
      <c r="AN830"/>
      <c r="AO830"/>
    </row>
    <row r="831" spans="32:41" ht="12.75" customHeight="1" x14ac:dyDescent="0.2">
      <c r="AF831" s="209"/>
      <c r="AG831" s="209"/>
      <c r="AH831"/>
      <c r="AI831"/>
      <c r="AJ831"/>
      <c r="AK831"/>
      <c r="AL831"/>
      <c r="AM831"/>
      <c r="AN831"/>
      <c r="AO831"/>
    </row>
    <row r="832" spans="32:41" ht="12.75" customHeight="1" x14ac:dyDescent="0.2">
      <c r="AF832" s="209"/>
      <c r="AG832" s="209"/>
      <c r="AH832"/>
      <c r="AI832"/>
      <c r="AJ832"/>
      <c r="AK832"/>
      <c r="AL832"/>
      <c r="AM832"/>
      <c r="AN832"/>
      <c r="AO832"/>
    </row>
    <row r="833" spans="32:41" ht="12.75" customHeight="1" x14ac:dyDescent="0.2">
      <c r="AF833" s="209"/>
      <c r="AG833" s="209"/>
      <c r="AH833"/>
      <c r="AI833"/>
      <c r="AJ833"/>
      <c r="AK833"/>
      <c r="AL833"/>
      <c r="AM833"/>
      <c r="AN833"/>
      <c r="AO833"/>
    </row>
    <row r="834" spans="32:41" ht="12.75" customHeight="1" x14ac:dyDescent="0.2">
      <c r="AF834" s="209"/>
      <c r="AG834" s="209"/>
      <c r="AH834"/>
      <c r="AI834"/>
      <c r="AJ834"/>
      <c r="AK834"/>
      <c r="AL834"/>
      <c r="AM834"/>
      <c r="AN834"/>
      <c r="AO834"/>
    </row>
    <row r="835" spans="32:41" ht="12.75" customHeight="1" x14ac:dyDescent="0.2">
      <c r="AF835" s="209"/>
      <c r="AG835" s="209"/>
      <c r="AH835"/>
      <c r="AI835"/>
      <c r="AJ835"/>
      <c r="AK835"/>
      <c r="AL835"/>
      <c r="AM835"/>
      <c r="AN835"/>
      <c r="AO835"/>
    </row>
    <row r="836" spans="32:41" ht="12.75" customHeight="1" x14ac:dyDescent="0.2">
      <c r="AF836" s="209"/>
      <c r="AG836" s="209"/>
      <c r="AH836"/>
      <c r="AI836"/>
      <c r="AJ836"/>
      <c r="AK836"/>
      <c r="AL836"/>
      <c r="AM836"/>
      <c r="AN836"/>
      <c r="AO836"/>
    </row>
    <row r="837" spans="32:41" ht="12.75" customHeight="1" x14ac:dyDescent="0.2">
      <c r="AF837" s="209"/>
      <c r="AG837" s="209"/>
      <c r="AH837"/>
      <c r="AI837"/>
      <c r="AJ837"/>
      <c r="AK837"/>
      <c r="AL837"/>
      <c r="AM837"/>
      <c r="AN837"/>
      <c r="AO837"/>
    </row>
    <row r="838" spans="32:41" ht="12.75" customHeight="1" x14ac:dyDescent="0.2">
      <c r="AF838" s="209"/>
      <c r="AG838" s="209"/>
      <c r="AH838"/>
      <c r="AI838"/>
      <c r="AJ838"/>
      <c r="AK838"/>
      <c r="AL838"/>
      <c r="AM838"/>
      <c r="AN838"/>
      <c r="AO838"/>
    </row>
    <row r="839" spans="32:41" ht="12.75" customHeight="1" x14ac:dyDescent="0.2">
      <c r="AF839" s="209"/>
      <c r="AG839" s="209"/>
      <c r="AH839"/>
      <c r="AI839"/>
      <c r="AJ839"/>
      <c r="AK839"/>
      <c r="AL839"/>
      <c r="AM839"/>
      <c r="AN839"/>
      <c r="AO839"/>
    </row>
    <row r="840" spans="32:41" ht="12.75" customHeight="1" x14ac:dyDescent="0.2">
      <c r="AF840" s="209"/>
      <c r="AG840" s="209"/>
      <c r="AH840"/>
      <c r="AI840"/>
      <c r="AJ840"/>
      <c r="AK840"/>
      <c r="AL840"/>
      <c r="AM840"/>
      <c r="AN840"/>
      <c r="AO840"/>
    </row>
    <row r="841" spans="32:41" ht="12.75" customHeight="1" x14ac:dyDescent="0.2">
      <c r="AF841" s="209"/>
      <c r="AG841" s="209"/>
      <c r="AH841"/>
      <c r="AI841"/>
      <c r="AJ841"/>
      <c r="AK841"/>
      <c r="AL841"/>
      <c r="AM841"/>
      <c r="AN841"/>
      <c r="AO841"/>
    </row>
    <row r="842" spans="32:41" ht="12.75" customHeight="1" x14ac:dyDescent="0.2">
      <c r="AF842" s="209"/>
      <c r="AG842" s="209"/>
      <c r="AH842"/>
      <c r="AI842"/>
      <c r="AJ842"/>
      <c r="AK842"/>
      <c r="AL842"/>
      <c r="AM842"/>
      <c r="AN842"/>
      <c r="AO842"/>
    </row>
    <row r="843" spans="32:41" ht="12.75" customHeight="1" x14ac:dyDescent="0.2">
      <c r="AF843" s="209"/>
      <c r="AG843" s="209"/>
      <c r="AH843"/>
      <c r="AI843"/>
      <c r="AJ843"/>
      <c r="AK843"/>
      <c r="AL843"/>
      <c r="AM843"/>
      <c r="AN843"/>
      <c r="AO843"/>
    </row>
    <row r="844" spans="32:41" ht="12.75" customHeight="1" x14ac:dyDescent="0.2">
      <c r="AF844" s="209"/>
      <c r="AG844" s="209"/>
      <c r="AH844"/>
      <c r="AI844"/>
      <c r="AJ844"/>
      <c r="AK844"/>
      <c r="AL844"/>
      <c r="AM844"/>
      <c r="AN844"/>
      <c r="AO844"/>
    </row>
    <row r="845" spans="32:41" ht="12.75" customHeight="1" x14ac:dyDescent="0.2">
      <c r="AF845" s="209"/>
      <c r="AG845" s="209"/>
      <c r="AH845"/>
      <c r="AI845"/>
      <c r="AJ845"/>
      <c r="AK845"/>
      <c r="AL845"/>
      <c r="AM845"/>
      <c r="AN845"/>
      <c r="AO845"/>
    </row>
    <row r="846" spans="32:41" ht="12.75" customHeight="1" x14ac:dyDescent="0.2">
      <c r="AF846" s="209"/>
      <c r="AG846" s="209"/>
      <c r="AH846"/>
      <c r="AI846"/>
      <c r="AJ846"/>
      <c r="AK846"/>
      <c r="AL846"/>
      <c r="AM846"/>
      <c r="AN846"/>
      <c r="AO846"/>
    </row>
    <row r="847" spans="32:41" ht="12.75" customHeight="1" x14ac:dyDescent="0.2">
      <c r="AF847" s="209"/>
      <c r="AG847" s="209"/>
      <c r="AH847"/>
      <c r="AI847"/>
      <c r="AJ847"/>
      <c r="AK847"/>
      <c r="AL847"/>
      <c r="AM847"/>
      <c r="AN847"/>
      <c r="AO847"/>
    </row>
    <row r="848" spans="32:41" ht="12.75" customHeight="1" x14ac:dyDescent="0.2">
      <c r="AF848" s="209"/>
      <c r="AG848" s="209"/>
      <c r="AH848"/>
      <c r="AI848"/>
      <c r="AJ848"/>
      <c r="AK848"/>
      <c r="AL848"/>
      <c r="AM848"/>
      <c r="AN848"/>
      <c r="AO848"/>
    </row>
    <row r="849" spans="32:41" ht="12.75" customHeight="1" x14ac:dyDescent="0.2">
      <c r="AF849" s="209"/>
      <c r="AG849" s="209"/>
      <c r="AH849"/>
      <c r="AI849"/>
      <c r="AJ849"/>
      <c r="AK849"/>
      <c r="AL849"/>
      <c r="AM849"/>
      <c r="AN849"/>
      <c r="AO849"/>
    </row>
    <row r="850" spans="32:41" ht="12.75" customHeight="1" x14ac:dyDescent="0.2">
      <c r="AF850" s="209"/>
      <c r="AG850" s="209"/>
      <c r="AH850"/>
      <c r="AI850"/>
      <c r="AJ850"/>
      <c r="AK850"/>
      <c r="AL850"/>
      <c r="AM850"/>
      <c r="AN850"/>
      <c r="AO850"/>
    </row>
    <row r="851" spans="32:41" ht="12.75" customHeight="1" x14ac:dyDescent="0.2">
      <c r="AF851" s="209"/>
      <c r="AG851" s="209"/>
      <c r="AH851"/>
      <c r="AI851"/>
      <c r="AJ851"/>
      <c r="AK851"/>
      <c r="AL851"/>
      <c r="AM851"/>
      <c r="AN851"/>
      <c r="AO851"/>
    </row>
    <row r="852" spans="32:41" ht="12.75" customHeight="1" x14ac:dyDescent="0.2">
      <c r="AF852" s="209"/>
      <c r="AG852" s="209"/>
      <c r="AH852"/>
      <c r="AI852"/>
      <c r="AJ852"/>
      <c r="AK852"/>
      <c r="AL852"/>
      <c r="AM852"/>
      <c r="AN852"/>
      <c r="AO852"/>
    </row>
    <row r="853" spans="32:41" ht="12.75" customHeight="1" x14ac:dyDescent="0.2">
      <c r="AF853" s="209"/>
      <c r="AG853" s="209"/>
      <c r="AH853"/>
      <c r="AI853"/>
      <c r="AJ853"/>
      <c r="AK853"/>
      <c r="AL853"/>
      <c r="AM853"/>
      <c r="AN853"/>
      <c r="AO853"/>
    </row>
    <row r="854" spans="32:41" ht="12.75" customHeight="1" x14ac:dyDescent="0.2">
      <c r="AF854" s="209"/>
      <c r="AG854" s="209"/>
      <c r="AH854"/>
      <c r="AI854"/>
      <c r="AJ854"/>
      <c r="AK854"/>
      <c r="AL854"/>
      <c r="AM854"/>
      <c r="AN854"/>
      <c r="AO854"/>
    </row>
    <row r="855" spans="32:41" ht="12.75" customHeight="1" x14ac:dyDescent="0.2">
      <c r="AF855" s="209"/>
      <c r="AG855" s="209"/>
      <c r="AH855"/>
      <c r="AI855"/>
      <c r="AJ855"/>
      <c r="AK855"/>
      <c r="AL855"/>
      <c r="AM855"/>
      <c r="AN855"/>
      <c r="AO855"/>
    </row>
    <row r="856" spans="32:41" ht="12.75" customHeight="1" x14ac:dyDescent="0.2">
      <c r="AF856" s="209"/>
      <c r="AG856" s="209"/>
      <c r="AH856"/>
      <c r="AI856"/>
      <c r="AJ856"/>
      <c r="AK856"/>
      <c r="AL856"/>
      <c r="AM856"/>
      <c r="AN856"/>
      <c r="AO856"/>
    </row>
    <row r="857" spans="32:41" ht="12.75" customHeight="1" x14ac:dyDescent="0.2">
      <c r="AF857" s="209"/>
      <c r="AG857" s="209"/>
      <c r="AH857"/>
      <c r="AI857"/>
      <c r="AJ857"/>
      <c r="AK857"/>
      <c r="AL857"/>
      <c r="AM857"/>
      <c r="AN857"/>
      <c r="AO857"/>
    </row>
    <row r="858" spans="32:41" ht="12.75" customHeight="1" x14ac:dyDescent="0.2">
      <c r="AF858" s="209"/>
      <c r="AG858" s="209"/>
      <c r="AH858"/>
      <c r="AI858"/>
      <c r="AJ858"/>
      <c r="AK858"/>
      <c r="AL858"/>
      <c r="AM858"/>
      <c r="AN858"/>
      <c r="AO858"/>
    </row>
    <row r="859" spans="32:41" ht="12.75" customHeight="1" x14ac:dyDescent="0.2">
      <c r="AF859" s="209"/>
      <c r="AG859" s="209"/>
      <c r="AH859"/>
      <c r="AI859"/>
      <c r="AJ859"/>
      <c r="AK859"/>
      <c r="AL859"/>
      <c r="AM859"/>
      <c r="AN859"/>
      <c r="AO859"/>
    </row>
    <row r="860" spans="32:41" ht="12.75" customHeight="1" x14ac:dyDescent="0.2">
      <c r="AF860" s="209"/>
      <c r="AG860" s="209"/>
      <c r="AH860"/>
      <c r="AI860"/>
      <c r="AJ860"/>
      <c r="AK860"/>
      <c r="AL860"/>
      <c r="AM860"/>
      <c r="AN860"/>
      <c r="AO860"/>
    </row>
    <row r="861" spans="32:41" ht="12.75" customHeight="1" x14ac:dyDescent="0.2">
      <c r="AF861" s="209"/>
      <c r="AG861" s="209"/>
      <c r="AH861"/>
      <c r="AI861"/>
      <c r="AJ861"/>
      <c r="AK861"/>
      <c r="AL861"/>
      <c r="AM861"/>
      <c r="AN861"/>
      <c r="AO861"/>
    </row>
    <row r="862" spans="32:41" ht="12.75" customHeight="1" x14ac:dyDescent="0.2">
      <c r="AF862" s="209"/>
      <c r="AG862" s="209"/>
      <c r="AH862"/>
      <c r="AI862"/>
      <c r="AJ862"/>
      <c r="AK862"/>
      <c r="AL862"/>
      <c r="AM862"/>
      <c r="AN862"/>
      <c r="AO862"/>
    </row>
    <row r="863" spans="32:41" ht="12.75" customHeight="1" x14ac:dyDescent="0.2">
      <c r="AF863" s="209"/>
      <c r="AG863" s="209"/>
      <c r="AH863"/>
      <c r="AI863"/>
      <c r="AJ863"/>
      <c r="AK863"/>
      <c r="AL863"/>
      <c r="AM863"/>
      <c r="AN863"/>
      <c r="AO863"/>
    </row>
    <row r="864" spans="32:41" ht="12.75" customHeight="1" x14ac:dyDescent="0.2">
      <c r="AF864" s="209"/>
      <c r="AG864" s="209"/>
      <c r="AH864"/>
      <c r="AI864"/>
      <c r="AJ864"/>
      <c r="AK864"/>
      <c r="AL864"/>
      <c r="AM864"/>
      <c r="AN864"/>
      <c r="AO864"/>
    </row>
    <row r="865" spans="6:41" ht="12.75" customHeight="1" x14ac:dyDescent="0.2">
      <c r="AF865" s="209"/>
      <c r="AG865" s="209"/>
      <c r="AH865"/>
      <c r="AI865"/>
      <c r="AJ865"/>
      <c r="AK865"/>
      <c r="AL865"/>
      <c r="AM865"/>
      <c r="AN865"/>
      <c r="AO865"/>
    </row>
    <row r="866" spans="6:41" ht="12.75" customHeight="1" x14ac:dyDescent="0.2">
      <c r="AF866" s="209"/>
      <c r="AG866" s="209"/>
      <c r="AH866"/>
      <c r="AI866"/>
      <c r="AJ866"/>
      <c r="AK866"/>
      <c r="AL866"/>
      <c r="AM866"/>
      <c r="AN866"/>
      <c r="AO866"/>
    </row>
    <row r="867" spans="6:41" ht="12.75" customHeight="1" x14ac:dyDescent="0.2">
      <c r="AF867" s="209"/>
      <c r="AG867" s="209"/>
      <c r="AH867"/>
      <c r="AI867"/>
      <c r="AJ867"/>
      <c r="AK867"/>
      <c r="AL867"/>
      <c r="AM867"/>
      <c r="AN867"/>
      <c r="AO867"/>
    </row>
    <row r="868" spans="6:41" ht="12.75" customHeight="1" x14ac:dyDescent="0.2">
      <c r="AF868" s="209"/>
      <c r="AG868" s="209"/>
      <c r="AH868"/>
      <c r="AI868"/>
      <c r="AJ868"/>
      <c r="AK868"/>
      <c r="AL868"/>
      <c r="AM868"/>
      <c r="AN868"/>
      <c r="AO868"/>
    </row>
    <row r="869" spans="6:41" ht="12.75" customHeight="1" x14ac:dyDescent="0.2">
      <c r="AF869" s="209"/>
      <c r="AG869" s="209"/>
      <c r="AH869"/>
      <c r="AI869"/>
      <c r="AJ869"/>
      <c r="AK869"/>
      <c r="AL869"/>
      <c r="AM869"/>
      <c r="AN869"/>
      <c r="AO869"/>
    </row>
    <row r="870" spans="6:41" ht="12.75" customHeight="1" x14ac:dyDescent="0.2">
      <c r="AF870" s="209"/>
      <c r="AG870" s="209"/>
      <c r="AH870"/>
      <c r="AI870"/>
      <c r="AJ870"/>
      <c r="AK870"/>
      <c r="AL870"/>
      <c r="AM870"/>
      <c r="AN870"/>
      <c r="AO870"/>
    </row>
    <row r="871" spans="6:41" ht="12.75" customHeight="1" x14ac:dyDescent="0.2">
      <c r="AF871" s="209"/>
      <c r="AG871" s="209"/>
      <c r="AH871"/>
      <c r="AI871"/>
      <c r="AJ871"/>
      <c r="AK871"/>
      <c r="AL871"/>
      <c r="AM871"/>
      <c r="AN871"/>
      <c r="AO871"/>
    </row>
    <row r="872" spans="6:41" ht="12.75" customHeight="1" x14ac:dyDescent="0.2">
      <c r="AF872" s="209"/>
      <c r="AG872" s="209"/>
      <c r="AH872"/>
      <c r="AI872"/>
      <c r="AJ872"/>
      <c r="AK872"/>
      <c r="AL872"/>
      <c r="AM872"/>
      <c r="AN872"/>
      <c r="AO872"/>
    </row>
    <row r="873" spans="6:41" ht="12.75" customHeight="1" x14ac:dyDescent="0.2">
      <c r="AF873" s="209"/>
      <c r="AG873" s="209"/>
      <c r="AH873"/>
      <c r="AI873"/>
      <c r="AJ873"/>
      <c r="AK873"/>
      <c r="AL873"/>
      <c r="AM873"/>
      <c r="AN873"/>
      <c r="AO873"/>
    </row>
    <row r="874" spans="6:41" ht="12.75" customHeight="1" x14ac:dyDescent="0.2">
      <c r="AF874" s="209"/>
      <c r="AG874" s="209"/>
      <c r="AH874"/>
      <c r="AI874"/>
      <c r="AJ874"/>
      <c r="AK874"/>
      <c r="AL874"/>
      <c r="AM874"/>
      <c r="AN874"/>
      <c r="AO874"/>
    </row>
    <row r="875" spans="6:41" ht="12.75" customHeight="1" x14ac:dyDescent="0.2">
      <c r="AF875" s="209"/>
      <c r="AG875" s="209"/>
      <c r="AH875"/>
      <c r="AI875"/>
      <c r="AJ875"/>
      <c r="AK875"/>
      <c r="AL875"/>
      <c r="AM875"/>
      <c r="AN875"/>
      <c r="AO875"/>
    </row>
    <row r="876" spans="6:41" ht="12.75" customHeight="1" x14ac:dyDescent="0.2">
      <c r="AF876" s="209"/>
      <c r="AG876" s="209"/>
      <c r="AH876"/>
      <c r="AI876"/>
      <c r="AJ876"/>
      <c r="AK876"/>
      <c r="AL876"/>
      <c r="AM876"/>
      <c r="AN876"/>
      <c r="AO876"/>
    </row>
    <row r="877" spans="6:41" ht="12.75" customHeight="1" x14ac:dyDescent="0.2">
      <c r="AF877" s="209"/>
      <c r="AG877" s="209"/>
      <c r="AH877"/>
      <c r="AI877"/>
      <c r="AJ877"/>
      <c r="AK877"/>
      <c r="AL877"/>
      <c r="AM877"/>
      <c r="AN877"/>
      <c r="AO877"/>
    </row>
    <row r="878" spans="6:41" ht="12.75" customHeight="1" x14ac:dyDescent="0.2">
      <c r="F878" s="211"/>
      <c r="AF878" s="209"/>
      <c r="AG878" s="209"/>
      <c r="AH878"/>
      <c r="AI878"/>
      <c r="AJ878"/>
      <c r="AK878"/>
      <c r="AL878"/>
      <c r="AM878"/>
      <c r="AN878"/>
      <c r="AO878"/>
    </row>
    <row r="879" spans="6:41" ht="12.75" customHeight="1" x14ac:dyDescent="0.2">
      <c r="AF879" s="209"/>
      <c r="AG879" s="209"/>
      <c r="AH879"/>
      <c r="AI879"/>
      <c r="AJ879"/>
      <c r="AK879"/>
      <c r="AL879"/>
      <c r="AM879"/>
      <c r="AN879"/>
      <c r="AO879"/>
    </row>
    <row r="880" spans="6:41" ht="12.75" customHeight="1" x14ac:dyDescent="0.2">
      <c r="AF880" s="209"/>
      <c r="AG880" s="209"/>
      <c r="AH880"/>
      <c r="AI880"/>
      <c r="AJ880"/>
      <c r="AK880"/>
      <c r="AL880"/>
      <c r="AM880"/>
      <c r="AN880"/>
      <c r="AO880"/>
    </row>
    <row r="881" spans="32:41" ht="12.75" customHeight="1" x14ac:dyDescent="0.2">
      <c r="AF881" s="209"/>
      <c r="AG881" s="209"/>
      <c r="AH881"/>
      <c r="AI881"/>
      <c r="AJ881"/>
      <c r="AK881"/>
      <c r="AL881"/>
      <c r="AM881"/>
      <c r="AN881"/>
      <c r="AO881"/>
    </row>
    <row r="882" spans="32:41" ht="12.75" customHeight="1" x14ac:dyDescent="0.2">
      <c r="AF882" s="209"/>
      <c r="AG882" s="209"/>
      <c r="AH882"/>
      <c r="AI882"/>
      <c r="AJ882"/>
      <c r="AK882"/>
      <c r="AL882"/>
      <c r="AM882"/>
      <c r="AN882"/>
      <c r="AO882"/>
    </row>
    <row r="883" spans="32:41" ht="12.75" customHeight="1" x14ac:dyDescent="0.2">
      <c r="AF883" s="209"/>
      <c r="AG883" s="209"/>
      <c r="AH883"/>
      <c r="AI883"/>
      <c r="AJ883"/>
      <c r="AK883"/>
      <c r="AL883"/>
      <c r="AM883"/>
      <c r="AN883"/>
      <c r="AO883"/>
    </row>
    <row r="884" spans="32:41" ht="12.75" customHeight="1" x14ac:dyDescent="0.2">
      <c r="AF884" s="209"/>
      <c r="AG884" s="209"/>
      <c r="AH884"/>
      <c r="AI884"/>
      <c r="AJ884"/>
      <c r="AK884"/>
      <c r="AL884"/>
      <c r="AM884"/>
      <c r="AN884"/>
      <c r="AO884"/>
    </row>
    <row r="885" spans="32:41" ht="12.75" customHeight="1" x14ac:dyDescent="0.2">
      <c r="AF885" s="209"/>
      <c r="AG885" s="209"/>
      <c r="AH885"/>
      <c r="AI885"/>
      <c r="AJ885"/>
      <c r="AK885"/>
      <c r="AL885"/>
      <c r="AM885"/>
      <c r="AN885"/>
      <c r="AO885"/>
    </row>
    <row r="886" spans="32:41" ht="12.75" customHeight="1" x14ac:dyDescent="0.2">
      <c r="AF886" s="209"/>
      <c r="AG886" s="209"/>
      <c r="AH886"/>
      <c r="AI886"/>
      <c r="AJ886"/>
      <c r="AK886"/>
      <c r="AL886"/>
      <c r="AM886"/>
      <c r="AN886"/>
      <c r="AO886"/>
    </row>
    <row r="887" spans="32:41" ht="12.75" customHeight="1" x14ac:dyDescent="0.2">
      <c r="AF887" s="209"/>
      <c r="AG887" s="209"/>
      <c r="AH887"/>
      <c r="AI887"/>
      <c r="AJ887"/>
      <c r="AK887"/>
      <c r="AL887"/>
      <c r="AM887"/>
      <c r="AN887"/>
      <c r="AO887"/>
    </row>
    <row r="888" spans="32:41" ht="12.75" customHeight="1" x14ac:dyDescent="0.2">
      <c r="AF888" s="209"/>
      <c r="AG888" s="209"/>
      <c r="AH888"/>
      <c r="AI888"/>
      <c r="AJ888"/>
      <c r="AK888"/>
      <c r="AL888"/>
      <c r="AM888"/>
      <c r="AN888"/>
      <c r="AO888"/>
    </row>
    <row r="889" spans="32:41" ht="12.75" customHeight="1" x14ac:dyDescent="0.2">
      <c r="AF889" s="209"/>
      <c r="AG889" s="209"/>
      <c r="AH889"/>
      <c r="AI889"/>
      <c r="AJ889"/>
      <c r="AK889"/>
      <c r="AL889"/>
      <c r="AM889"/>
      <c r="AN889"/>
      <c r="AO889"/>
    </row>
    <row r="890" spans="32:41" ht="12.75" customHeight="1" x14ac:dyDescent="0.2">
      <c r="AF890" s="209"/>
      <c r="AG890" s="209"/>
      <c r="AH890"/>
      <c r="AI890"/>
      <c r="AJ890"/>
      <c r="AK890"/>
      <c r="AL890"/>
      <c r="AM890"/>
      <c r="AN890"/>
      <c r="AO890"/>
    </row>
    <row r="891" spans="32:41" ht="12.75" customHeight="1" x14ac:dyDescent="0.2">
      <c r="AF891" s="209"/>
      <c r="AG891" s="209"/>
      <c r="AH891"/>
      <c r="AI891"/>
      <c r="AJ891"/>
      <c r="AK891"/>
      <c r="AL891"/>
      <c r="AM891"/>
      <c r="AN891"/>
      <c r="AO891"/>
    </row>
    <row r="892" spans="32:41" ht="12.75" customHeight="1" x14ac:dyDescent="0.2">
      <c r="AF892" s="209"/>
      <c r="AG892" s="209"/>
      <c r="AH892"/>
      <c r="AI892"/>
      <c r="AJ892"/>
      <c r="AK892"/>
      <c r="AL892"/>
      <c r="AM892"/>
      <c r="AN892"/>
      <c r="AO892"/>
    </row>
    <row r="893" spans="32:41" ht="12.75" customHeight="1" x14ac:dyDescent="0.2">
      <c r="AF893" s="209"/>
      <c r="AG893" s="209"/>
      <c r="AH893"/>
      <c r="AI893"/>
      <c r="AJ893"/>
      <c r="AK893"/>
      <c r="AL893"/>
      <c r="AM893"/>
      <c r="AN893"/>
      <c r="AO893"/>
    </row>
    <row r="894" spans="32:41" ht="12.75" customHeight="1" x14ac:dyDescent="0.2">
      <c r="AF894" s="209"/>
      <c r="AG894" s="209"/>
      <c r="AH894"/>
      <c r="AI894"/>
      <c r="AJ894"/>
      <c r="AK894"/>
      <c r="AL894"/>
      <c r="AM894"/>
      <c r="AN894"/>
      <c r="AO894"/>
    </row>
    <row r="895" spans="32:41" ht="12.75" customHeight="1" x14ac:dyDescent="0.2">
      <c r="AF895" s="209"/>
      <c r="AG895" s="209"/>
      <c r="AH895"/>
      <c r="AI895"/>
      <c r="AJ895"/>
      <c r="AK895"/>
      <c r="AL895"/>
      <c r="AM895"/>
      <c r="AN895"/>
      <c r="AO895"/>
    </row>
    <row r="896" spans="32:41" ht="12.75" customHeight="1" x14ac:dyDescent="0.2">
      <c r="AF896" s="209"/>
      <c r="AG896" s="209"/>
      <c r="AH896"/>
      <c r="AI896"/>
      <c r="AJ896"/>
      <c r="AK896"/>
      <c r="AL896"/>
      <c r="AM896"/>
      <c r="AN896"/>
      <c r="AO896"/>
    </row>
    <row r="897" spans="5:41" ht="12.75" customHeight="1" x14ac:dyDescent="0.2">
      <c r="AF897" s="209"/>
      <c r="AG897" s="209"/>
      <c r="AH897"/>
      <c r="AI897"/>
      <c r="AJ897"/>
      <c r="AK897"/>
      <c r="AL897"/>
      <c r="AM897"/>
      <c r="AN897"/>
      <c r="AO897"/>
    </row>
    <row r="898" spans="5:41" ht="12.75" customHeight="1" x14ac:dyDescent="0.2">
      <c r="AF898" s="209"/>
      <c r="AG898" s="209"/>
      <c r="AH898"/>
      <c r="AI898"/>
      <c r="AJ898"/>
      <c r="AK898"/>
      <c r="AL898"/>
      <c r="AM898"/>
      <c r="AN898"/>
      <c r="AO898"/>
    </row>
    <row r="899" spans="5:41" ht="12.75" customHeight="1" x14ac:dyDescent="0.2">
      <c r="AF899" s="209"/>
      <c r="AG899" s="209"/>
      <c r="AH899"/>
      <c r="AI899"/>
      <c r="AJ899"/>
      <c r="AK899"/>
      <c r="AL899"/>
      <c r="AM899"/>
      <c r="AN899"/>
      <c r="AO899"/>
    </row>
    <row r="900" spans="5:41" ht="12.75" customHeight="1" x14ac:dyDescent="0.2">
      <c r="E900" s="211"/>
      <c r="AF900" s="209"/>
      <c r="AG900" s="209"/>
      <c r="AH900"/>
      <c r="AI900"/>
      <c r="AJ900"/>
      <c r="AK900"/>
      <c r="AL900"/>
      <c r="AM900"/>
      <c r="AN900"/>
      <c r="AO900"/>
    </row>
    <row r="901" spans="5:41" ht="12.75" customHeight="1" x14ac:dyDescent="0.2">
      <c r="AF901" s="209"/>
      <c r="AG901" s="209"/>
      <c r="AH901"/>
      <c r="AI901"/>
      <c r="AJ901"/>
      <c r="AK901"/>
      <c r="AL901"/>
      <c r="AM901"/>
      <c r="AN901"/>
      <c r="AO901"/>
    </row>
    <row r="902" spans="5:41" ht="12.75" customHeight="1" x14ac:dyDescent="0.2">
      <c r="AF902" s="209"/>
      <c r="AG902" s="209"/>
      <c r="AH902"/>
      <c r="AI902"/>
      <c r="AJ902"/>
      <c r="AK902"/>
      <c r="AL902"/>
      <c r="AM902"/>
      <c r="AN902"/>
      <c r="AO902"/>
    </row>
    <row r="903" spans="5:41" ht="12.75" customHeight="1" x14ac:dyDescent="0.2">
      <c r="F903" s="17"/>
      <c r="AF903" s="209"/>
      <c r="AG903" s="209"/>
      <c r="AH903"/>
      <c r="AI903"/>
      <c r="AJ903"/>
      <c r="AK903"/>
      <c r="AL903"/>
      <c r="AM903"/>
      <c r="AN903"/>
      <c r="AO903"/>
    </row>
    <row r="904" spans="5:41" ht="12.75" customHeight="1" x14ac:dyDescent="0.2">
      <c r="AF904" s="209"/>
      <c r="AG904" s="209"/>
      <c r="AH904"/>
      <c r="AI904"/>
      <c r="AJ904"/>
      <c r="AK904"/>
      <c r="AL904"/>
      <c r="AM904"/>
      <c r="AN904"/>
      <c r="AO904"/>
    </row>
    <row r="905" spans="5:41" ht="12.75" customHeight="1" x14ac:dyDescent="0.2">
      <c r="AF905" s="209"/>
      <c r="AG905" s="209"/>
      <c r="AH905"/>
      <c r="AI905"/>
      <c r="AJ905"/>
      <c r="AK905"/>
      <c r="AL905"/>
      <c r="AM905"/>
      <c r="AN905"/>
      <c r="AO905"/>
    </row>
    <row r="906" spans="5:41" ht="12.75" customHeight="1" x14ac:dyDescent="0.2">
      <c r="AF906" s="209"/>
      <c r="AG906" s="209"/>
      <c r="AH906"/>
      <c r="AI906"/>
      <c r="AJ906"/>
      <c r="AK906"/>
      <c r="AL906"/>
      <c r="AM906"/>
      <c r="AN906"/>
      <c r="AO906"/>
    </row>
    <row r="907" spans="5:41" ht="12.75" customHeight="1" x14ac:dyDescent="0.2">
      <c r="AF907" s="209"/>
      <c r="AG907" s="209"/>
      <c r="AH907"/>
      <c r="AI907"/>
      <c r="AJ907"/>
      <c r="AK907"/>
      <c r="AL907"/>
      <c r="AM907"/>
      <c r="AN907"/>
      <c r="AO907"/>
    </row>
    <row r="908" spans="5:41" ht="12.75" customHeight="1" x14ac:dyDescent="0.2">
      <c r="AF908" s="209"/>
      <c r="AG908" s="209"/>
      <c r="AH908"/>
      <c r="AI908"/>
      <c r="AJ908"/>
      <c r="AK908"/>
      <c r="AL908"/>
      <c r="AM908"/>
      <c r="AN908"/>
      <c r="AO908"/>
    </row>
    <row r="909" spans="5:41" ht="12.75" customHeight="1" x14ac:dyDescent="0.2">
      <c r="AF909" s="209"/>
      <c r="AG909" s="209"/>
      <c r="AH909"/>
      <c r="AI909"/>
      <c r="AJ909"/>
      <c r="AK909"/>
      <c r="AL909"/>
      <c r="AM909"/>
      <c r="AN909"/>
      <c r="AO909"/>
    </row>
    <row r="910" spans="5:41" ht="12.75" customHeight="1" x14ac:dyDescent="0.2">
      <c r="AF910" s="209"/>
      <c r="AG910" s="209"/>
      <c r="AH910"/>
      <c r="AI910"/>
      <c r="AJ910"/>
      <c r="AK910"/>
      <c r="AL910"/>
      <c r="AM910"/>
      <c r="AN910"/>
      <c r="AO910"/>
    </row>
    <row r="911" spans="5:41" ht="12.75" customHeight="1" x14ac:dyDescent="0.2">
      <c r="AF911" s="209"/>
      <c r="AG911" s="209"/>
      <c r="AH911"/>
      <c r="AI911"/>
      <c r="AJ911"/>
      <c r="AK911"/>
      <c r="AL911"/>
      <c r="AM911"/>
      <c r="AN911"/>
      <c r="AO911"/>
    </row>
    <row r="912" spans="5:41" ht="12.75" customHeight="1" x14ac:dyDescent="0.2">
      <c r="AF912" s="209"/>
      <c r="AG912" s="209"/>
      <c r="AH912"/>
      <c r="AI912"/>
      <c r="AJ912"/>
      <c r="AK912"/>
      <c r="AL912"/>
      <c r="AM912"/>
      <c r="AN912"/>
      <c r="AO912"/>
    </row>
    <row r="913" spans="32:41" ht="12.75" customHeight="1" x14ac:dyDescent="0.2">
      <c r="AF913" s="209"/>
      <c r="AG913" s="209"/>
      <c r="AH913"/>
      <c r="AI913"/>
      <c r="AJ913"/>
      <c r="AK913"/>
      <c r="AL913"/>
      <c r="AM913"/>
      <c r="AN913"/>
      <c r="AO913"/>
    </row>
    <row r="914" spans="32:41" ht="12.75" customHeight="1" x14ac:dyDescent="0.2">
      <c r="AF914" s="209"/>
      <c r="AG914" s="209"/>
      <c r="AH914"/>
      <c r="AI914"/>
      <c r="AJ914"/>
      <c r="AK914"/>
      <c r="AL914"/>
      <c r="AM914"/>
      <c r="AN914"/>
      <c r="AO914"/>
    </row>
    <row r="915" spans="32:41" ht="12.75" customHeight="1" x14ac:dyDescent="0.2">
      <c r="AF915" s="209"/>
      <c r="AG915" s="209"/>
      <c r="AH915"/>
      <c r="AI915"/>
      <c r="AJ915"/>
      <c r="AK915"/>
      <c r="AL915"/>
      <c r="AM915"/>
      <c r="AN915"/>
      <c r="AO915"/>
    </row>
    <row r="916" spans="32:41" ht="12.75" customHeight="1" x14ac:dyDescent="0.2">
      <c r="AF916" s="209"/>
      <c r="AG916" s="209"/>
      <c r="AH916"/>
      <c r="AI916"/>
      <c r="AJ916"/>
      <c r="AK916"/>
      <c r="AL916"/>
      <c r="AM916"/>
      <c r="AN916"/>
      <c r="AO916"/>
    </row>
    <row r="917" spans="32:41" ht="12.75" customHeight="1" x14ac:dyDescent="0.2">
      <c r="AF917" s="209"/>
      <c r="AG917" s="209"/>
      <c r="AH917"/>
      <c r="AI917"/>
      <c r="AJ917"/>
      <c r="AK917"/>
      <c r="AL917"/>
      <c r="AM917"/>
      <c r="AN917"/>
      <c r="AO917"/>
    </row>
    <row r="918" spans="32:41" ht="12.75" customHeight="1" x14ac:dyDescent="0.2">
      <c r="AF918" s="209"/>
      <c r="AG918" s="209"/>
      <c r="AH918"/>
      <c r="AI918"/>
      <c r="AJ918"/>
      <c r="AK918"/>
      <c r="AL918"/>
      <c r="AM918"/>
      <c r="AN918"/>
      <c r="AO918"/>
    </row>
    <row r="919" spans="32:41" ht="12.75" customHeight="1" x14ac:dyDescent="0.2">
      <c r="AF919" s="209"/>
      <c r="AG919" s="209"/>
      <c r="AH919"/>
      <c r="AI919"/>
      <c r="AJ919"/>
      <c r="AK919"/>
      <c r="AL919"/>
      <c r="AM919"/>
      <c r="AN919"/>
      <c r="AO919"/>
    </row>
    <row r="920" spans="32:41" ht="12.75" customHeight="1" x14ac:dyDescent="0.2">
      <c r="AF920" s="209"/>
      <c r="AG920" s="209"/>
      <c r="AH920"/>
      <c r="AI920"/>
      <c r="AJ920"/>
      <c r="AK920"/>
      <c r="AL920"/>
      <c r="AM920"/>
      <c r="AN920"/>
      <c r="AO920"/>
    </row>
    <row r="921" spans="32:41" ht="12.75" customHeight="1" x14ac:dyDescent="0.2">
      <c r="AF921" s="209"/>
      <c r="AG921" s="209"/>
      <c r="AH921"/>
      <c r="AI921"/>
      <c r="AJ921"/>
      <c r="AK921"/>
      <c r="AL921"/>
      <c r="AM921"/>
      <c r="AN921"/>
      <c r="AO921"/>
    </row>
    <row r="922" spans="32:41" ht="12.75" customHeight="1" x14ac:dyDescent="0.2">
      <c r="AF922" s="209"/>
      <c r="AG922" s="209"/>
      <c r="AH922"/>
      <c r="AI922"/>
      <c r="AJ922"/>
      <c r="AK922"/>
      <c r="AL922"/>
      <c r="AM922"/>
      <c r="AN922"/>
      <c r="AO922"/>
    </row>
    <row r="923" spans="32:41" ht="12.75" customHeight="1" x14ac:dyDescent="0.2">
      <c r="AF923" s="209"/>
      <c r="AG923" s="209"/>
      <c r="AH923"/>
      <c r="AI923"/>
      <c r="AJ923"/>
      <c r="AK923"/>
      <c r="AL923"/>
      <c r="AM923"/>
      <c r="AN923"/>
      <c r="AO923"/>
    </row>
    <row r="924" spans="32:41" ht="12.75" customHeight="1" x14ac:dyDescent="0.2">
      <c r="AF924" s="209"/>
      <c r="AG924" s="209"/>
      <c r="AH924"/>
      <c r="AI924"/>
      <c r="AJ924"/>
      <c r="AK924"/>
      <c r="AL924"/>
      <c r="AM924"/>
      <c r="AN924"/>
      <c r="AO924"/>
    </row>
    <row r="925" spans="32:41" ht="12.75" customHeight="1" x14ac:dyDescent="0.2">
      <c r="AF925" s="209"/>
      <c r="AG925" s="209"/>
      <c r="AH925"/>
      <c r="AI925"/>
      <c r="AJ925"/>
      <c r="AK925"/>
      <c r="AL925"/>
      <c r="AM925"/>
      <c r="AN925"/>
      <c r="AO925"/>
    </row>
    <row r="926" spans="32:41" ht="12.75" customHeight="1" x14ac:dyDescent="0.2">
      <c r="AF926" s="209"/>
      <c r="AG926" s="209"/>
      <c r="AH926"/>
      <c r="AI926"/>
      <c r="AJ926"/>
      <c r="AK926"/>
      <c r="AL926"/>
      <c r="AM926"/>
      <c r="AN926"/>
      <c r="AO926"/>
    </row>
    <row r="927" spans="32:41" ht="12.75" customHeight="1" x14ac:dyDescent="0.2">
      <c r="AF927" s="209"/>
      <c r="AG927" s="209"/>
      <c r="AH927"/>
      <c r="AI927"/>
      <c r="AJ927"/>
      <c r="AK927"/>
      <c r="AL927"/>
      <c r="AM927"/>
      <c r="AN927"/>
      <c r="AO927"/>
    </row>
    <row r="928" spans="32:41" ht="12.75" customHeight="1" x14ac:dyDescent="0.2">
      <c r="AF928" s="209"/>
      <c r="AG928" s="209"/>
      <c r="AH928"/>
      <c r="AI928"/>
      <c r="AJ928"/>
      <c r="AK928"/>
      <c r="AL928"/>
      <c r="AM928"/>
      <c r="AN928"/>
      <c r="AO928"/>
    </row>
    <row r="929" spans="32:41" ht="12.75" customHeight="1" x14ac:dyDescent="0.2">
      <c r="AF929" s="209"/>
      <c r="AG929" s="209"/>
      <c r="AH929"/>
      <c r="AI929"/>
      <c r="AJ929"/>
      <c r="AK929"/>
      <c r="AL929"/>
      <c r="AM929"/>
      <c r="AN929"/>
      <c r="AO929"/>
    </row>
    <row r="930" spans="32:41" ht="12.75" customHeight="1" x14ac:dyDescent="0.2">
      <c r="AF930" s="209"/>
      <c r="AG930" s="209"/>
      <c r="AH930"/>
      <c r="AI930"/>
      <c r="AJ930"/>
      <c r="AK930"/>
      <c r="AL930"/>
      <c r="AM930"/>
      <c r="AN930"/>
      <c r="AO930"/>
    </row>
    <row r="931" spans="32:41" ht="12.75" customHeight="1" x14ac:dyDescent="0.2">
      <c r="AF931" s="209"/>
      <c r="AG931" s="209"/>
      <c r="AH931"/>
      <c r="AI931"/>
      <c r="AJ931"/>
      <c r="AK931"/>
      <c r="AL931"/>
      <c r="AM931"/>
      <c r="AN931"/>
      <c r="AO931"/>
    </row>
    <row r="932" spans="32:41" ht="12.75" customHeight="1" x14ac:dyDescent="0.2">
      <c r="AF932" s="209"/>
      <c r="AG932" s="209"/>
      <c r="AH932"/>
      <c r="AI932"/>
      <c r="AJ932"/>
      <c r="AK932"/>
      <c r="AL932"/>
      <c r="AM932"/>
      <c r="AN932"/>
      <c r="AO932"/>
    </row>
    <row r="933" spans="32:41" ht="12.75" customHeight="1" x14ac:dyDescent="0.2">
      <c r="AF933" s="209"/>
      <c r="AG933" s="209"/>
      <c r="AH933"/>
      <c r="AI933"/>
      <c r="AJ933"/>
      <c r="AK933"/>
      <c r="AL933"/>
      <c r="AM933"/>
      <c r="AN933"/>
      <c r="AO933"/>
    </row>
    <row r="934" spans="32:41" ht="12.75" customHeight="1" x14ac:dyDescent="0.2">
      <c r="AF934" s="209"/>
      <c r="AG934" s="209"/>
      <c r="AH934"/>
      <c r="AI934"/>
      <c r="AJ934"/>
      <c r="AK934"/>
      <c r="AL934"/>
      <c r="AM934"/>
      <c r="AN934"/>
      <c r="AO934"/>
    </row>
    <row r="935" spans="32:41" ht="12.75" customHeight="1" x14ac:dyDescent="0.2">
      <c r="AF935" s="209"/>
      <c r="AG935" s="209"/>
      <c r="AH935"/>
      <c r="AI935"/>
      <c r="AJ935"/>
      <c r="AK935"/>
      <c r="AL935"/>
      <c r="AM935"/>
      <c r="AN935"/>
      <c r="AO935"/>
    </row>
    <row r="936" spans="32:41" ht="12.75" customHeight="1" x14ac:dyDescent="0.2">
      <c r="AF936" s="209"/>
      <c r="AG936" s="209"/>
      <c r="AH936"/>
      <c r="AI936"/>
      <c r="AJ936"/>
      <c r="AK936"/>
      <c r="AL936"/>
      <c r="AM936"/>
      <c r="AN936"/>
      <c r="AO936"/>
    </row>
    <row r="937" spans="32:41" ht="12.75" customHeight="1" x14ac:dyDescent="0.2">
      <c r="AF937" s="209"/>
      <c r="AG937" s="209"/>
      <c r="AH937"/>
      <c r="AI937"/>
      <c r="AJ937"/>
      <c r="AK937"/>
      <c r="AL937"/>
      <c r="AM937"/>
      <c r="AN937"/>
      <c r="AO937"/>
    </row>
    <row r="938" spans="32:41" ht="12.75" customHeight="1" x14ac:dyDescent="0.2">
      <c r="AF938" s="209"/>
      <c r="AG938" s="209"/>
      <c r="AH938"/>
      <c r="AI938"/>
      <c r="AJ938"/>
      <c r="AK938"/>
      <c r="AL938"/>
      <c r="AM938"/>
      <c r="AN938"/>
      <c r="AO938"/>
    </row>
    <row r="939" spans="32:41" ht="12.75" customHeight="1" x14ac:dyDescent="0.2">
      <c r="AF939" s="209"/>
      <c r="AG939" s="209"/>
      <c r="AH939"/>
      <c r="AI939"/>
      <c r="AJ939"/>
      <c r="AK939"/>
      <c r="AL939"/>
      <c r="AM939"/>
      <c r="AN939"/>
      <c r="AO939"/>
    </row>
    <row r="940" spans="32:41" ht="12.75" customHeight="1" x14ac:dyDescent="0.2">
      <c r="AF940" s="209"/>
      <c r="AG940" s="209"/>
      <c r="AH940"/>
      <c r="AI940"/>
      <c r="AJ940"/>
      <c r="AK940"/>
      <c r="AL940"/>
      <c r="AM940"/>
      <c r="AN940"/>
      <c r="AO940"/>
    </row>
    <row r="941" spans="32:41" ht="12.75" customHeight="1" x14ac:dyDescent="0.2">
      <c r="AF941" s="209"/>
      <c r="AG941" s="209"/>
      <c r="AH941"/>
      <c r="AI941"/>
      <c r="AJ941"/>
      <c r="AK941"/>
      <c r="AL941"/>
      <c r="AM941"/>
      <c r="AN941"/>
      <c r="AO941"/>
    </row>
    <row r="942" spans="32:41" ht="12.75" customHeight="1" x14ac:dyDescent="0.2">
      <c r="AF942" s="209"/>
      <c r="AG942" s="209"/>
      <c r="AH942"/>
      <c r="AI942"/>
      <c r="AJ942"/>
      <c r="AK942"/>
      <c r="AL942"/>
      <c r="AM942"/>
      <c r="AN942"/>
      <c r="AO942"/>
    </row>
    <row r="943" spans="32:41" ht="12.75" customHeight="1" x14ac:dyDescent="0.2">
      <c r="AF943" s="209"/>
      <c r="AG943" s="209"/>
      <c r="AH943"/>
      <c r="AI943"/>
      <c r="AJ943"/>
      <c r="AK943"/>
      <c r="AL943"/>
      <c r="AM943"/>
      <c r="AN943"/>
      <c r="AO943"/>
    </row>
    <row r="944" spans="32:41" ht="12.75" customHeight="1" x14ac:dyDescent="0.2">
      <c r="AF944" s="209"/>
      <c r="AG944" s="209"/>
      <c r="AH944"/>
      <c r="AI944"/>
      <c r="AJ944"/>
      <c r="AK944"/>
      <c r="AL944"/>
      <c r="AM944"/>
      <c r="AN944"/>
      <c r="AO944"/>
    </row>
    <row r="945" spans="32:41" ht="12.75" customHeight="1" x14ac:dyDescent="0.2">
      <c r="AF945" s="209"/>
      <c r="AG945" s="209"/>
      <c r="AH945"/>
      <c r="AI945"/>
      <c r="AJ945"/>
      <c r="AK945"/>
      <c r="AL945"/>
      <c r="AM945"/>
      <c r="AN945"/>
      <c r="AO945"/>
    </row>
    <row r="946" spans="32:41" ht="12.75" customHeight="1" x14ac:dyDescent="0.2">
      <c r="AF946" s="209"/>
      <c r="AG946" s="209"/>
      <c r="AH946"/>
      <c r="AI946"/>
      <c r="AJ946"/>
      <c r="AK946"/>
      <c r="AL946"/>
      <c r="AM946"/>
      <c r="AN946"/>
      <c r="AO946"/>
    </row>
    <row r="947" spans="32:41" ht="12.75" customHeight="1" x14ac:dyDescent="0.2">
      <c r="AF947" s="209"/>
      <c r="AG947" s="209"/>
      <c r="AH947"/>
      <c r="AI947"/>
      <c r="AJ947"/>
      <c r="AK947"/>
      <c r="AL947"/>
      <c r="AM947"/>
      <c r="AN947"/>
      <c r="AO947"/>
    </row>
    <row r="948" spans="32:41" ht="12.75" customHeight="1" x14ac:dyDescent="0.2">
      <c r="AF948" s="209"/>
      <c r="AG948" s="209"/>
      <c r="AH948"/>
      <c r="AI948"/>
      <c r="AJ948"/>
      <c r="AK948"/>
      <c r="AL948"/>
      <c r="AM948"/>
      <c r="AN948"/>
      <c r="AO948"/>
    </row>
    <row r="949" spans="32:41" ht="12.75" customHeight="1" x14ac:dyDescent="0.2">
      <c r="AF949" s="209"/>
      <c r="AG949" s="209"/>
      <c r="AH949"/>
      <c r="AI949"/>
      <c r="AJ949"/>
      <c r="AK949"/>
      <c r="AL949"/>
      <c r="AM949"/>
      <c r="AN949"/>
      <c r="AO949"/>
    </row>
    <row r="950" spans="32:41" ht="12.75" customHeight="1" x14ac:dyDescent="0.2">
      <c r="AF950" s="209"/>
      <c r="AG950" s="209"/>
      <c r="AH950"/>
      <c r="AI950"/>
      <c r="AJ950"/>
      <c r="AK950"/>
      <c r="AL950"/>
      <c r="AM950"/>
      <c r="AN950"/>
      <c r="AO950"/>
    </row>
    <row r="951" spans="32:41" ht="12.75" customHeight="1" x14ac:dyDescent="0.2">
      <c r="AF951" s="209"/>
      <c r="AG951" s="209"/>
      <c r="AH951"/>
      <c r="AI951"/>
      <c r="AJ951"/>
      <c r="AK951"/>
      <c r="AL951"/>
      <c r="AM951"/>
      <c r="AN951"/>
      <c r="AO951"/>
    </row>
    <row r="952" spans="32:41" ht="12.75" customHeight="1" x14ac:dyDescent="0.2">
      <c r="AF952" s="209"/>
      <c r="AG952" s="209"/>
      <c r="AH952"/>
      <c r="AI952"/>
      <c r="AJ952"/>
      <c r="AK952"/>
      <c r="AL952"/>
      <c r="AM952"/>
      <c r="AN952"/>
      <c r="AO952"/>
    </row>
    <row r="953" spans="32:41" ht="12.75" customHeight="1" x14ac:dyDescent="0.2">
      <c r="AF953" s="209"/>
      <c r="AG953" s="209"/>
      <c r="AH953"/>
      <c r="AI953"/>
      <c r="AJ953"/>
      <c r="AK953"/>
      <c r="AL953"/>
      <c r="AM953"/>
      <c r="AN953"/>
      <c r="AO953"/>
    </row>
    <row r="954" spans="32:41" ht="12.75" customHeight="1" x14ac:dyDescent="0.2">
      <c r="AF954" s="209"/>
      <c r="AG954" s="209"/>
      <c r="AH954"/>
      <c r="AI954"/>
      <c r="AJ954"/>
      <c r="AK954"/>
      <c r="AL954"/>
      <c r="AM954"/>
      <c r="AN954"/>
      <c r="AO954"/>
    </row>
    <row r="955" spans="32:41" ht="12.75" customHeight="1" x14ac:dyDescent="0.2">
      <c r="AF955" s="209"/>
      <c r="AG955" s="209"/>
      <c r="AH955"/>
      <c r="AI955"/>
      <c r="AJ955"/>
      <c r="AK955"/>
      <c r="AL955"/>
      <c r="AM955"/>
      <c r="AN955"/>
      <c r="AO955"/>
    </row>
    <row r="956" spans="32:41" ht="12.75" customHeight="1" x14ac:dyDescent="0.2">
      <c r="AF956" s="209"/>
      <c r="AG956" s="209"/>
      <c r="AH956"/>
      <c r="AI956"/>
      <c r="AJ956"/>
      <c r="AK956"/>
      <c r="AL956"/>
      <c r="AM956"/>
      <c r="AN956"/>
      <c r="AO956"/>
    </row>
    <row r="957" spans="32:41" ht="12.75" customHeight="1" x14ac:dyDescent="0.2">
      <c r="AF957" s="209"/>
      <c r="AG957" s="209"/>
      <c r="AH957"/>
      <c r="AI957"/>
      <c r="AJ957"/>
      <c r="AK957"/>
      <c r="AL957"/>
      <c r="AM957"/>
      <c r="AN957"/>
      <c r="AO957"/>
    </row>
    <row r="958" spans="32:41" ht="12.75" customHeight="1" x14ac:dyDescent="0.2">
      <c r="AF958" s="209"/>
      <c r="AG958" s="209"/>
      <c r="AH958"/>
      <c r="AI958"/>
      <c r="AJ958"/>
      <c r="AK958"/>
      <c r="AL958"/>
      <c r="AM958"/>
      <c r="AN958"/>
      <c r="AO958"/>
    </row>
    <row r="959" spans="32:41" ht="12.75" customHeight="1" x14ac:dyDescent="0.2">
      <c r="AF959" s="209"/>
      <c r="AG959" s="209"/>
      <c r="AH959"/>
      <c r="AI959"/>
      <c r="AJ959"/>
      <c r="AK959"/>
      <c r="AL959"/>
      <c r="AM959"/>
      <c r="AN959"/>
      <c r="AO959"/>
    </row>
    <row r="960" spans="32:41" ht="12.75" customHeight="1" x14ac:dyDescent="0.2">
      <c r="AF960" s="209"/>
      <c r="AG960" s="209"/>
      <c r="AH960"/>
      <c r="AI960"/>
      <c r="AJ960"/>
      <c r="AK960"/>
      <c r="AL960"/>
      <c r="AM960"/>
      <c r="AN960"/>
      <c r="AO960"/>
    </row>
    <row r="961" spans="32:41" ht="12.75" customHeight="1" x14ac:dyDescent="0.2">
      <c r="AF961" s="209"/>
      <c r="AG961" s="209"/>
      <c r="AH961"/>
      <c r="AI961"/>
      <c r="AJ961"/>
      <c r="AK961"/>
      <c r="AL961"/>
      <c r="AM961"/>
      <c r="AN961"/>
      <c r="AO961"/>
    </row>
    <row r="962" spans="32:41" ht="12.75" customHeight="1" x14ac:dyDescent="0.2">
      <c r="AF962" s="209"/>
      <c r="AG962" s="209"/>
      <c r="AH962"/>
      <c r="AI962"/>
      <c r="AJ962"/>
      <c r="AK962"/>
      <c r="AL962"/>
      <c r="AM962"/>
      <c r="AN962"/>
      <c r="AO962"/>
    </row>
    <row r="963" spans="32:41" ht="12.75" customHeight="1" x14ac:dyDescent="0.2">
      <c r="AF963" s="209"/>
      <c r="AG963" s="209"/>
      <c r="AH963"/>
      <c r="AI963"/>
      <c r="AJ963"/>
      <c r="AK963"/>
      <c r="AL963"/>
      <c r="AM963"/>
      <c r="AN963"/>
      <c r="AO963"/>
    </row>
    <row r="964" spans="32:41" ht="12.75" customHeight="1" x14ac:dyDescent="0.2">
      <c r="AF964" s="209"/>
      <c r="AG964" s="209"/>
      <c r="AH964"/>
      <c r="AI964"/>
      <c r="AJ964"/>
      <c r="AK964"/>
      <c r="AL964"/>
      <c r="AM964"/>
      <c r="AN964"/>
      <c r="AO964"/>
    </row>
    <row r="965" spans="32:41" ht="12.75" customHeight="1" x14ac:dyDescent="0.2">
      <c r="AF965" s="209"/>
      <c r="AG965" s="209"/>
      <c r="AH965"/>
      <c r="AI965"/>
      <c r="AJ965"/>
      <c r="AK965"/>
      <c r="AL965"/>
      <c r="AM965"/>
      <c r="AN965"/>
      <c r="AO965"/>
    </row>
    <row r="966" spans="32:41" ht="12.75" customHeight="1" x14ac:dyDescent="0.2">
      <c r="AF966" s="209"/>
      <c r="AG966" s="209"/>
      <c r="AH966"/>
      <c r="AI966"/>
      <c r="AJ966"/>
      <c r="AK966"/>
      <c r="AL966"/>
      <c r="AM966"/>
      <c r="AN966"/>
      <c r="AO966"/>
    </row>
    <row r="967" spans="32:41" ht="12.75" customHeight="1" x14ac:dyDescent="0.2">
      <c r="AF967" s="209"/>
      <c r="AG967" s="209"/>
      <c r="AH967"/>
      <c r="AI967"/>
      <c r="AJ967"/>
      <c r="AK967"/>
      <c r="AL967"/>
      <c r="AM967"/>
      <c r="AN967"/>
      <c r="AO967"/>
    </row>
    <row r="968" spans="32:41" ht="12.75" customHeight="1" x14ac:dyDescent="0.2">
      <c r="AF968" s="209"/>
      <c r="AG968" s="209"/>
      <c r="AH968"/>
      <c r="AI968"/>
      <c r="AJ968"/>
      <c r="AK968"/>
      <c r="AL968"/>
      <c r="AM968"/>
      <c r="AN968"/>
      <c r="AO968"/>
    </row>
    <row r="969" spans="32:41" ht="12.75" customHeight="1" x14ac:dyDescent="0.2">
      <c r="AF969" s="209"/>
      <c r="AG969" s="209"/>
      <c r="AH969"/>
      <c r="AI969"/>
      <c r="AJ969"/>
      <c r="AK969"/>
      <c r="AL969"/>
      <c r="AM969"/>
      <c r="AN969"/>
      <c r="AO969"/>
    </row>
    <row r="970" spans="32:41" ht="12.75" customHeight="1" x14ac:dyDescent="0.2">
      <c r="AF970" s="209"/>
      <c r="AG970" s="209"/>
      <c r="AH970"/>
      <c r="AI970"/>
      <c r="AJ970"/>
      <c r="AK970"/>
      <c r="AL970"/>
      <c r="AM970"/>
      <c r="AN970"/>
      <c r="AO970"/>
    </row>
    <row r="971" spans="32:41" ht="12.75" customHeight="1" x14ac:dyDescent="0.2">
      <c r="AF971" s="209"/>
      <c r="AG971" s="209"/>
      <c r="AH971"/>
      <c r="AI971"/>
      <c r="AJ971"/>
      <c r="AK971"/>
      <c r="AL971"/>
      <c r="AM971"/>
      <c r="AN971"/>
      <c r="AO971"/>
    </row>
    <row r="972" spans="32:41" ht="12.75" customHeight="1" x14ac:dyDescent="0.2">
      <c r="AF972" s="209"/>
      <c r="AG972" s="209"/>
      <c r="AH972"/>
      <c r="AI972"/>
      <c r="AJ972"/>
      <c r="AK972"/>
      <c r="AL972"/>
      <c r="AM972"/>
      <c r="AN972"/>
      <c r="AO972"/>
    </row>
    <row r="973" spans="32:41" ht="12.75" customHeight="1" x14ac:dyDescent="0.2">
      <c r="AF973" s="209"/>
      <c r="AG973" s="209"/>
      <c r="AH973"/>
      <c r="AI973"/>
      <c r="AJ973"/>
      <c r="AK973"/>
      <c r="AL973"/>
      <c r="AM973"/>
      <c r="AN973"/>
      <c r="AO973"/>
    </row>
    <row r="974" spans="32:41" ht="12.75" customHeight="1" x14ac:dyDescent="0.2">
      <c r="AF974" s="209"/>
      <c r="AG974" s="209"/>
      <c r="AH974"/>
      <c r="AI974"/>
      <c r="AJ974"/>
      <c r="AK974"/>
      <c r="AL974"/>
      <c r="AM974"/>
      <c r="AN974"/>
      <c r="AO974"/>
    </row>
    <row r="975" spans="32:41" ht="12.75" customHeight="1" x14ac:dyDescent="0.2">
      <c r="AF975" s="209"/>
      <c r="AG975" s="209"/>
      <c r="AH975"/>
      <c r="AI975"/>
      <c r="AJ975"/>
      <c r="AK975"/>
      <c r="AL975"/>
      <c r="AM975"/>
      <c r="AN975"/>
      <c r="AO975"/>
    </row>
    <row r="976" spans="32:41" ht="12.75" customHeight="1" x14ac:dyDescent="0.2">
      <c r="AF976" s="209"/>
      <c r="AG976" s="209"/>
      <c r="AH976"/>
      <c r="AI976"/>
      <c r="AJ976"/>
      <c r="AK976"/>
      <c r="AL976"/>
      <c r="AM976"/>
      <c r="AN976"/>
      <c r="AO976"/>
    </row>
    <row r="977" spans="4:41" ht="12.75" customHeight="1" x14ac:dyDescent="0.2">
      <c r="AF977" s="209"/>
      <c r="AG977" s="209"/>
      <c r="AH977"/>
      <c r="AI977"/>
      <c r="AJ977"/>
      <c r="AK977"/>
      <c r="AL977"/>
      <c r="AM977"/>
      <c r="AN977"/>
      <c r="AO977"/>
    </row>
    <row r="978" spans="4:41" ht="12.75" customHeight="1" x14ac:dyDescent="0.2">
      <c r="F978" s="211"/>
      <c r="AF978" s="209"/>
      <c r="AG978" s="209"/>
      <c r="AH978"/>
      <c r="AI978"/>
      <c r="AJ978"/>
      <c r="AK978"/>
      <c r="AL978"/>
      <c r="AM978"/>
      <c r="AN978"/>
      <c r="AO978"/>
    </row>
    <row r="979" spans="4:41" ht="12.75" customHeight="1" x14ac:dyDescent="0.2">
      <c r="D979" s="211"/>
      <c r="E979" s="211"/>
      <c r="AF979" s="209"/>
      <c r="AG979" s="209"/>
      <c r="AH979"/>
      <c r="AI979"/>
      <c r="AJ979"/>
      <c r="AK979"/>
      <c r="AL979"/>
      <c r="AM979"/>
      <c r="AN979"/>
      <c r="AO979"/>
    </row>
    <row r="980" spans="4:41" ht="12.75" customHeight="1" x14ac:dyDescent="0.2">
      <c r="AF980" s="209"/>
      <c r="AG980" s="209"/>
      <c r="AH980"/>
      <c r="AI980"/>
      <c r="AJ980"/>
      <c r="AK980"/>
      <c r="AL980"/>
      <c r="AM980"/>
      <c r="AN980"/>
      <c r="AO980"/>
    </row>
    <row r="981" spans="4:41" ht="12.75" customHeight="1" x14ac:dyDescent="0.2">
      <c r="AF981" s="209"/>
      <c r="AG981" s="209"/>
      <c r="AH981"/>
      <c r="AI981"/>
      <c r="AJ981"/>
      <c r="AK981"/>
      <c r="AL981"/>
      <c r="AM981"/>
      <c r="AN981"/>
      <c r="AO981"/>
    </row>
    <row r="982" spans="4:41" ht="12.75" customHeight="1" x14ac:dyDescent="0.2">
      <c r="AF982" s="209"/>
      <c r="AG982" s="209"/>
      <c r="AH982"/>
      <c r="AI982"/>
      <c r="AJ982"/>
      <c r="AK982"/>
      <c r="AL982"/>
      <c r="AM982"/>
      <c r="AN982"/>
      <c r="AO982"/>
    </row>
    <row r="983" spans="4:41" ht="12.75" customHeight="1" x14ac:dyDescent="0.2">
      <c r="AF983" s="209"/>
      <c r="AG983" s="209"/>
      <c r="AH983"/>
      <c r="AI983"/>
      <c r="AJ983"/>
      <c r="AK983"/>
      <c r="AL983"/>
      <c r="AM983"/>
      <c r="AN983"/>
      <c r="AO983"/>
    </row>
    <row r="984" spans="4:41" ht="12.75" customHeight="1" x14ac:dyDescent="0.2">
      <c r="AF984" s="209"/>
      <c r="AG984" s="209"/>
      <c r="AH984"/>
      <c r="AI984"/>
      <c r="AJ984"/>
      <c r="AK984"/>
      <c r="AL984"/>
      <c r="AM984"/>
      <c r="AN984"/>
      <c r="AO984"/>
    </row>
    <row r="985" spans="4:41" ht="12.75" customHeight="1" x14ac:dyDescent="0.2">
      <c r="AF985" s="209"/>
      <c r="AG985" s="209"/>
      <c r="AH985"/>
      <c r="AI985"/>
      <c r="AJ985"/>
      <c r="AK985"/>
      <c r="AL985"/>
      <c r="AM985"/>
      <c r="AN985"/>
      <c r="AO985"/>
    </row>
    <row r="986" spans="4:41" ht="12.75" customHeight="1" x14ac:dyDescent="0.2">
      <c r="D986" s="211"/>
      <c r="AF986" s="209"/>
      <c r="AG986" s="209"/>
      <c r="AH986"/>
      <c r="AI986"/>
      <c r="AJ986"/>
      <c r="AK986"/>
      <c r="AL986"/>
      <c r="AM986"/>
      <c r="AN986"/>
      <c r="AO986"/>
    </row>
    <row r="987" spans="4:41" ht="12.75" customHeight="1" x14ac:dyDescent="0.2">
      <c r="AF987" s="209"/>
      <c r="AG987" s="209"/>
      <c r="AH987"/>
      <c r="AI987"/>
      <c r="AJ987"/>
      <c r="AK987"/>
      <c r="AL987"/>
      <c r="AM987"/>
      <c r="AN987"/>
      <c r="AO987"/>
    </row>
    <row r="988" spans="4:41" ht="12.75" customHeight="1" x14ac:dyDescent="0.2">
      <c r="AF988" s="209"/>
      <c r="AG988" s="209"/>
      <c r="AH988"/>
      <c r="AI988"/>
      <c r="AJ988"/>
      <c r="AK988"/>
      <c r="AL988"/>
      <c r="AM988"/>
      <c r="AN988"/>
      <c r="AO988"/>
    </row>
    <row r="989" spans="4:41" ht="12.75" customHeight="1" x14ac:dyDescent="0.2">
      <c r="AF989" s="209"/>
      <c r="AG989" s="209"/>
      <c r="AH989"/>
      <c r="AI989"/>
      <c r="AJ989"/>
      <c r="AK989"/>
      <c r="AL989"/>
      <c r="AM989"/>
      <c r="AN989"/>
      <c r="AO989"/>
    </row>
    <row r="990" spans="4:41" ht="12.75" customHeight="1" x14ac:dyDescent="0.2">
      <c r="AF990" s="209"/>
      <c r="AG990" s="209"/>
      <c r="AH990"/>
      <c r="AI990"/>
      <c r="AJ990"/>
      <c r="AK990"/>
      <c r="AL990"/>
      <c r="AM990"/>
      <c r="AN990"/>
      <c r="AO990"/>
    </row>
    <row r="991" spans="4:41" ht="12.75" customHeight="1" x14ac:dyDescent="0.2">
      <c r="AF991" s="209"/>
      <c r="AG991" s="209"/>
      <c r="AH991"/>
      <c r="AI991"/>
      <c r="AJ991"/>
      <c r="AK991"/>
      <c r="AL991"/>
      <c r="AM991"/>
      <c r="AN991"/>
      <c r="AO991"/>
    </row>
    <row r="992" spans="4:41" ht="12.75" customHeight="1" x14ac:dyDescent="0.2">
      <c r="E992" s="17"/>
      <c r="AF992" s="209"/>
      <c r="AG992" s="209"/>
      <c r="AH992"/>
      <c r="AI992"/>
      <c r="AJ992"/>
      <c r="AK992"/>
      <c r="AL992"/>
      <c r="AM992"/>
      <c r="AN992"/>
      <c r="AO992"/>
    </row>
    <row r="993" spans="32:41" ht="12.75" customHeight="1" x14ac:dyDescent="0.2">
      <c r="AF993" s="209"/>
      <c r="AG993" s="209"/>
      <c r="AH993"/>
      <c r="AI993"/>
      <c r="AJ993"/>
      <c r="AK993"/>
      <c r="AL993"/>
      <c r="AM993"/>
      <c r="AN993"/>
      <c r="AO993"/>
    </row>
    <row r="994" spans="32:41" ht="12.75" customHeight="1" x14ac:dyDescent="0.2">
      <c r="AF994" s="209"/>
      <c r="AG994" s="209"/>
      <c r="AH994"/>
      <c r="AI994"/>
      <c r="AJ994"/>
      <c r="AK994"/>
      <c r="AL994"/>
      <c r="AM994"/>
      <c r="AN994"/>
      <c r="AO994"/>
    </row>
    <row r="995" spans="32:41" ht="12.75" customHeight="1" x14ac:dyDescent="0.2">
      <c r="AF995" s="209"/>
      <c r="AG995" s="209"/>
      <c r="AH995"/>
      <c r="AI995"/>
      <c r="AJ995"/>
      <c r="AK995"/>
      <c r="AL995"/>
      <c r="AM995"/>
      <c r="AN995"/>
      <c r="AO995"/>
    </row>
    <row r="996" spans="32:41" ht="12.75" customHeight="1" x14ac:dyDescent="0.2">
      <c r="AF996" s="209"/>
      <c r="AG996" s="209"/>
      <c r="AH996"/>
      <c r="AI996"/>
      <c r="AJ996"/>
      <c r="AK996"/>
      <c r="AL996"/>
      <c r="AM996"/>
      <c r="AN996"/>
      <c r="AO996"/>
    </row>
    <row r="997" spans="32:41" ht="12.75" customHeight="1" x14ac:dyDescent="0.2">
      <c r="AF997" s="209"/>
      <c r="AG997" s="209"/>
      <c r="AH997"/>
      <c r="AI997"/>
      <c r="AJ997"/>
      <c r="AK997"/>
      <c r="AL997"/>
      <c r="AM997"/>
      <c r="AN997"/>
      <c r="AO997"/>
    </row>
    <row r="998" spans="32:41" ht="12.75" customHeight="1" x14ac:dyDescent="0.2">
      <c r="AF998" s="209"/>
      <c r="AG998" s="209"/>
      <c r="AH998"/>
      <c r="AI998"/>
      <c r="AJ998"/>
      <c r="AK998"/>
      <c r="AL998"/>
      <c r="AM998"/>
      <c r="AN998"/>
      <c r="AO998"/>
    </row>
    <row r="999" spans="32:41" ht="12.75" customHeight="1" x14ac:dyDescent="0.2">
      <c r="AF999" s="209"/>
      <c r="AG999" s="209"/>
      <c r="AH999"/>
      <c r="AI999"/>
      <c r="AJ999"/>
      <c r="AK999"/>
      <c r="AL999"/>
      <c r="AM999"/>
      <c r="AN999"/>
      <c r="AO999"/>
    </row>
    <row r="1000" spans="32:41" ht="12.75" customHeight="1" x14ac:dyDescent="0.2">
      <c r="AF1000" s="209"/>
      <c r="AG1000" s="209"/>
      <c r="AH1000"/>
      <c r="AI1000"/>
      <c r="AJ1000"/>
      <c r="AK1000"/>
      <c r="AL1000"/>
      <c r="AM1000"/>
      <c r="AN1000"/>
      <c r="AO1000"/>
    </row>
    <row r="1001" spans="32:41" ht="12.75" customHeight="1" x14ac:dyDescent="0.2">
      <c r="AF1001" s="209"/>
      <c r="AG1001" s="209"/>
      <c r="AH1001"/>
      <c r="AI1001"/>
      <c r="AJ1001"/>
      <c r="AK1001"/>
      <c r="AL1001"/>
      <c r="AM1001"/>
      <c r="AN1001"/>
      <c r="AO1001"/>
    </row>
    <row r="1002" spans="32:41" ht="12.75" customHeight="1" x14ac:dyDescent="0.2">
      <c r="AF1002" s="209"/>
      <c r="AG1002" s="209"/>
      <c r="AH1002"/>
      <c r="AI1002"/>
      <c r="AJ1002"/>
      <c r="AK1002"/>
      <c r="AL1002"/>
      <c r="AM1002"/>
      <c r="AN1002"/>
      <c r="AO1002"/>
    </row>
    <row r="1003" spans="32:41" ht="12.75" customHeight="1" x14ac:dyDescent="0.2">
      <c r="AF1003" s="209"/>
      <c r="AG1003" s="209"/>
      <c r="AH1003"/>
      <c r="AI1003"/>
      <c r="AJ1003"/>
      <c r="AK1003"/>
      <c r="AL1003"/>
      <c r="AM1003"/>
      <c r="AN1003"/>
      <c r="AO1003"/>
    </row>
    <row r="1004" spans="32:41" ht="12.75" customHeight="1" x14ac:dyDescent="0.2">
      <c r="AF1004" s="209"/>
      <c r="AG1004" s="209"/>
      <c r="AH1004"/>
      <c r="AI1004"/>
      <c r="AJ1004"/>
      <c r="AK1004"/>
      <c r="AL1004"/>
      <c r="AM1004"/>
      <c r="AN1004"/>
      <c r="AO1004"/>
    </row>
    <row r="1005" spans="32:41" ht="12.75" customHeight="1" x14ac:dyDescent="0.2">
      <c r="AF1005" s="209"/>
      <c r="AG1005" s="209"/>
      <c r="AH1005"/>
      <c r="AI1005"/>
      <c r="AJ1005"/>
      <c r="AK1005"/>
      <c r="AL1005"/>
      <c r="AM1005"/>
      <c r="AN1005"/>
      <c r="AO1005"/>
    </row>
    <row r="1006" spans="32:41" ht="12.75" customHeight="1" x14ac:dyDescent="0.2">
      <c r="AF1006" s="209"/>
      <c r="AG1006" s="209"/>
      <c r="AH1006"/>
      <c r="AI1006"/>
      <c r="AJ1006"/>
      <c r="AK1006"/>
      <c r="AL1006"/>
      <c r="AM1006"/>
      <c r="AN1006"/>
      <c r="AO1006"/>
    </row>
    <row r="1007" spans="32:41" ht="12.75" customHeight="1" x14ac:dyDescent="0.2">
      <c r="AF1007" s="209"/>
      <c r="AG1007" s="209"/>
      <c r="AH1007"/>
      <c r="AI1007"/>
      <c r="AJ1007"/>
      <c r="AK1007"/>
      <c r="AL1007"/>
      <c r="AM1007"/>
      <c r="AN1007"/>
      <c r="AO1007"/>
    </row>
    <row r="1008" spans="32:41" ht="12.75" customHeight="1" x14ac:dyDescent="0.2">
      <c r="AF1008" s="209"/>
      <c r="AG1008" s="209"/>
      <c r="AH1008"/>
      <c r="AI1008"/>
      <c r="AJ1008"/>
      <c r="AK1008"/>
      <c r="AL1008"/>
      <c r="AM1008"/>
      <c r="AN1008"/>
      <c r="AO1008"/>
    </row>
    <row r="1009" spans="15:41" ht="12.75" customHeight="1" x14ac:dyDescent="0.2">
      <c r="AF1009" s="209"/>
      <c r="AG1009" s="209"/>
      <c r="AH1009"/>
      <c r="AI1009"/>
      <c r="AJ1009"/>
      <c r="AK1009"/>
      <c r="AL1009"/>
      <c r="AM1009"/>
      <c r="AN1009"/>
      <c r="AO1009"/>
    </row>
    <row r="1010" spans="15:41" ht="12.75" customHeight="1" x14ac:dyDescent="0.2">
      <c r="AF1010" s="209"/>
      <c r="AG1010" s="209"/>
      <c r="AH1010"/>
      <c r="AI1010"/>
      <c r="AJ1010"/>
      <c r="AK1010"/>
      <c r="AL1010"/>
      <c r="AM1010"/>
      <c r="AN1010"/>
      <c r="AO1010"/>
    </row>
    <row r="1011" spans="15:41" ht="12.75" customHeight="1" x14ac:dyDescent="0.2">
      <c r="AF1011" s="209"/>
      <c r="AG1011" s="209"/>
      <c r="AH1011"/>
      <c r="AI1011"/>
      <c r="AJ1011"/>
      <c r="AK1011"/>
      <c r="AL1011"/>
      <c r="AM1011"/>
      <c r="AN1011"/>
      <c r="AO1011"/>
    </row>
    <row r="1012" spans="15:41" ht="12.75" customHeight="1" x14ac:dyDescent="0.2">
      <c r="AF1012" s="209"/>
      <c r="AG1012" s="209"/>
      <c r="AH1012"/>
      <c r="AI1012"/>
      <c r="AJ1012"/>
      <c r="AK1012"/>
      <c r="AL1012"/>
      <c r="AM1012"/>
      <c r="AN1012"/>
      <c r="AO1012"/>
    </row>
    <row r="1013" spans="15:41" ht="12.75" customHeight="1" x14ac:dyDescent="0.2">
      <c r="AF1013" s="209"/>
      <c r="AG1013" s="209"/>
      <c r="AH1013"/>
      <c r="AI1013"/>
      <c r="AJ1013"/>
      <c r="AK1013"/>
      <c r="AL1013"/>
      <c r="AM1013"/>
      <c r="AN1013"/>
      <c r="AO1013"/>
    </row>
    <row r="1014" spans="15:41" ht="12.75" customHeight="1" x14ac:dyDescent="0.2">
      <c r="AF1014" s="209"/>
      <c r="AG1014" s="209"/>
      <c r="AH1014"/>
      <c r="AI1014"/>
      <c r="AJ1014"/>
      <c r="AK1014"/>
      <c r="AL1014"/>
      <c r="AM1014"/>
      <c r="AN1014"/>
      <c r="AO1014"/>
    </row>
    <row r="1015" spans="15:41" ht="12.75" customHeight="1" x14ac:dyDescent="0.2">
      <c r="AF1015" s="209"/>
      <c r="AG1015" s="209"/>
      <c r="AH1015"/>
      <c r="AI1015"/>
      <c r="AJ1015"/>
      <c r="AK1015"/>
      <c r="AL1015"/>
      <c r="AM1015"/>
      <c r="AN1015"/>
      <c r="AO1015"/>
    </row>
    <row r="1016" spans="15:41" ht="12.75" customHeight="1" x14ac:dyDescent="0.2">
      <c r="O1016" s="207"/>
      <c r="P1016" s="207"/>
      <c r="Q1016" s="207"/>
      <c r="R1016" s="207"/>
      <c r="S1016" s="207"/>
      <c r="T1016" s="207"/>
      <c r="U1016" s="207"/>
      <c r="V1016" s="207"/>
      <c r="W1016" s="207"/>
      <c r="X1016" s="207"/>
      <c r="Y1016" s="207"/>
      <c r="Z1016" s="207"/>
      <c r="AA1016" s="207"/>
      <c r="AB1016" s="207"/>
      <c r="AC1016" s="209"/>
      <c r="AD1016" s="209"/>
      <c r="AE1016" s="209"/>
      <c r="AF1016" s="209"/>
      <c r="AG1016" s="209"/>
      <c r="AH1016"/>
      <c r="AI1016"/>
      <c r="AJ1016"/>
      <c r="AK1016"/>
      <c r="AL1016"/>
      <c r="AM1016"/>
      <c r="AN1016"/>
      <c r="AO1016"/>
    </row>
    <row r="1017" spans="15:41" ht="12.75" customHeight="1" x14ac:dyDescent="0.2">
      <c r="O1017" s="207"/>
      <c r="P1017" s="207"/>
      <c r="Q1017" s="207"/>
      <c r="R1017" s="207"/>
      <c r="S1017" s="207"/>
      <c r="T1017" s="207"/>
      <c r="U1017" s="207"/>
      <c r="V1017" s="207"/>
      <c r="W1017" s="207"/>
      <c r="X1017" s="207"/>
      <c r="Y1017" s="207"/>
      <c r="Z1017" s="207"/>
      <c r="AA1017" s="207"/>
      <c r="AB1017" s="207"/>
      <c r="AC1017" s="209"/>
      <c r="AD1017" s="209"/>
      <c r="AE1017" s="209"/>
      <c r="AF1017" s="209"/>
      <c r="AG1017" s="209"/>
      <c r="AH1017"/>
      <c r="AI1017"/>
      <c r="AJ1017"/>
      <c r="AK1017"/>
      <c r="AL1017"/>
      <c r="AM1017"/>
      <c r="AN1017"/>
      <c r="AO1017"/>
    </row>
    <row r="1018" spans="15:41" ht="12.75" customHeight="1" x14ac:dyDescent="0.2">
      <c r="O1018" s="207"/>
      <c r="P1018" s="207"/>
      <c r="Q1018" s="207"/>
      <c r="R1018" s="207"/>
      <c r="S1018" s="207"/>
      <c r="T1018" s="207"/>
      <c r="U1018" s="207"/>
      <c r="V1018" s="207"/>
      <c r="W1018" s="207"/>
      <c r="X1018" s="207"/>
      <c r="Y1018" s="207"/>
      <c r="Z1018" s="207"/>
      <c r="AA1018" s="207"/>
      <c r="AB1018" s="207"/>
      <c r="AC1018" s="209"/>
      <c r="AD1018" s="209"/>
      <c r="AE1018" s="209"/>
      <c r="AF1018" s="209"/>
      <c r="AG1018" s="209"/>
      <c r="AH1018"/>
      <c r="AI1018"/>
      <c r="AJ1018"/>
      <c r="AK1018"/>
      <c r="AL1018"/>
      <c r="AM1018"/>
      <c r="AN1018"/>
      <c r="AO1018"/>
    </row>
    <row r="1019" spans="15:41" ht="12.75" customHeight="1" x14ac:dyDescent="0.2">
      <c r="O1019" s="207"/>
      <c r="P1019" s="207"/>
      <c r="Q1019" s="207"/>
      <c r="R1019" s="207"/>
      <c r="S1019" s="207"/>
      <c r="T1019" s="207"/>
      <c r="U1019" s="207"/>
      <c r="V1019" s="207"/>
      <c r="W1019" s="207"/>
      <c r="X1019" s="207"/>
      <c r="Y1019" s="207"/>
      <c r="Z1019" s="207"/>
      <c r="AA1019" s="207"/>
      <c r="AB1019" s="207"/>
      <c r="AC1019" s="209"/>
      <c r="AD1019" s="209"/>
      <c r="AE1019" s="209"/>
      <c r="AF1019" s="209"/>
      <c r="AG1019" s="209"/>
      <c r="AH1019"/>
      <c r="AI1019"/>
      <c r="AJ1019"/>
      <c r="AK1019"/>
      <c r="AL1019"/>
      <c r="AM1019"/>
      <c r="AN1019"/>
      <c r="AO1019"/>
    </row>
    <row r="1020" spans="15:41" ht="12.75" customHeight="1" x14ac:dyDescent="0.2">
      <c r="O1020" s="207"/>
      <c r="P1020" s="207"/>
      <c r="Q1020" s="207"/>
      <c r="R1020" s="207"/>
      <c r="S1020" s="207"/>
      <c r="T1020" s="207"/>
      <c r="U1020" s="207"/>
      <c r="V1020" s="207"/>
      <c r="W1020" s="207"/>
      <c r="X1020" s="207"/>
      <c r="Y1020" s="207"/>
      <c r="Z1020" s="207"/>
      <c r="AA1020" s="207"/>
      <c r="AB1020" s="207"/>
      <c r="AC1020" s="209"/>
      <c r="AD1020" s="209"/>
      <c r="AE1020" s="209"/>
      <c r="AF1020" s="209"/>
      <c r="AG1020" s="209"/>
      <c r="AH1020"/>
      <c r="AI1020"/>
      <c r="AJ1020"/>
      <c r="AK1020"/>
      <c r="AL1020"/>
      <c r="AM1020"/>
      <c r="AN1020"/>
      <c r="AO1020"/>
    </row>
    <row r="1021" spans="15:41" ht="12.75" customHeight="1" x14ac:dyDescent="0.2">
      <c r="O1021" s="207"/>
      <c r="P1021" s="207"/>
      <c r="Q1021" s="207"/>
      <c r="R1021" s="207"/>
      <c r="S1021" s="207"/>
      <c r="T1021" s="207"/>
      <c r="U1021" s="207"/>
      <c r="V1021" s="207"/>
      <c r="W1021" s="207"/>
      <c r="X1021" s="207"/>
      <c r="Y1021" s="207"/>
      <c r="Z1021" s="207"/>
      <c r="AA1021" s="207"/>
      <c r="AB1021" s="207"/>
      <c r="AC1021" s="209"/>
      <c r="AD1021" s="209"/>
      <c r="AE1021" s="209"/>
      <c r="AF1021" s="209"/>
      <c r="AG1021" s="209"/>
      <c r="AH1021"/>
      <c r="AI1021"/>
      <c r="AJ1021"/>
      <c r="AK1021"/>
      <c r="AL1021"/>
      <c r="AM1021"/>
      <c r="AN1021"/>
      <c r="AO1021"/>
    </row>
    <row r="1022" spans="15:41" ht="12.75" customHeight="1" x14ac:dyDescent="0.2">
      <c r="O1022" s="207"/>
      <c r="P1022" s="207"/>
      <c r="Q1022" s="207"/>
      <c r="R1022" s="207"/>
      <c r="S1022" s="207"/>
      <c r="T1022" s="207"/>
      <c r="U1022" s="207"/>
      <c r="V1022" s="207"/>
      <c r="W1022" s="207"/>
      <c r="X1022" s="207"/>
      <c r="Y1022" s="207"/>
      <c r="Z1022" s="207"/>
      <c r="AA1022" s="207"/>
      <c r="AB1022" s="207"/>
      <c r="AC1022" s="209"/>
      <c r="AD1022" s="209"/>
      <c r="AE1022" s="209"/>
      <c r="AF1022" s="209"/>
      <c r="AG1022" s="209"/>
      <c r="AH1022"/>
      <c r="AI1022"/>
      <c r="AJ1022"/>
      <c r="AK1022"/>
      <c r="AL1022"/>
      <c r="AM1022"/>
      <c r="AN1022"/>
      <c r="AO1022"/>
    </row>
    <row r="1023" spans="15:41" ht="12.75" customHeight="1" x14ac:dyDescent="0.2">
      <c r="O1023" s="207"/>
      <c r="P1023" s="207"/>
      <c r="Q1023" s="207"/>
      <c r="R1023" s="207"/>
      <c r="S1023" s="207"/>
      <c r="T1023" s="207"/>
      <c r="U1023" s="207"/>
      <c r="V1023" s="207"/>
      <c r="W1023" s="207"/>
      <c r="X1023" s="207"/>
      <c r="Y1023" s="207"/>
      <c r="Z1023" s="207"/>
      <c r="AA1023" s="207"/>
      <c r="AB1023" s="207"/>
      <c r="AC1023" s="209"/>
      <c r="AD1023" s="209"/>
      <c r="AE1023" s="209"/>
      <c r="AF1023" s="209"/>
      <c r="AG1023" s="209"/>
      <c r="AH1023"/>
      <c r="AI1023"/>
      <c r="AJ1023"/>
      <c r="AK1023"/>
      <c r="AL1023"/>
      <c r="AM1023"/>
      <c r="AN1023"/>
      <c r="AO1023"/>
    </row>
    <row r="1024" spans="15:41" ht="12.75" customHeight="1" x14ac:dyDescent="0.2">
      <c r="O1024" s="207"/>
      <c r="P1024" s="207"/>
      <c r="Q1024" s="207"/>
      <c r="R1024" s="207"/>
      <c r="S1024" s="207"/>
      <c r="T1024" s="207"/>
      <c r="U1024" s="207"/>
      <c r="V1024" s="207"/>
      <c r="W1024" s="207"/>
      <c r="X1024" s="207"/>
      <c r="Y1024" s="207"/>
      <c r="Z1024" s="207"/>
      <c r="AA1024" s="207"/>
      <c r="AB1024" s="207"/>
      <c r="AC1024" s="209"/>
      <c r="AD1024" s="209"/>
      <c r="AE1024" s="209"/>
      <c r="AF1024" s="209"/>
      <c r="AG1024" s="209"/>
      <c r="AH1024"/>
      <c r="AI1024"/>
      <c r="AJ1024"/>
      <c r="AK1024"/>
      <c r="AL1024"/>
      <c r="AM1024"/>
      <c r="AN1024"/>
      <c r="AO1024"/>
    </row>
    <row r="1025" spans="5:41" ht="12.75" customHeight="1" x14ac:dyDescent="0.2">
      <c r="O1025" s="207"/>
      <c r="P1025" s="207"/>
      <c r="Q1025" s="207"/>
      <c r="R1025" s="207"/>
      <c r="S1025" s="207"/>
      <c r="T1025" s="207"/>
      <c r="U1025" s="207"/>
      <c r="V1025" s="207"/>
      <c r="W1025" s="207"/>
      <c r="X1025" s="207"/>
      <c r="Y1025" s="207"/>
      <c r="Z1025" s="207"/>
      <c r="AA1025" s="207"/>
      <c r="AB1025" s="207"/>
      <c r="AC1025" s="209"/>
      <c r="AD1025" s="209"/>
      <c r="AE1025" s="209"/>
      <c r="AF1025" s="209"/>
      <c r="AG1025" s="209"/>
      <c r="AH1025"/>
      <c r="AI1025"/>
      <c r="AJ1025"/>
      <c r="AK1025"/>
      <c r="AL1025"/>
      <c r="AM1025"/>
      <c r="AN1025"/>
      <c r="AO1025"/>
    </row>
    <row r="1026" spans="5:41" ht="12.75" customHeight="1" x14ac:dyDescent="0.2">
      <c r="O1026" s="207"/>
      <c r="P1026" s="207"/>
      <c r="Q1026" s="207"/>
      <c r="R1026" s="207"/>
      <c r="S1026" s="207"/>
      <c r="T1026" s="207"/>
      <c r="U1026" s="207"/>
      <c r="V1026" s="207"/>
      <c r="W1026" s="207"/>
      <c r="X1026" s="207"/>
      <c r="Y1026" s="207"/>
      <c r="Z1026" s="207"/>
      <c r="AA1026" s="207"/>
      <c r="AB1026" s="207"/>
      <c r="AC1026" s="209"/>
      <c r="AD1026" s="209"/>
      <c r="AE1026" s="209"/>
      <c r="AF1026" s="209"/>
      <c r="AG1026" s="209"/>
      <c r="AH1026"/>
      <c r="AI1026"/>
      <c r="AJ1026"/>
      <c r="AK1026"/>
      <c r="AL1026"/>
      <c r="AM1026"/>
      <c r="AN1026"/>
      <c r="AO1026"/>
    </row>
    <row r="1027" spans="5:41" ht="12.75" customHeight="1" x14ac:dyDescent="0.2">
      <c r="O1027" s="207"/>
      <c r="P1027" s="207"/>
      <c r="Q1027" s="207"/>
      <c r="R1027" s="207"/>
      <c r="S1027" s="207"/>
      <c r="T1027" s="207"/>
      <c r="U1027" s="207"/>
      <c r="V1027" s="207"/>
      <c r="W1027" s="207"/>
      <c r="X1027" s="207"/>
      <c r="Y1027" s="207"/>
      <c r="Z1027" s="207"/>
      <c r="AA1027" s="207"/>
      <c r="AB1027" s="207"/>
      <c r="AC1027" s="209"/>
      <c r="AD1027" s="209"/>
      <c r="AE1027" s="209"/>
      <c r="AF1027" s="209"/>
      <c r="AG1027" s="209"/>
      <c r="AH1027"/>
      <c r="AI1027"/>
      <c r="AJ1027"/>
      <c r="AK1027"/>
      <c r="AL1027"/>
      <c r="AM1027"/>
      <c r="AN1027"/>
      <c r="AO1027"/>
    </row>
    <row r="1028" spans="5:41" ht="12.75" customHeight="1" x14ac:dyDescent="0.2">
      <c r="O1028" s="207"/>
      <c r="P1028" s="207"/>
      <c r="Q1028" s="207"/>
      <c r="R1028" s="207"/>
      <c r="S1028" s="207"/>
      <c r="T1028" s="207"/>
      <c r="U1028" s="207"/>
      <c r="V1028" s="207"/>
      <c r="W1028" s="207"/>
      <c r="X1028" s="207"/>
      <c r="Y1028" s="207"/>
      <c r="Z1028" s="207"/>
      <c r="AA1028" s="207"/>
      <c r="AB1028" s="207"/>
      <c r="AC1028" s="209"/>
      <c r="AD1028" s="209"/>
      <c r="AE1028" s="209"/>
      <c r="AF1028" s="209"/>
      <c r="AG1028" s="209"/>
      <c r="AH1028"/>
      <c r="AI1028"/>
      <c r="AJ1028"/>
      <c r="AK1028"/>
      <c r="AL1028"/>
      <c r="AM1028"/>
      <c r="AN1028"/>
      <c r="AO1028"/>
    </row>
    <row r="1029" spans="5:41" ht="12.75" customHeight="1" x14ac:dyDescent="0.2">
      <c r="O1029" s="207"/>
      <c r="P1029" s="207"/>
      <c r="Q1029" s="207"/>
      <c r="R1029" s="207"/>
      <c r="S1029" s="207"/>
      <c r="T1029" s="207"/>
      <c r="U1029" s="207"/>
      <c r="V1029" s="207"/>
      <c r="W1029" s="207"/>
      <c r="X1029" s="207"/>
      <c r="Y1029" s="207"/>
      <c r="Z1029" s="207"/>
      <c r="AA1029" s="207"/>
      <c r="AB1029" s="207"/>
      <c r="AC1029" s="209"/>
      <c r="AD1029" s="209"/>
      <c r="AE1029" s="209"/>
      <c r="AF1029" s="209"/>
      <c r="AG1029" s="209"/>
      <c r="AH1029"/>
      <c r="AI1029"/>
      <c r="AJ1029"/>
      <c r="AK1029"/>
      <c r="AL1029"/>
      <c r="AM1029"/>
      <c r="AN1029"/>
      <c r="AO1029"/>
    </row>
    <row r="1030" spans="5:41" ht="12.75" customHeight="1" x14ac:dyDescent="0.2">
      <c r="O1030" s="207"/>
      <c r="P1030" s="207"/>
      <c r="Q1030" s="207"/>
      <c r="R1030" s="207"/>
      <c r="S1030" s="207"/>
      <c r="T1030" s="207"/>
      <c r="U1030" s="207"/>
      <c r="V1030" s="207"/>
      <c r="W1030" s="207"/>
      <c r="X1030" s="207"/>
      <c r="Y1030" s="207"/>
      <c r="Z1030" s="207"/>
      <c r="AA1030" s="207"/>
      <c r="AB1030" s="207"/>
      <c r="AC1030" s="209"/>
      <c r="AD1030" s="209"/>
      <c r="AE1030" s="209"/>
      <c r="AF1030" s="209"/>
      <c r="AG1030" s="209"/>
      <c r="AH1030"/>
      <c r="AI1030"/>
      <c r="AJ1030"/>
      <c r="AK1030"/>
      <c r="AL1030"/>
      <c r="AM1030"/>
      <c r="AN1030"/>
      <c r="AO1030"/>
    </row>
    <row r="1031" spans="5:41" ht="12.75" customHeight="1" x14ac:dyDescent="0.2">
      <c r="O1031" s="207"/>
      <c r="P1031" s="207"/>
      <c r="Q1031" s="207"/>
      <c r="R1031" s="207"/>
      <c r="S1031" s="207"/>
      <c r="T1031" s="207"/>
      <c r="U1031" s="207"/>
      <c r="V1031" s="207"/>
      <c r="W1031" s="207"/>
      <c r="X1031" s="207"/>
      <c r="Y1031" s="207"/>
      <c r="Z1031" s="207"/>
      <c r="AA1031" s="207"/>
      <c r="AB1031" s="207"/>
      <c r="AC1031" s="209"/>
      <c r="AD1031" s="209"/>
      <c r="AE1031" s="209"/>
      <c r="AF1031" s="209"/>
      <c r="AG1031" s="209"/>
      <c r="AH1031"/>
      <c r="AI1031"/>
      <c r="AJ1031"/>
      <c r="AK1031"/>
      <c r="AL1031"/>
      <c r="AM1031"/>
      <c r="AN1031"/>
      <c r="AO1031"/>
    </row>
    <row r="1032" spans="5:41" ht="12.75" customHeight="1" x14ac:dyDescent="0.2">
      <c r="O1032" s="207"/>
      <c r="P1032" s="207"/>
      <c r="Q1032" s="207"/>
      <c r="R1032" s="207"/>
      <c r="S1032" s="207"/>
      <c r="T1032" s="207"/>
      <c r="U1032" s="207"/>
      <c r="V1032" s="207"/>
      <c r="W1032" s="207"/>
      <c r="X1032" s="207"/>
      <c r="Y1032" s="207"/>
      <c r="Z1032" s="207"/>
      <c r="AA1032" s="207"/>
      <c r="AB1032" s="207"/>
      <c r="AC1032" s="209"/>
      <c r="AD1032" s="209"/>
      <c r="AE1032" s="209"/>
      <c r="AF1032" s="209"/>
      <c r="AG1032" s="209"/>
      <c r="AH1032"/>
      <c r="AI1032"/>
      <c r="AJ1032"/>
      <c r="AK1032"/>
      <c r="AL1032"/>
      <c r="AM1032"/>
      <c r="AN1032"/>
      <c r="AO1032"/>
    </row>
    <row r="1033" spans="5:41" ht="12.75" customHeight="1" x14ac:dyDescent="0.2">
      <c r="O1033" s="207"/>
      <c r="P1033" s="207"/>
      <c r="Q1033" s="207"/>
      <c r="R1033" s="207"/>
      <c r="S1033" s="207"/>
      <c r="T1033" s="207"/>
      <c r="U1033" s="207"/>
      <c r="V1033" s="207"/>
      <c r="W1033" s="207"/>
      <c r="X1033" s="207"/>
      <c r="Y1033" s="207"/>
      <c r="Z1033" s="207"/>
      <c r="AA1033" s="207"/>
      <c r="AB1033" s="207"/>
      <c r="AC1033" s="209"/>
      <c r="AD1033" s="209"/>
      <c r="AE1033" s="209"/>
      <c r="AF1033" s="209"/>
      <c r="AG1033" s="209"/>
      <c r="AH1033"/>
      <c r="AI1033"/>
      <c r="AJ1033"/>
      <c r="AK1033"/>
      <c r="AL1033"/>
      <c r="AM1033"/>
      <c r="AN1033"/>
      <c r="AO1033"/>
    </row>
    <row r="1034" spans="5:41" ht="12.75" customHeight="1" x14ac:dyDescent="0.2">
      <c r="O1034" s="207"/>
      <c r="P1034" s="207"/>
      <c r="Q1034" s="207"/>
      <c r="R1034" s="207"/>
      <c r="S1034" s="207"/>
      <c r="T1034" s="207"/>
      <c r="U1034" s="207"/>
      <c r="V1034" s="207"/>
      <c r="W1034" s="207"/>
      <c r="X1034" s="207"/>
      <c r="Y1034" s="207"/>
      <c r="Z1034" s="207"/>
      <c r="AA1034" s="207"/>
      <c r="AB1034" s="207"/>
      <c r="AC1034" s="209"/>
      <c r="AD1034" s="209"/>
      <c r="AE1034" s="209"/>
      <c r="AF1034" s="209"/>
      <c r="AG1034" s="209"/>
      <c r="AH1034"/>
      <c r="AI1034"/>
      <c r="AJ1034"/>
      <c r="AK1034"/>
      <c r="AL1034"/>
      <c r="AM1034"/>
      <c r="AN1034"/>
      <c r="AO1034"/>
    </row>
    <row r="1035" spans="5:41" ht="12.75" customHeight="1" x14ac:dyDescent="0.2">
      <c r="O1035" s="207"/>
      <c r="P1035" s="207"/>
      <c r="Q1035" s="207"/>
      <c r="R1035" s="207"/>
      <c r="S1035" s="207"/>
      <c r="T1035" s="207"/>
      <c r="U1035" s="207"/>
      <c r="V1035" s="207"/>
      <c r="W1035" s="207"/>
      <c r="X1035" s="207"/>
      <c r="Y1035" s="207"/>
      <c r="Z1035" s="207"/>
      <c r="AA1035" s="207"/>
      <c r="AB1035" s="207"/>
      <c r="AC1035" s="209"/>
      <c r="AD1035" s="209"/>
      <c r="AE1035" s="209"/>
      <c r="AF1035" s="209"/>
      <c r="AG1035" s="209"/>
      <c r="AH1035"/>
      <c r="AI1035"/>
      <c r="AJ1035"/>
      <c r="AK1035"/>
      <c r="AL1035"/>
      <c r="AM1035"/>
      <c r="AN1035"/>
      <c r="AO1035"/>
    </row>
    <row r="1036" spans="5:41" ht="12.75" customHeight="1" x14ac:dyDescent="0.2">
      <c r="O1036" s="207"/>
      <c r="P1036" s="207"/>
      <c r="Q1036" s="207"/>
      <c r="R1036" s="207"/>
      <c r="S1036" s="207"/>
      <c r="T1036" s="207"/>
      <c r="U1036" s="207"/>
      <c r="V1036" s="207"/>
      <c r="W1036" s="207"/>
      <c r="X1036" s="207"/>
      <c r="Y1036" s="207"/>
      <c r="Z1036" s="207"/>
      <c r="AA1036" s="207"/>
      <c r="AB1036" s="207"/>
      <c r="AC1036" s="209"/>
      <c r="AD1036" s="209"/>
      <c r="AE1036" s="209"/>
      <c r="AF1036" s="209"/>
      <c r="AG1036" s="209"/>
      <c r="AH1036"/>
      <c r="AI1036"/>
      <c r="AJ1036"/>
      <c r="AK1036"/>
      <c r="AL1036"/>
      <c r="AM1036"/>
      <c r="AN1036"/>
      <c r="AO1036"/>
    </row>
    <row r="1037" spans="5:41" ht="12.75" customHeight="1" x14ac:dyDescent="0.2">
      <c r="F1037" s="211"/>
      <c r="O1037" s="207"/>
      <c r="P1037" s="207"/>
      <c r="Q1037" s="207"/>
      <c r="R1037" s="207"/>
      <c r="S1037" s="207"/>
      <c r="T1037" s="207"/>
      <c r="U1037" s="207"/>
      <c r="V1037" s="207"/>
      <c r="W1037" s="207"/>
      <c r="X1037" s="207"/>
      <c r="Y1037" s="207"/>
      <c r="Z1037" s="207"/>
      <c r="AA1037" s="207"/>
      <c r="AB1037" s="207"/>
      <c r="AC1037" s="209"/>
      <c r="AD1037" s="209"/>
      <c r="AE1037" s="209"/>
      <c r="AF1037" s="209"/>
      <c r="AG1037" s="209"/>
      <c r="AH1037"/>
      <c r="AI1037"/>
      <c r="AJ1037"/>
      <c r="AK1037"/>
      <c r="AL1037"/>
      <c r="AM1037"/>
      <c r="AN1037"/>
      <c r="AO1037"/>
    </row>
    <row r="1038" spans="5:41" ht="12.75" customHeight="1" x14ac:dyDescent="0.2">
      <c r="E1038" s="211"/>
      <c r="O1038" s="207"/>
      <c r="P1038" s="207"/>
      <c r="Q1038" s="207"/>
      <c r="R1038" s="207"/>
      <c r="S1038" s="207"/>
      <c r="T1038" s="207"/>
      <c r="U1038" s="207"/>
      <c r="V1038" s="207"/>
      <c r="W1038" s="207"/>
      <c r="X1038" s="207"/>
      <c r="Y1038" s="207"/>
      <c r="Z1038" s="207"/>
      <c r="AA1038" s="207"/>
      <c r="AB1038" s="207"/>
      <c r="AC1038" s="209"/>
      <c r="AD1038" s="209"/>
      <c r="AE1038" s="209"/>
      <c r="AF1038" s="209"/>
      <c r="AG1038" s="209"/>
      <c r="AH1038"/>
      <c r="AI1038"/>
      <c r="AJ1038"/>
      <c r="AK1038"/>
      <c r="AL1038"/>
      <c r="AM1038"/>
      <c r="AN1038"/>
      <c r="AO1038"/>
    </row>
    <row r="1039" spans="5:41" ht="12.75" customHeight="1" x14ac:dyDescent="0.2">
      <c r="O1039" s="207"/>
      <c r="P1039" s="207"/>
      <c r="Q1039" s="207"/>
      <c r="R1039" s="207"/>
      <c r="S1039" s="207"/>
      <c r="T1039" s="207"/>
      <c r="U1039" s="207"/>
      <c r="V1039" s="207"/>
      <c r="W1039" s="207"/>
      <c r="X1039" s="207"/>
      <c r="Y1039" s="207"/>
      <c r="Z1039" s="207"/>
      <c r="AA1039" s="207"/>
      <c r="AB1039" s="207"/>
      <c r="AC1039" s="209"/>
      <c r="AD1039" s="209"/>
      <c r="AE1039" s="209"/>
      <c r="AF1039" s="209"/>
      <c r="AG1039" s="209"/>
      <c r="AH1039"/>
      <c r="AI1039"/>
      <c r="AJ1039"/>
      <c r="AK1039"/>
      <c r="AL1039"/>
      <c r="AM1039"/>
      <c r="AN1039"/>
      <c r="AO1039"/>
    </row>
    <row r="1040" spans="5:41" ht="12.75" customHeight="1" x14ac:dyDescent="0.2">
      <c r="O1040" s="207"/>
      <c r="P1040" s="207"/>
      <c r="Q1040" s="207"/>
      <c r="R1040" s="207"/>
      <c r="S1040" s="207"/>
      <c r="T1040" s="207"/>
      <c r="U1040" s="207"/>
      <c r="V1040" s="207"/>
      <c r="W1040" s="207"/>
      <c r="X1040" s="207"/>
      <c r="Y1040" s="207"/>
      <c r="Z1040" s="207"/>
      <c r="AA1040" s="207"/>
      <c r="AB1040" s="207"/>
      <c r="AC1040" s="209"/>
      <c r="AD1040" s="209"/>
      <c r="AE1040" s="209"/>
      <c r="AF1040" s="209"/>
      <c r="AG1040" s="209"/>
      <c r="AH1040"/>
      <c r="AI1040"/>
      <c r="AJ1040"/>
      <c r="AK1040"/>
      <c r="AL1040"/>
      <c r="AM1040"/>
      <c r="AN1040"/>
      <c r="AO1040"/>
    </row>
    <row r="1041" spans="4:41" ht="12.75" customHeight="1" x14ac:dyDescent="0.2">
      <c r="O1041" s="207"/>
      <c r="P1041" s="207"/>
      <c r="Q1041" s="207"/>
      <c r="R1041" s="207"/>
      <c r="S1041" s="207"/>
      <c r="T1041" s="207"/>
      <c r="U1041" s="207"/>
      <c r="V1041" s="207"/>
      <c r="W1041" s="207"/>
      <c r="X1041" s="207"/>
      <c r="Y1041" s="207"/>
      <c r="Z1041" s="207"/>
      <c r="AA1041" s="207"/>
      <c r="AB1041" s="207"/>
      <c r="AC1041" s="209"/>
      <c r="AD1041" s="209"/>
      <c r="AE1041" s="209"/>
      <c r="AF1041" s="209"/>
      <c r="AG1041" s="209"/>
      <c r="AH1041"/>
      <c r="AI1041"/>
      <c r="AJ1041"/>
      <c r="AK1041"/>
      <c r="AL1041"/>
      <c r="AM1041"/>
      <c r="AN1041"/>
      <c r="AO1041"/>
    </row>
    <row r="1042" spans="4:41" ht="12.75" customHeight="1" x14ac:dyDescent="0.2">
      <c r="O1042" s="207"/>
      <c r="P1042" s="207"/>
      <c r="Q1042" s="207"/>
      <c r="R1042" s="207"/>
      <c r="S1042" s="207"/>
      <c r="T1042" s="207"/>
      <c r="U1042" s="207"/>
      <c r="V1042" s="207"/>
      <c r="W1042" s="207"/>
      <c r="X1042" s="207"/>
      <c r="Y1042" s="207"/>
      <c r="Z1042" s="207"/>
      <c r="AA1042" s="207"/>
      <c r="AB1042" s="207"/>
      <c r="AC1042" s="209"/>
      <c r="AD1042" s="209"/>
      <c r="AE1042" s="209"/>
      <c r="AF1042" s="209"/>
      <c r="AG1042" s="209"/>
      <c r="AH1042"/>
      <c r="AI1042"/>
      <c r="AJ1042"/>
      <c r="AK1042"/>
      <c r="AL1042"/>
      <c r="AM1042"/>
      <c r="AN1042"/>
      <c r="AO1042"/>
    </row>
    <row r="1043" spans="4:41" ht="12.75" customHeight="1" x14ac:dyDescent="0.2">
      <c r="O1043" s="207"/>
      <c r="P1043" s="207"/>
      <c r="Q1043" s="207"/>
      <c r="R1043" s="207"/>
      <c r="S1043" s="207"/>
      <c r="T1043" s="207"/>
      <c r="U1043" s="207"/>
      <c r="V1043" s="207"/>
      <c r="W1043" s="207"/>
      <c r="X1043" s="207"/>
      <c r="Y1043" s="207"/>
      <c r="Z1043" s="207"/>
      <c r="AA1043" s="207"/>
      <c r="AB1043" s="207"/>
      <c r="AC1043" s="209"/>
      <c r="AD1043" s="209"/>
      <c r="AE1043" s="209"/>
      <c r="AF1043" s="209"/>
      <c r="AG1043" s="209"/>
      <c r="AH1043"/>
      <c r="AI1043"/>
      <c r="AJ1043"/>
      <c r="AK1043"/>
      <c r="AL1043"/>
      <c r="AM1043"/>
      <c r="AN1043"/>
      <c r="AO1043"/>
    </row>
    <row r="1044" spans="4:41" ht="12.75" customHeight="1" x14ac:dyDescent="0.2">
      <c r="O1044" s="207"/>
      <c r="P1044" s="207"/>
      <c r="Q1044" s="207"/>
      <c r="R1044" s="207"/>
      <c r="S1044" s="207"/>
      <c r="T1044" s="207"/>
      <c r="U1044" s="207"/>
      <c r="V1044" s="207"/>
      <c r="W1044" s="207"/>
      <c r="X1044" s="207"/>
      <c r="Y1044" s="207"/>
      <c r="Z1044" s="207"/>
      <c r="AA1044" s="207"/>
      <c r="AB1044" s="207"/>
      <c r="AC1044" s="209"/>
      <c r="AD1044" s="209"/>
      <c r="AE1044" s="209"/>
      <c r="AF1044" s="209"/>
      <c r="AG1044" s="209"/>
      <c r="AH1044"/>
      <c r="AI1044"/>
      <c r="AJ1044"/>
      <c r="AK1044"/>
      <c r="AL1044"/>
      <c r="AM1044"/>
      <c r="AN1044"/>
      <c r="AO1044"/>
    </row>
    <row r="1045" spans="4:41" ht="12.75" customHeight="1" x14ac:dyDescent="0.2">
      <c r="O1045" s="207"/>
      <c r="P1045" s="207"/>
      <c r="Q1045" s="207"/>
      <c r="R1045" s="207"/>
      <c r="S1045" s="207"/>
      <c r="T1045" s="207"/>
      <c r="U1045" s="207"/>
      <c r="V1045" s="207"/>
      <c r="W1045" s="207"/>
      <c r="X1045" s="207"/>
      <c r="Y1045" s="207"/>
      <c r="Z1045" s="207"/>
      <c r="AA1045" s="207"/>
      <c r="AB1045" s="207"/>
      <c r="AC1045" s="209"/>
      <c r="AD1045" s="209"/>
      <c r="AE1045" s="209"/>
      <c r="AF1045" s="209"/>
      <c r="AG1045" s="209"/>
      <c r="AH1045"/>
      <c r="AI1045"/>
      <c r="AJ1045"/>
      <c r="AK1045"/>
      <c r="AL1045"/>
      <c r="AM1045"/>
      <c r="AN1045"/>
      <c r="AO1045"/>
    </row>
    <row r="1046" spans="4:41" ht="12.75" customHeight="1" x14ac:dyDescent="0.2">
      <c r="O1046" s="207"/>
      <c r="P1046" s="207"/>
      <c r="Q1046" s="207"/>
      <c r="R1046" s="207"/>
      <c r="S1046" s="207"/>
      <c r="T1046" s="207"/>
      <c r="U1046" s="207"/>
      <c r="V1046" s="207"/>
      <c r="W1046" s="207"/>
      <c r="X1046" s="207"/>
      <c r="Y1046" s="207"/>
      <c r="Z1046" s="207"/>
      <c r="AA1046" s="207"/>
      <c r="AB1046" s="207"/>
      <c r="AC1046" s="209"/>
      <c r="AD1046" s="209"/>
      <c r="AE1046" s="209"/>
      <c r="AF1046" s="209"/>
      <c r="AG1046" s="209"/>
      <c r="AH1046"/>
      <c r="AI1046"/>
      <c r="AJ1046"/>
      <c r="AK1046"/>
      <c r="AL1046"/>
      <c r="AM1046"/>
      <c r="AN1046"/>
      <c r="AO1046"/>
    </row>
    <row r="1047" spans="4:41" ht="12.75" customHeight="1" x14ac:dyDescent="0.2">
      <c r="D1047" s="211"/>
      <c r="E1047" s="211"/>
      <c r="O1047" s="207"/>
      <c r="P1047" s="207"/>
      <c r="Q1047" s="207"/>
      <c r="R1047" s="207"/>
      <c r="S1047" s="207"/>
      <c r="T1047" s="207"/>
      <c r="U1047" s="207"/>
      <c r="V1047" s="207"/>
      <c r="W1047" s="207"/>
      <c r="X1047" s="207"/>
      <c r="Y1047" s="207"/>
      <c r="Z1047" s="207"/>
      <c r="AA1047" s="207"/>
      <c r="AB1047" s="207"/>
      <c r="AC1047" s="209"/>
      <c r="AD1047" s="209"/>
      <c r="AE1047" s="209"/>
      <c r="AF1047" s="209"/>
      <c r="AG1047" s="209"/>
      <c r="AH1047"/>
      <c r="AI1047"/>
      <c r="AJ1047"/>
      <c r="AK1047"/>
      <c r="AL1047"/>
      <c r="AM1047"/>
      <c r="AN1047"/>
      <c r="AO1047"/>
    </row>
    <row r="1048" spans="4:41" ht="12.75" customHeight="1" x14ac:dyDescent="0.2">
      <c r="O1048" s="207"/>
      <c r="P1048" s="207"/>
      <c r="Q1048" s="207"/>
      <c r="R1048" s="207"/>
      <c r="S1048" s="207"/>
      <c r="T1048" s="207"/>
      <c r="U1048" s="207"/>
      <c r="V1048" s="207"/>
      <c r="W1048" s="207"/>
      <c r="X1048" s="207"/>
      <c r="Y1048" s="207"/>
      <c r="Z1048" s="207"/>
      <c r="AA1048" s="207"/>
      <c r="AB1048" s="207"/>
      <c r="AC1048" s="209"/>
      <c r="AD1048" s="209"/>
      <c r="AE1048" s="209"/>
      <c r="AF1048" s="209"/>
      <c r="AG1048" s="209"/>
      <c r="AH1048"/>
      <c r="AI1048"/>
      <c r="AJ1048"/>
      <c r="AK1048"/>
      <c r="AL1048"/>
      <c r="AM1048"/>
      <c r="AN1048"/>
      <c r="AO1048"/>
    </row>
    <row r="1049" spans="4:41" ht="12.75" customHeight="1" x14ac:dyDescent="0.2">
      <c r="D1049" s="211"/>
      <c r="O1049" s="207"/>
      <c r="P1049" s="207"/>
      <c r="Q1049" s="207"/>
      <c r="R1049" s="207"/>
      <c r="S1049" s="207"/>
      <c r="T1049" s="207"/>
      <c r="U1049" s="207"/>
      <c r="V1049" s="207"/>
      <c r="W1049" s="207"/>
      <c r="X1049" s="207"/>
      <c r="Y1049" s="207"/>
      <c r="Z1049" s="207"/>
      <c r="AA1049" s="207"/>
      <c r="AB1049" s="207"/>
      <c r="AC1049" s="209"/>
      <c r="AD1049" s="209"/>
      <c r="AE1049" s="209"/>
      <c r="AF1049" s="209"/>
      <c r="AG1049" s="209"/>
      <c r="AH1049"/>
      <c r="AI1049"/>
      <c r="AJ1049"/>
      <c r="AK1049"/>
      <c r="AL1049"/>
      <c r="AM1049"/>
      <c r="AN1049"/>
      <c r="AO1049"/>
    </row>
    <row r="1050" spans="4:41" ht="12.75" customHeight="1" x14ac:dyDescent="0.2">
      <c r="O1050" s="207"/>
      <c r="P1050" s="207"/>
      <c r="Q1050" s="207"/>
      <c r="R1050" s="207"/>
      <c r="S1050" s="207"/>
      <c r="T1050" s="207"/>
      <c r="U1050" s="207"/>
      <c r="V1050" s="207"/>
      <c r="W1050" s="207"/>
      <c r="X1050" s="207"/>
      <c r="Y1050" s="207"/>
      <c r="Z1050" s="207"/>
      <c r="AA1050" s="207"/>
      <c r="AB1050" s="207"/>
      <c r="AC1050" s="209"/>
      <c r="AD1050" s="209"/>
      <c r="AE1050" s="209"/>
      <c r="AF1050" s="209"/>
      <c r="AG1050" s="209"/>
      <c r="AH1050"/>
      <c r="AI1050"/>
      <c r="AJ1050"/>
      <c r="AK1050"/>
      <c r="AL1050"/>
      <c r="AM1050"/>
      <c r="AN1050"/>
      <c r="AO1050"/>
    </row>
    <row r="1051" spans="4:41" ht="12.75" customHeight="1" x14ac:dyDescent="0.2">
      <c r="E1051" s="74"/>
      <c r="O1051" s="207"/>
      <c r="P1051" s="207"/>
      <c r="Q1051" s="207"/>
      <c r="R1051" s="207"/>
      <c r="S1051" s="207"/>
      <c r="T1051" s="207"/>
      <c r="U1051" s="207"/>
      <c r="V1051" s="207"/>
      <c r="W1051" s="207"/>
      <c r="X1051" s="207"/>
      <c r="Y1051" s="207"/>
      <c r="Z1051" s="207"/>
      <c r="AA1051" s="207"/>
      <c r="AB1051" s="207"/>
      <c r="AC1051" s="209"/>
      <c r="AD1051" s="209"/>
      <c r="AE1051" s="209"/>
      <c r="AF1051" s="209"/>
      <c r="AG1051" s="209"/>
      <c r="AH1051"/>
      <c r="AI1051"/>
      <c r="AJ1051"/>
      <c r="AK1051"/>
      <c r="AL1051"/>
      <c r="AM1051"/>
      <c r="AN1051"/>
      <c r="AO1051"/>
    </row>
    <row r="1052" spans="4:41" ht="12.75" customHeight="1" x14ac:dyDescent="0.2">
      <c r="O1052" s="207"/>
      <c r="P1052" s="207"/>
      <c r="Q1052" s="207"/>
      <c r="R1052" s="207"/>
      <c r="S1052" s="207"/>
      <c r="T1052" s="207"/>
      <c r="U1052" s="207"/>
      <c r="V1052" s="207"/>
      <c r="W1052" s="207"/>
      <c r="X1052" s="207"/>
      <c r="Y1052" s="207"/>
      <c r="Z1052" s="207"/>
      <c r="AA1052" s="207"/>
      <c r="AB1052" s="207"/>
      <c r="AC1052" s="209"/>
      <c r="AD1052" s="209"/>
      <c r="AE1052" s="209"/>
      <c r="AF1052" s="209"/>
      <c r="AG1052" s="209"/>
      <c r="AH1052"/>
      <c r="AI1052"/>
      <c r="AJ1052"/>
      <c r="AK1052"/>
      <c r="AL1052"/>
      <c r="AM1052"/>
      <c r="AN1052"/>
      <c r="AO1052"/>
    </row>
    <row r="1053" spans="4:41" ht="12.75" customHeight="1" x14ac:dyDescent="0.2">
      <c r="O1053" s="207"/>
      <c r="P1053" s="207"/>
      <c r="Q1053" s="207"/>
      <c r="R1053" s="207"/>
      <c r="S1053" s="207"/>
      <c r="T1053" s="207"/>
      <c r="U1053" s="207"/>
      <c r="V1053" s="207"/>
      <c r="W1053" s="207"/>
      <c r="X1053" s="207"/>
      <c r="Y1053" s="207"/>
      <c r="Z1053" s="207"/>
      <c r="AA1053" s="207"/>
      <c r="AB1053" s="207"/>
      <c r="AC1053" s="209"/>
      <c r="AD1053" s="209"/>
      <c r="AE1053" s="209"/>
      <c r="AF1053" s="209"/>
      <c r="AG1053" s="209"/>
      <c r="AH1053"/>
      <c r="AI1053"/>
      <c r="AJ1053"/>
      <c r="AK1053"/>
      <c r="AL1053"/>
      <c r="AM1053"/>
      <c r="AN1053"/>
      <c r="AO1053"/>
    </row>
    <row r="1054" spans="4:41" ht="12.75" customHeight="1" x14ac:dyDescent="0.2">
      <c r="O1054" s="207"/>
      <c r="P1054" s="207"/>
      <c r="Q1054" s="207"/>
      <c r="R1054" s="207"/>
      <c r="S1054" s="207"/>
      <c r="T1054" s="207"/>
      <c r="U1054" s="207"/>
      <c r="V1054" s="207"/>
      <c r="W1054" s="207"/>
      <c r="X1054" s="207"/>
      <c r="Y1054" s="207"/>
      <c r="Z1054" s="207"/>
      <c r="AA1054" s="207"/>
      <c r="AB1054" s="207"/>
      <c r="AC1054" s="209"/>
      <c r="AD1054" s="209"/>
      <c r="AE1054" s="209"/>
      <c r="AF1054" s="209"/>
      <c r="AG1054" s="209"/>
      <c r="AH1054"/>
      <c r="AI1054"/>
      <c r="AJ1054"/>
      <c r="AK1054"/>
      <c r="AL1054"/>
      <c r="AM1054"/>
      <c r="AN1054"/>
      <c r="AO1054"/>
    </row>
    <row r="1055" spans="4:41" ht="12.75" customHeight="1" x14ac:dyDescent="0.2">
      <c r="O1055" s="207"/>
      <c r="P1055" s="207"/>
      <c r="Q1055" s="207"/>
      <c r="R1055" s="207"/>
      <c r="S1055" s="207"/>
      <c r="T1055" s="207"/>
      <c r="U1055" s="207"/>
      <c r="V1055" s="207"/>
      <c r="W1055" s="207"/>
      <c r="X1055" s="207"/>
      <c r="Y1055" s="207"/>
      <c r="Z1055" s="207"/>
      <c r="AA1055" s="207"/>
      <c r="AB1055" s="207"/>
      <c r="AC1055" s="209"/>
      <c r="AD1055" s="209"/>
      <c r="AE1055" s="209"/>
      <c r="AF1055" s="209"/>
      <c r="AG1055" s="209"/>
      <c r="AH1055"/>
      <c r="AI1055"/>
      <c r="AJ1055"/>
      <c r="AK1055"/>
      <c r="AL1055"/>
      <c r="AM1055"/>
      <c r="AN1055"/>
      <c r="AO1055"/>
    </row>
    <row r="1056" spans="4:41" ht="12.75" customHeight="1" x14ac:dyDescent="0.2">
      <c r="O1056" s="207"/>
      <c r="P1056" s="207"/>
      <c r="Q1056" s="207"/>
      <c r="R1056" s="207"/>
      <c r="S1056" s="207"/>
      <c r="T1056" s="207"/>
      <c r="U1056" s="207"/>
      <c r="V1056" s="207"/>
      <c r="W1056" s="207"/>
      <c r="X1056" s="207"/>
      <c r="Y1056" s="207"/>
      <c r="Z1056" s="207"/>
      <c r="AA1056" s="207"/>
      <c r="AB1056" s="207"/>
      <c r="AC1056" s="209"/>
      <c r="AD1056" s="209"/>
      <c r="AE1056" s="209"/>
      <c r="AF1056" s="209"/>
      <c r="AG1056" s="209"/>
      <c r="AH1056"/>
      <c r="AI1056"/>
      <c r="AJ1056"/>
      <c r="AK1056"/>
      <c r="AL1056"/>
      <c r="AM1056"/>
      <c r="AN1056"/>
      <c r="AO1056"/>
    </row>
    <row r="1057" spans="4:41" ht="12.75" customHeight="1" x14ac:dyDescent="0.2">
      <c r="O1057" s="207"/>
      <c r="P1057" s="207"/>
      <c r="Q1057" s="207"/>
      <c r="R1057" s="207"/>
      <c r="S1057" s="207"/>
      <c r="T1057" s="207"/>
      <c r="U1057" s="207"/>
      <c r="V1057" s="207"/>
      <c r="W1057" s="207"/>
      <c r="X1057" s="207"/>
      <c r="Y1057" s="207"/>
      <c r="Z1057" s="207"/>
      <c r="AA1057" s="207"/>
      <c r="AB1057" s="207"/>
      <c r="AC1057" s="209"/>
      <c r="AD1057" s="209"/>
      <c r="AE1057" s="209"/>
      <c r="AF1057" s="209"/>
      <c r="AG1057" s="209"/>
      <c r="AH1057"/>
      <c r="AI1057"/>
      <c r="AJ1057"/>
      <c r="AK1057"/>
      <c r="AL1057"/>
      <c r="AM1057"/>
      <c r="AN1057"/>
      <c r="AO1057"/>
    </row>
    <row r="1058" spans="4:41" ht="12.75" customHeight="1" x14ac:dyDescent="0.2">
      <c r="O1058" s="207"/>
      <c r="P1058" s="207"/>
      <c r="Q1058" s="207"/>
      <c r="R1058" s="207"/>
      <c r="S1058" s="207"/>
      <c r="T1058" s="207"/>
      <c r="U1058" s="207"/>
      <c r="V1058" s="207"/>
      <c r="W1058" s="207"/>
      <c r="X1058" s="207"/>
      <c r="Y1058" s="207"/>
      <c r="Z1058" s="207"/>
      <c r="AA1058" s="207"/>
      <c r="AB1058" s="207"/>
      <c r="AC1058" s="209"/>
      <c r="AD1058" s="209"/>
      <c r="AE1058" s="209"/>
      <c r="AF1058" s="209"/>
      <c r="AG1058" s="209"/>
      <c r="AH1058"/>
      <c r="AI1058"/>
      <c r="AJ1058"/>
      <c r="AK1058"/>
      <c r="AL1058"/>
      <c r="AM1058"/>
      <c r="AN1058"/>
      <c r="AO1058"/>
    </row>
    <row r="1059" spans="4:41" ht="12.75" customHeight="1" x14ac:dyDescent="0.2">
      <c r="F1059" s="211"/>
      <c r="O1059" s="207"/>
      <c r="P1059" s="207"/>
      <c r="Q1059" s="207"/>
      <c r="R1059" s="207"/>
      <c r="S1059" s="207"/>
      <c r="T1059" s="207"/>
      <c r="U1059" s="207"/>
      <c r="V1059" s="207"/>
      <c r="W1059" s="207"/>
      <c r="X1059" s="207"/>
      <c r="Y1059" s="207"/>
      <c r="Z1059" s="207"/>
      <c r="AA1059" s="207"/>
      <c r="AB1059" s="207"/>
      <c r="AC1059" s="209"/>
      <c r="AD1059" s="209"/>
      <c r="AE1059" s="209"/>
      <c r="AF1059" s="209"/>
      <c r="AG1059" s="209"/>
      <c r="AH1059"/>
      <c r="AI1059"/>
      <c r="AJ1059"/>
      <c r="AK1059"/>
      <c r="AL1059"/>
      <c r="AM1059"/>
      <c r="AN1059"/>
      <c r="AO1059"/>
    </row>
    <row r="1060" spans="4:41" ht="12.75" customHeight="1" x14ac:dyDescent="0.2">
      <c r="E1060" s="211"/>
      <c r="O1060" s="207"/>
      <c r="P1060" s="207"/>
      <c r="Q1060" s="207"/>
      <c r="R1060" s="207"/>
      <c r="S1060" s="207"/>
      <c r="T1060" s="207"/>
      <c r="U1060" s="207"/>
      <c r="V1060" s="207"/>
      <c r="W1060" s="207"/>
      <c r="X1060" s="207"/>
      <c r="Y1060" s="207"/>
      <c r="Z1060" s="207"/>
      <c r="AA1060" s="207"/>
      <c r="AB1060" s="207"/>
      <c r="AC1060" s="209"/>
      <c r="AD1060" s="209"/>
      <c r="AE1060" s="209"/>
      <c r="AF1060" s="209"/>
      <c r="AG1060" s="209"/>
      <c r="AH1060"/>
      <c r="AI1060"/>
      <c r="AJ1060"/>
      <c r="AK1060"/>
      <c r="AL1060"/>
      <c r="AM1060"/>
      <c r="AN1060"/>
      <c r="AO1060"/>
    </row>
    <row r="1061" spans="4:41" ht="12.75" customHeight="1" x14ac:dyDescent="0.2">
      <c r="D1061" s="211"/>
      <c r="O1061" s="207"/>
      <c r="P1061" s="207"/>
      <c r="Q1061" s="207"/>
      <c r="R1061" s="207"/>
      <c r="S1061" s="207"/>
      <c r="T1061" s="207"/>
      <c r="U1061" s="207"/>
      <c r="V1061" s="207"/>
      <c r="W1061" s="207"/>
      <c r="X1061" s="207"/>
      <c r="Y1061" s="207"/>
      <c r="Z1061" s="207"/>
      <c r="AA1061" s="207"/>
      <c r="AB1061" s="207"/>
      <c r="AC1061" s="209"/>
      <c r="AD1061" s="209"/>
      <c r="AE1061" s="209"/>
      <c r="AF1061" s="209"/>
      <c r="AG1061" s="209"/>
      <c r="AH1061"/>
      <c r="AI1061"/>
      <c r="AJ1061"/>
      <c r="AK1061"/>
      <c r="AL1061"/>
      <c r="AM1061"/>
      <c r="AN1061"/>
      <c r="AO1061"/>
    </row>
    <row r="1062" spans="4:41" ht="12.75" customHeight="1" x14ac:dyDescent="0.2">
      <c r="O1062" s="207"/>
      <c r="P1062" s="207"/>
      <c r="Q1062" s="207"/>
      <c r="R1062" s="207"/>
      <c r="S1062" s="207"/>
      <c r="T1062" s="207"/>
      <c r="U1062" s="207"/>
      <c r="V1062" s="207"/>
      <c r="W1062" s="207"/>
      <c r="X1062" s="207"/>
      <c r="Y1062" s="207"/>
      <c r="Z1062" s="207"/>
      <c r="AA1062" s="207"/>
      <c r="AB1062" s="207"/>
      <c r="AC1062" s="209"/>
      <c r="AD1062" s="209"/>
      <c r="AE1062" s="209"/>
      <c r="AF1062" s="209"/>
      <c r="AG1062" s="209"/>
      <c r="AH1062"/>
      <c r="AI1062"/>
      <c r="AJ1062"/>
      <c r="AK1062"/>
      <c r="AL1062"/>
      <c r="AM1062"/>
      <c r="AN1062"/>
      <c r="AO1062"/>
    </row>
    <row r="1063" spans="4:41" ht="12.75" customHeight="1" x14ac:dyDescent="0.2">
      <c r="O1063" s="207"/>
      <c r="P1063" s="207"/>
      <c r="Q1063" s="207"/>
      <c r="R1063" s="207"/>
      <c r="S1063" s="207"/>
      <c r="T1063" s="207"/>
      <c r="U1063" s="207"/>
      <c r="V1063" s="207"/>
      <c r="W1063" s="207"/>
      <c r="X1063" s="207"/>
      <c r="Y1063" s="207"/>
      <c r="Z1063" s="207"/>
      <c r="AA1063" s="207"/>
      <c r="AB1063" s="207"/>
      <c r="AC1063" s="209"/>
      <c r="AD1063" s="209"/>
      <c r="AE1063" s="209"/>
      <c r="AF1063" s="209"/>
      <c r="AG1063" s="209"/>
      <c r="AH1063"/>
      <c r="AI1063"/>
      <c r="AJ1063"/>
      <c r="AK1063"/>
      <c r="AL1063"/>
      <c r="AM1063"/>
      <c r="AN1063"/>
      <c r="AO1063"/>
    </row>
    <row r="1064" spans="4:41" ht="12.75" customHeight="1" x14ac:dyDescent="0.2">
      <c r="O1064" s="207"/>
      <c r="P1064" s="207"/>
      <c r="Q1064" s="207"/>
      <c r="R1064" s="207"/>
      <c r="S1064" s="207"/>
      <c r="T1064" s="207"/>
      <c r="U1064" s="207"/>
      <c r="V1064" s="207"/>
      <c r="W1064" s="207"/>
      <c r="X1064" s="207"/>
      <c r="Y1064" s="207"/>
      <c r="Z1064" s="207"/>
      <c r="AA1064" s="207"/>
      <c r="AB1064" s="207"/>
      <c r="AC1064" s="209"/>
      <c r="AD1064" s="209"/>
      <c r="AE1064" s="209"/>
      <c r="AF1064" s="209"/>
      <c r="AG1064" s="209"/>
      <c r="AH1064"/>
      <c r="AI1064"/>
      <c r="AJ1064"/>
      <c r="AK1064"/>
      <c r="AL1064"/>
      <c r="AM1064"/>
      <c r="AN1064"/>
      <c r="AO1064"/>
    </row>
    <row r="1065" spans="4:41" ht="12.75" customHeight="1" x14ac:dyDescent="0.2">
      <c r="O1065" s="207"/>
      <c r="P1065" s="207"/>
      <c r="Q1065" s="207"/>
      <c r="R1065" s="207"/>
      <c r="S1065" s="207"/>
      <c r="T1065" s="207"/>
      <c r="U1065" s="207"/>
      <c r="V1065" s="207"/>
      <c r="W1065" s="207"/>
      <c r="X1065" s="207"/>
      <c r="Y1065" s="207"/>
      <c r="Z1065" s="207"/>
      <c r="AA1065" s="207"/>
      <c r="AB1065" s="207"/>
      <c r="AC1065" s="209"/>
      <c r="AD1065" s="209"/>
      <c r="AE1065" s="209"/>
      <c r="AF1065" s="209"/>
      <c r="AG1065" s="209"/>
      <c r="AH1065"/>
      <c r="AI1065"/>
      <c r="AJ1065"/>
      <c r="AK1065"/>
      <c r="AL1065"/>
      <c r="AM1065"/>
      <c r="AN1065"/>
      <c r="AO1065"/>
    </row>
    <row r="1066" spans="4:41" ht="12.75" customHeight="1" x14ac:dyDescent="0.2">
      <c r="O1066" s="207"/>
      <c r="P1066" s="207"/>
      <c r="Q1066" s="207"/>
      <c r="R1066" s="207"/>
      <c r="S1066" s="207"/>
      <c r="T1066" s="207"/>
      <c r="U1066" s="207"/>
      <c r="V1066" s="207"/>
      <c r="W1066" s="207"/>
      <c r="X1066" s="207"/>
      <c r="Y1066" s="207"/>
      <c r="Z1066" s="207"/>
      <c r="AA1066" s="207"/>
      <c r="AB1066" s="207"/>
      <c r="AC1066" s="209"/>
      <c r="AD1066" s="209"/>
      <c r="AE1066" s="209"/>
      <c r="AF1066" s="209"/>
      <c r="AG1066" s="209"/>
      <c r="AH1066"/>
      <c r="AI1066"/>
      <c r="AJ1066"/>
      <c r="AK1066"/>
      <c r="AL1066"/>
      <c r="AM1066"/>
      <c r="AN1066"/>
      <c r="AO1066"/>
    </row>
    <row r="1067" spans="4:41" ht="12.75" customHeight="1" x14ac:dyDescent="0.2">
      <c r="O1067" s="207"/>
      <c r="P1067" s="207"/>
      <c r="Q1067" s="207"/>
      <c r="R1067" s="207"/>
      <c r="S1067" s="207"/>
      <c r="T1067" s="207"/>
      <c r="U1067" s="207"/>
      <c r="V1067" s="207"/>
      <c r="W1067" s="207"/>
      <c r="X1067" s="207"/>
      <c r="Y1067" s="207"/>
      <c r="Z1067" s="207"/>
      <c r="AA1067" s="207"/>
      <c r="AB1067" s="207"/>
      <c r="AC1067" s="209"/>
      <c r="AD1067" s="209"/>
      <c r="AE1067" s="209"/>
      <c r="AF1067" s="209"/>
      <c r="AG1067" s="209"/>
      <c r="AH1067"/>
      <c r="AI1067"/>
      <c r="AJ1067"/>
      <c r="AK1067"/>
      <c r="AL1067"/>
      <c r="AM1067"/>
      <c r="AN1067"/>
      <c r="AO1067"/>
    </row>
    <row r="1068" spans="4:41" ht="12.75" customHeight="1" x14ac:dyDescent="0.2">
      <c r="O1068" s="207"/>
      <c r="P1068" s="207"/>
      <c r="Q1068" s="207"/>
      <c r="R1068" s="207"/>
      <c r="S1068" s="207"/>
      <c r="T1068" s="207"/>
      <c r="U1068" s="207"/>
      <c r="V1068" s="207"/>
      <c r="W1068" s="207"/>
      <c r="X1068" s="207"/>
      <c r="Y1068" s="207"/>
      <c r="Z1068" s="207"/>
      <c r="AA1068" s="207"/>
      <c r="AB1068" s="207"/>
      <c r="AC1068" s="209"/>
      <c r="AD1068" s="209"/>
      <c r="AE1068" s="209"/>
      <c r="AF1068" s="209"/>
      <c r="AG1068" s="209"/>
      <c r="AH1068"/>
      <c r="AI1068"/>
      <c r="AJ1068"/>
      <c r="AK1068"/>
      <c r="AL1068"/>
      <c r="AM1068"/>
      <c r="AN1068"/>
      <c r="AO1068"/>
    </row>
    <row r="1069" spans="4:41" ht="12.75" customHeight="1" x14ac:dyDescent="0.2">
      <c r="O1069" s="207"/>
      <c r="P1069" s="207"/>
      <c r="Q1069" s="207"/>
      <c r="R1069" s="207"/>
      <c r="S1069" s="207"/>
      <c r="T1069" s="207"/>
      <c r="U1069" s="207"/>
      <c r="V1069" s="207"/>
      <c r="W1069" s="207"/>
      <c r="X1069" s="207"/>
      <c r="Y1069" s="207"/>
      <c r="Z1069" s="207"/>
      <c r="AA1069" s="207"/>
      <c r="AB1069" s="207"/>
      <c r="AC1069" s="209"/>
      <c r="AD1069" s="209"/>
      <c r="AE1069" s="209"/>
      <c r="AF1069" s="209"/>
      <c r="AG1069" s="209"/>
      <c r="AH1069"/>
      <c r="AI1069"/>
      <c r="AJ1069"/>
      <c r="AK1069"/>
      <c r="AL1069"/>
      <c r="AM1069"/>
      <c r="AN1069"/>
      <c r="AO1069"/>
    </row>
    <row r="1070" spans="4:41" ht="12.75" customHeight="1" x14ac:dyDescent="0.2">
      <c r="O1070" s="207"/>
      <c r="P1070" s="207"/>
      <c r="Q1070" s="207"/>
      <c r="R1070" s="207"/>
      <c r="S1070" s="207"/>
      <c r="T1070" s="207"/>
      <c r="U1070" s="207"/>
      <c r="V1070" s="207"/>
      <c r="W1070" s="207"/>
      <c r="X1070" s="207"/>
      <c r="Y1070" s="207"/>
      <c r="Z1070" s="207"/>
      <c r="AA1070" s="207"/>
      <c r="AB1070" s="207"/>
      <c r="AC1070" s="209"/>
      <c r="AD1070" s="209"/>
      <c r="AE1070" s="209"/>
      <c r="AF1070" s="209"/>
      <c r="AG1070" s="209"/>
      <c r="AH1070"/>
      <c r="AI1070"/>
      <c r="AJ1070"/>
      <c r="AK1070"/>
      <c r="AL1070"/>
      <c r="AM1070"/>
      <c r="AN1070"/>
      <c r="AO1070"/>
    </row>
    <row r="1071" spans="4:41" ht="12.75" customHeight="1" x14ac:dyDescent="0.2">
      <c r="O1071" s="207"/>
      <c r="P1071" s="207"/>
      <c r="Q1071" s="207"/>
      <c r="R1071" s="207"/>
      <c r="S1071" s="207"/>
      <c r="T1071" s="207"/>
      <c r="U1071" s="207"/>
      <c r="V1071" s="207"/>
      <c r="W1071" s="207"/>
      <c r="X1071" s="207"/>
      <c r="Y1071" s="207"/>
      <c r="Z1071" s="207"/>
      <c r="AA1071" s="207"/>
      <c r="AB1071" s="207"/>
      <c r="AC1071" s="209"/>
      <c r="AD1071" s="209"/>
      <c r="AE1071" s="209"/>
      <c r="AF1071" s="209"/>
      <c r="AG1071" s="209"/>
      <c r="AH1071"/>
      <c r="AI1071"/>
      <c r="AJ1071"/>
      <c r="AK1071"/>
      <c r="AL1071"/>
      <c r="AM1071"/>
      <c r="AN1071"/>
      <c r="AO1071"/>
    </row>
    <row r="1072" spans="4:41" ht="12.75" customHeight="1" x14ac:dyDescent="0.2">
      <c r="O1072" s="207"/>
      <c r="P1072" s="207"/>
      <c r="Q1072" s="207"/>
      <c r="R1072" s="207"/>
      <c r="S1072" s="207"/>
      <c r="T1072" s="207"/>
      <c r="U1072" s="207"/>
      <c r="V1072" s="207"/>
      <c r="W1072" s="207"/>
      <c r="X1072" s="207"/>
      <c r="Y1072" s="207"/>
      <c r="Z1072" s="207"/>
      <c r="AA1072" s="207"/>
      <c r="AB1072" s="207"/>
      <c r="AC1072" s="209"/>
      <c r="AD1072" s="209"/>
      <c r="AE1072" s="209"/>
      <c r="AF1072" s="209"/>
      <c r="AG1072" s="209"/>
      <c r="AH1072"/>
      <c r="AI1072"/>
      <c r="AJ1072"/>
      <c r="AK1072"/>
      <c r="AL1072"/>
      <c r="AM1072"/>
      <c r="AN1072"/>
      <c r="AO1072"/>
    </row>
    <row r="1073" spans="4:41" ht="12.75" customHeight="1" x14ac:dyDescent="0.2">
      <c r="O1073" s="207"/>
      <c r="P1073" s="207"/>
      <c r="Q1073" s="207"/>
      <c r="R1073" s="207"/>
      <c r="S1073" s="207"/>
      <c r="T1073" s="207"/>
      <c r="U1073" s="207"/>
      <c r="V1073" s="207"/>
      <c r="W1073" s="207"/>
      <c r="X1073" s="207"/>
      <c r="Y1073" s="207"/>
      <c r="Z1073" s="207"/>
      <c r="AA1073" s="207"/>
      <c r="AB1073" s="207"/>
      <c r="AC1073" s="209"/>
      <c r="AD1073" s="209"/>
      <c r="AE1073" s="209"/>
      <c r="AF1073" s="209"/>
      <c r="AG1073" s="209"/>
      <c r="AH1073"/>
      <c r="AI1073"/>
      <c r="AJ1073"/>
      <c r="AK1073"/>
      <c r="AL1073"/>
      <c r="AM1073"/>
      <c r="AN1073"/>
      <c r="AO1073"/>
    </row>
    <row r="1074" spans="4:41" ht="12.75" customHeight="1" x14ac:dyDescent="0.2">
      <c r="O1074" s="207"/>
      <c r="P1074" s="207"/>
      <c r="Q1074" s="207"/>
      <c r="R1074" s="207"/>
      <c r="S1074" s="207"/>
      <c r="T1074" s="207"/>
      <c r="U1074" s="207"/>
      <c r="V1074" s="207"/>
      <c r="W1074" s="207"/>
      <c r="X1074" s="207"/>
      <c r="Y1074" s="207"/>
      <c r="Z1074" s="207"/>
      <c r="AA1074" s="207"/>
      <c r="AB1074" s="207"/>
      <c r="AC1074" s="209"/>
      <c r="AD1074" s="209"/>
      <c r="AE1074" s="209"/>
      <c r="AF1074" s="209"/>
      <c r="AG1074" s="209"/>
      <c r="AH1074"/>
      <c r="AI1074"/>
      <c r="AJ1074"/>
      <c r="AK1074"/>
      <c r="AL1074"/>
      <c r="AM1074"/>
      <c r="AN1074"/>
      <c r="AO1074"/>
    </row>
    <row r="1075" spans="4:41" ht="12.75" customHeight="1" x14ac:dyDescent="0.2">
      <c r="O1075" s="207"/>
      <c r="P1075" s="207"/>
      <c r="Q1075" s="207"/>
      <c r="R1075" s="207"/>
      <c r="S1075" s="207"/>
      <c r="T1075" s="207"/>
      <c r="U1075" s="207"/>
      <c r="V1075" s="207"/>
      <c r="W1075" s="207"/>
      <c r="X1075" s="207"/>
      <c r="Y1075" s="207"/>
      <c r="Z1075" s="207"/>
      <c r="AA1075" s="207"/>
      <c r="AB1075" s="207"/>
      <c r="AC1075" s="209"/>
      <c r="AD1075" s="209"/>
      <c r="AE1075" s="209"/>
      <c r="AF1075" s="209"/>
      <c r="AG1075" s="209"/>
      <c r="AH1075"/>
      <c r="AI1075"/>
      <c r="AJ1075"/>
      <c r="AK1075"/>
      <c r="AL1075"/>
      <c r="AM1075"/>
      <c r="AN1075"/>
      <c r="AO1075"/>
    </row>
    <row r="1076" spans="4:41" ht="12.75" customHeight="1" x14ac:dyDescent="0.2">
      <c r="O1076" s="207"/>
      <c r="P1076" s="207"/>
      <c r="Q1076" s="207"/>
      <c r="R1076" s="207"/>
      <c r="S1076" s="207"/>
      <c r="T1076" s="207"/>
      <c r="U1076" s="207"/>
      <c r="V1076" s="207"/>
      <c r="W1076" s="207"/>
      <c r="X1076" s="207"/>
      <c r="Y1076" s="207"/>
      <c r="Z1076" s="207"/>
      <c r="AA1076" s="207"/>
      <c r="AB1076" s="207"/>
      <c r="AC1076" s="209"/>
      <c r="AD1076" s="209"/>
      <c r="AE1076" s="209"/>
      <c r="AF1076" s="209"/>
      <c r="AG1076" s="209"/>
      <c r="AH1076"/>
      <c r="AI1076"/>
      <c r="AJ1076"/>
      <c r="AK1076"/>
      <c r="AL1076"/>
      <c r="AM1076"/>
      <c r="AN1076"/>
      <c r="AO1076"/>
    </row>
    <row r="1077" spans="4:41" ht="12.75" customHeight="1" x14ac:dyDescent="0.2">
      <c r="O1077" s="207"/>
      <c r="P1077" s="207"/>
      <c r="Q1077" s="207"/>
      <c r="R1077" s="207"/>
      <c r="S1077" s="207"/>
      <c r="T1077" s="207"/>
      <c r="U1077" s="207"/>
      <c r="V1077" s="207"/>
      <c r="W1077" s="207"/>
      <c r="X1077" s="207"/>
      <c r="Y1077" s="207"/>
      <c r="Z1077" s="207"/>
      <c r="AA1077" s="207"/>
      <c r="AB1077" s="207"/>
      <c r="AC1077" s="209"/>
      <c r="AD1077" s="209"/>
      <c r="AE1077" s="209"/>
      <c r="AF1077" s="209"/>
      <c r="AG1077" s="209"/>
      <c r="AH1077"/>
      <c r="AI1077"/>
      <c r="AJ1077"/>
      <c r="AK1077"/>
      <c r="AL1077"/>
      <c r="AM1077"/>
      <c r="AN1077"/>
      <c r="AO1077"/>
    </row>
    <row r="1078" spans="4:41" ht="12.75" customHeight="1" x14ac:dyDescent="0.2">
      <c r="O1078" s="207"/>
      <c r="P1078" s="207"/>
      <c r="Q1078" s="207"/>
      <c r="R1078" s="207"/>
      <c r="S1078" s="207"/>
      <c r="T1078" s="207"/>
      <c r="U1078" s="207"/>
      <c r="V1078" s="207"/>
      <c r="W1078" s="207"/>
      <c r="X1078" s="207"/>
      <c r="Y1078" s="207"/>
      <c r="Z1078" s="207"/>
      <c r="AA1078" s="207"/>
      <c r="AB1078" s="207"/>
      <c r="AC1078" s="209"/>
      <c r="AD1078" s="209"/>
      <c r="AE1078" s="209"/>
      <c r="AF1078" s="209"/>
      <c r="AG1078" s="209"/>
      <c r="AH1078"/>
      <c r="AI1078"/>
      <c r="AJ1078"/>
      <c r="AK1078"/>
      <c r="AL1078"/>
      <c r="AM1078"/>
      <c r="AN1078"/>
      <c r="AO1078"/>
    </row>
    <row r="1079" spans="4:41" ht="12.75" customHeight="1" x14ac:dyDescent="0.2">
      <c r="O1079" s="207"/>
      <c r="P1079" s="207"/>
      <c r="Q1079" s="207"/>
      <c r="R1079" s="207"/>
      <c r="S1079" s="207"/>
      <c r="T1079" s="207"/>
      <c r="U1079" s="207"/>
      <c r="V1079" s="207"/>
      <c r="W1079" s="207"/>
      <c r="X1079" s="207"/>
      <c r="Y1079" s="207"/>
      <c r="Z1079" s="207"/>
      <c r="AA1079" s="207"/>
      <c r="AB1079" s="207"/>
      <c r="AC1079" s="209"/>
      <c r="AD1079" s="209"/>
      <c r="AE1079" s="209"/>
      <c r="AF1079" s="209"/>
      <c r="AG1079" s="209"/>
      <c r="AH1079"/>
      <c r="AI1079"/>
      <c r="AJ1079"/>
      <c r="AK1079"/>
      <c r="AL1079"/>
      <c r="AM1079"/>
      <c r="AN1079"/>
      <c r="AO1079"/>
    </row>
    <row r="1080" spans="4:41" ht="12.75" customHeight="1" x14ac:dyDescent="0.2">
      <c r="D1080" s="211"/>
      <c r="O1080" s="207"/>
      <c r="P1080" s="207"/>
      <c r="Q1080" s="207"/>
      <c r="R1080" s="207"/>
      <c r="S1080" s="207"/>
      <c r="T1080" s="207"/>
      <c r="U1080" s="207"/>
      <c r="V1080" s="207"/>
      <c r="W1080" s="207"/>
      <c r="X1080" s="207"/>
      <c r="Y1080" s="207"/>
      <c r="Z1080" s="207"/>
      <c r="AA1080" s="207"/>
      <c r="AB1080" s="207"/>
      <c r="AC1080" s="209"/>
      <c r="AD1080" s="209"/>
      <c r="AE1080" s="209"/>
      <c r="AF1080" s="209"/>
      <c r="AG1080" s="209"/>
      <c r="AH1080"/>
      <c r="AI1080"/>
      <c r="AJ1080"/>
      <c r="AK1080"/>
      <c r="AL1080"/>
      <c r="AM1080"/>
      <c r="AN1080"/>
      <c r="AO1080"/>
    </row>
    <row r="1081" spans="4:41" ht="12.75" customHeight="1" x14ac:dyDescent="0.2">
      <c r="O1081" s="207"/>
      <c r="P1081" s="207"/>
      <c r="Q1081" s="207"/>
      <c r="R1081" s="207"/>
      <c r="S1081" s="207"/>
      <c r="T1081" s="207"/>
      <c r="U1081" s="207"/>
      <c r="V1081" s="207"/>
      <c r="W1081" s="207"/>
      <c r="X1081" s="207"/>
      <c r="Y1081" s="207"/>
      <c r="Z1081" s="207"/>
      <c r="AA1081" s="207"/>
      <c r="AB1081" s="207"/>
      <c r="AC1081" s="209"/>
      <c r="AD1081" s="209"/>
      <c r="AE1081" s="209"/>
      <c r="AF1081" s="209"/>
      <c r="AG1081" s="209"/>
      <c r="AH1081"/>
      <c r="AI1081"/>
      <c r="AJ1081"/>
      <c r="AK1081"/>
      <c r="AL1081"/>
      <c r="AM1081"/>
      <c r="AN1081"/>
      <c r="AO1081"/>
    </row>
    <row r="1082" spans="4:41" ht="12.75" customHeight="1" x14ac:dyDescent="0.2">
      <c r="F1082" s="211"/>
      <c r="O1082" s="207"/>
      <c r="P1082" s="207"/>
      <c r="Q1082" s="207"/>
      <c r="R1082" s="207"/>
      <c r="S1082" s="207"/>
      <c r="T1082" s="207"/>
      <c r="U1082" s="207"/>
      <c r="V1082" s="207"/>
      <c r="W1082" s="207"/>
      <c r="X1082" s="207"/>
      <c r="Y1082" s="207"/>
      <c r="Z1082" s="207"/>
      <c r="AA1082" s="207"/>
      <c r="AB1082" s="207"/>
      <c r="AC1082" s="209"/>
      <c r="AD1082" s="209"/>
      <c r="AE1082" s="209"/>
      <c r="AF1082" s="209"/>
      <c r="AG1082" s="209"/>
      <c r="AH1082"/>
      <c r="AI1082"/>
      <c r="AJ1082"/>
      <c r="AK1082"/>
      <c r="AL1082"/>
      <c r="AM1082"/>
      <c r="AN1082"/>
      <c r="AO1082"/>
    </row>
    <row r="1083" spans="4:41" ht="12.75" customHeight="1" x14ac:dyDescent="0.2">
      <c r="O1083" s="207"/>
      <c r="P1083" s="207"/>
      <c r="Q1083" s="207"/>
      <c r="R1083" s="207"/>
      <c r="S1083" s="207"/>
      <c r="T1083" s="207"/>
      <c r="U1083" s="207"/>
      <c r="V1083" s="207"/>
      <c r="W1083" s="207"/>
      <c r="X1083" s="207"/>
      <c r="Y1083" s="207"/>
      <c r="Z1083" s="207"/>
      <c r="AA1083" s="207"/>
      <c r="AB1083" s="207"/>
      <c r="AC1083" s="209"/>
      <c r="AD1083" s="209"/>
      <c r="AE1083" s="209"/>
      <c r="AF1083" s="209"/>
      <c r="AG1083" s="209"/>
      <c r="AH1083"/>
      <c r="AI1083"/>
      <c r="AJ1083"/>
      <c r="AK1083"/>
      <c r="AL1083"/>
      <c r="AM1083"/>
      <c r="AN1083"/>
      <c r="AO1083"/>
    </row>
    <row r="1084" spans="4:41" ht="12.75" customHeight="1" x14ac:dyDescent="0.2">
      <c r="O1084" s="207"/>
      <c r="P1084" s="207"/>
      <c r="Q1084" s="207"/>
      <c r="R1084" s="207"/>
      <c r="S1084" s="207"/>
      <c r="T1084" s="207"/>
      <c r="U1084" s="207"/>
      <c r="V1084" s="207"/>
      <c r="W1084" s="207"/>
      <c r="X1084" s="207"/>
      <c r="Y1084" s="207"/>
      <c r="Z1084" s="207"/>
      <c r="AA1084" s="207"/>
      <c r="AB1084" s="207"/>
      <c r="AC1084" s="209"/>
      <c r="AD1084" s="209"/>
      <c r="AE1084" s="209"/>
      <c r="AF1084" s="209"/>
      <c r="AG1084" s="209"/>
      <c r="AH1084"/>
      <c r="AI1084"/>
      <c r="AJ1084"/>
      <c r="AK1084"/>
      <c r="AL1084"/>
      <c r="AM1084"/>
      <c r="AN1084"/>
      <c r="AO1084"/>
    </row>
    <row r="1085" spans="4:41" ht="12.75" customHeight="1" x14ac:dyDescent="0.2">
      <c r="O1085" s="207"/>
      <c r="P1085" s="207"/>
      <c r="Q1085" s="207"/>
      <c r="R1085" s="207"/>
      <c r="S1085" s="207"/>
      <c r="T1085" s="207"/>
      <c r="U1085" s="207"/>
      <c r="V1085" s="207"/>
      <c r="W1085" s="207"/>
      <c r="X1085" s="207"/>
      <c r="Y1085" s="207"/>
      <c r="Z1085" s="207"/>
      <c r="AA1085" s="207"/>
      <c r="AB1085" s="207"/>
      <c r="AC1085" s="209"/>
      <c r="AD1085" s="209"/>
      <c r="AE1085" s="209"/>
      <c r="AF1085" s="209"/>
      <c r="AG1085" s="209"/>
      <c r="AH1085"/>
      <c r="AI1085"/>
      <c r="AJ1085"/>
      <c r="AK1085"/>
      <c r="AL1085"/>
      <c r="AM1085"/>
      <c r="AN1085"/>
      <c r="AO1085"/>
    </row>
    <row r="1086" spans="4:41" ht="12.75" customHeight="1" x14ac:dyDescent="0.2">
      <c r="D1086" s="211"/>
      <c r="O1086" s="207"/>
      <c r="P1086" s="207"/>
      <c r="Q1086" s="207"/>
      <c r="R1086" s="207"/>
      <c r="S1086" s="207"/>
      <c r="T1086" s="207"/>
      <c r="U1086" s="207"/>
      <c r="V1086" s="207"/>
      <c r="W1086" s="207"/>
      <c r="X1086" s="207"/>
      <c r="Y1086" s="208"/>
      <c r="Z1086" s="208"/>
      <c r="AA1086" s="208"/>
      <c r="AB1086" s="208"/>
      <c r="AC1086" s="209"/>
      <c r="AD1086" s="209"/>
      <c r="AE1086" s="209"/>
      <c r="AF1086" s="209"/>
      <c r="AG1086" s="209"/>
      <c r="AH1086"/>
      <c r="AI1086"/>
      <c r="AJ1086"/>
      <c r="AK1086"/>
      <c r="AL1086"/>
      <c r="AM1086"/>
      <c r="AN1086"/>
      <c r="AO1086"/>
    </row>
    <row r="1087" spans="4:41" ht="12.75" customHeight="1" x14ac:dyDescent="0.2">
      <c r="O1087" s="208"/>
      <c r="P1087" s="208"/>
      <c r="Q1087" s="208"/>
      <c r="R1087" s="208"/>
      <c r="S1087" s="208"/>
      <c r="T1087" s="208"/>
      <c r="U1087" s="208"/>
      <c r="V1087" s="208"/>
      <c r="W1087" s="208"/>
      <c r="X1087" s="208"/>
      <c r="Y1087" s="207"/>
      <c r="Z1087" s="207"/>
      <c r="AA1087" s="207"/>
      <c r="AB1087" s="207"/>
      <c r="AC1087" s="209"/>
      <c r="AD1087" s="209"/>
      <c r="AE1087" s="209"/>
      <c r="AF1087" s="209"/>
      <c r="AG1087" s="209"/>
      <c r="AH1087"/>
      <c r="AI1087"/>
      <c r="AJ1087"/>
      <c r="AK1087"/>
      <c r="AL1087"/>
      <c r="AM1087"/>
      <c r="AN1087"/>
      <c r="AO1087"/>
    </row>
    <row r="1088" spans="4:41" ht="12.75" customHeight="1" x14ac:dyDescent="0.2">
      <c r="O1088" s="207"/>
      <c r="P1088" s="207"/>
      <c r="Q1088" s="207"/>
      <c r="R1088" s="207"/>
      <c r="S1088" s="207"/>
      <c r="T1088" s="207"/>
      <c r="U1088" s="207"/>
      <c r="V1088" s="207"/>
      <c r="W1088" s="207"/>
      <c r="X1088" s="207"/>
      <c r="Y1088" s="207"/>
      <c r="Z1088" s="207"/>
      <c r="AA1088" s="207"/>
      <c r="AB1088" s="207"/>
      <c r="AC1088" s="209"/>
      <c r="AD1088" s="209"/>
      <c r="AE1088" s="209"/>
      <c r="AF1088" s="209"/>
      <c r="AG1088" s="209"/>
      <c r="AH1088"/>
      <c r="AI1088"/>
      <c r="AJ1088"/>
      <c r="AK1088"/>
      <c r="AL1088"/>
      <c r="AM1088"/>
      <c r="AN1088"/>
      <c r="AO1088"/>
    </row>
    <row r="1089" spans="4:41" ht="12.75" customHeight="1" x14ac:dyDescent="0.2">
      <c r="O1089" s="207"/>
      <c r="P1089" s="207"/>
      <c r="Q1089" s="207"/>
      <c r="R1089" s="207"/>
      <c r="S1089" s="207"/>
      <c r="T1089" s="207"/>
      <c r="U1089" s="207"/>
      <c r="V1089" s="207"/>
      <c r="W1089" s="207"/>
      <c r="X1089" s="207"/>
      <c r="Y1089" s="207"/>
      <c r="Z1089" s="207"/>
      <c r="AA1089" s="207"/>
      <c r="AB1089" s="207"/>
      <c r="AC1089" s="209"/>
      <c r="AD1089" s="209"/>
      <c r="AE1089" s="209"/>
      <c r="AF1089" s="209"/>
      <c r="AG1089" s="209"/>
      <c r="AH1089"/>
      <c r="AI1089"/>
      <c r="AJ1089"/>
      <c r="AK1089"/>
      <c r="AL1089"/>
      <c r="AM1089"/>
      <c r="AN1089"/>
      <c r="AO1089"/>
    </row>
    <row r="1090" spans="4:41" ht="12.75" customHeight="1" x14ac:dyDescent="0.2">
      <c r="O1090" s="207"/>
      <c r="P1090" s="207"/>
      <c r="Q1090" s="207"/>
      <c r="R1090" s="207"/>
      <c r="S1090" s="207"/>
      <c r="T1090" s="207"/>
      <c r="U1090" s="207"/>
      <c r="V1090" s="207"/>
      <c r="W1090" s="207"/>
      <c r="X1090" s="207"/>
      <c r="Y1090" s="207"/>
      <c r="Z1090" s="207"/>
      <c r="AA1090" s="207"/>
      <c r="AB1090" s="207"/>
      <c r="AC1090" s="209"/>
      <c r="AD1090" s="209"/>
      <c r="AE1090" s="209"/>
      <c r="AF1090" s="209"/>
      <c r="AG1090" s="209"/>
      <c r="AH1090"/>
      <c r="AI1090"/>
      <c r="AJ1090"/>
      <c r="AK1090"/>
      <c r="AL1090"/>
      <c r="AM1090"/>
      <c r="AN1090"/>
      <c r="AO1090"/>
    </row>
    <row r="1091" spans="4:41" ht="12.75" customHeight="1" x14ac:dyDescent="0.2">
      <c r="O1091" s="207"/>
      <c r="P1091" s="207"/>
      <c r="Q1091" s="207"/>
      <c r="R1091" s="207"/>
      <c r="S1091" s="207"/>
      <c r="T1091" s="207"/>
      <c r="U1091" s="207"/>
      <c r="V1091" s="207"/>
      <c r="W1091" s="207"/>
      <c r="X1091" s="207"/>
      <c r="Y1091" s="207"/>
      <c r="Z1091" s="207"/>
      <c r="AA1091" s="207"/>
      <c r="AB1091" s="207"/>
      <c r="AC1091" s="209"/>
      <c r="AD1091" s="209"/>
      <c r="AE1091" s="209"/>
      <c r="AF1091" s="209"/>
      <c r="AG1091" s="209"/>
      <c r="AH1091"/>
      <c r="AI1091"/>
      <c r="AJ1091"/>
      <c r="AK1091"/>
      <c r="AL1091"/>
      <c r="AM1091"/>
      <c r="AN1091"/>
      <c r="AO1091"/>
    </row>
    <row r="1092" spans="4:41" ht="12.75" customHeight="1" x14ac:dyDescent="0.2">
      <c r="O1092" s="207"/>
      <c r="P1092" s="207"/>
      <c r="Q1092" s="207"/>
      <c r="R1092" s="207"/>
      <c r="S1092" s="207"/>
      <c r="T1092" s="207"/>
      <c r="U1092" s="207"/>
      <c r="V1092" s="207"/>
      <c r="W1092" s="207"/>
      <c r="X1092" s="207"/>
      <c r="Y1092" s="207"/>
      <c r="Z1092" s="207"/>
      <c r="AA1092" s="207"/>
      <c r="AB1092" s="207"/>
      <c r="AC1092" s="209"/>
      <c r="AD1092" s="209"/>
      <c r="AE1092" s="209"/>
      <c r="AF1092" s="209"/>
      <c r="AG1092" s="209"/>
      <c r="AH1092"/>
      <c r="AI1092"/>
      <c r="AJ1092"/>
      <c r="AK1092"/>
      <c r="AL1092"/>
      <c r="AM1092"/>
      <c r="AN1092"/>
      <c r="AO1092"/>
    </row>
    <row r="1093" spans="4:41" ht="12.75" customHeight="1" x14ac:dyDescent="0.2">
      <c r="O1093" s="207"/>
      <c r="P1093" s="207"/>
      <c r="Q1093" s="207"/>
      <c r="R1093" s="207"/>
      <c r="S1093" s="207"/>
      <c r="T1093" s="207"/>
      <c r="U1093" s="207"/>
      <c r="V1093" s="207"/>
      <c r="W1093" s="207"/>
      <c r="X1093" s="207"/>
      <c r="Y1093" s="207"/>
      <c r="Z1093" s="207"/>
      <c r="AA1093" s="207"/>
      <c r="AB1093" s="207"/>
      <c r="AC1093" s="209"/>
      <c r="AD1093" s="209"/>
      <c r="AE1093" s="209"/>
      <c r="AF1093" s="209"/>
      <c r="AG1093" s="209"/>
      <c r="AH1093"/>
      <c r="AI1093"/>
      <c r="AJ1093"/>
      <c r="AK1093"/>
      <c r="AL1093"/>
      <c r="AM1093"/>
      <c r="AN1093"/>
      <c r="AO1093"/>
    </row>
    <row r="1094" spans="4:41" ht="12.75" customHeight="1" x14ac:dyDescent="0.2">
      <c r="D1094" s="211"/>
      <c r="O1094" s="207"/>
      <c r="P1094" s="207"/>
      <c r="Q1094" s="207"/>
      <c r="R1094" s="207"/>
      <c r="S1094" s="207"/>
      <c r="T1094" s="207"/>
      <c r="U1094" s="207"/>
      <c r="V1094" s="207"/>
      <c r="W1094" s="207"/>
      <c r="X1094" s="207"/>
      <c r="Y1094" s="207"/>
      <c r="Z1094" s="207"/>
      <c r="AA1094" s="207"/>
      <c r="AB1094" s="207"/>
      <c r="AC1094" s="209"/>
      <c r="AD1094" s="209"/>
      <c r="AE1094" s="209"/>
      <c r="AF1094" s="209"/>
      <c r="AG1094" s="209"/>
      <c r="AH1094"/>
      <c r="AI1094"/>
      <c r="AJ1094"/>
      <c r="AK1094"/>
      <c r="AL1094"/>
      <c r="AM1094"/>
      <c r="AN1094"/>
      <c r="AO1094"/>
    </row>
    <row r="1095" spans="4:41" ht="12.75" customHeight="1" x14ac:dyDescent="0.2">
      <c r="O1095" s="207"/>
      <c r="P1095" s="207"/>
      <c r="Q1095" s="207"/>
      <c r="R1095" s="207"/>
      <c r="S1095" s="207"/>
      <c r="T1095" s="207"/>
      <c r="U1095" s="207"/>
      <c r="V1095" s="207"/>
      <c r="W1095" s="207"/>
      <c r="X1095" s="207"/>
      <c r="Y1095" s="207"/>
      <c r="Z1095" s="207"/>
      <c r="AA1095" s="207"/>
      <c r="AB1095" s="207"/>
      <c r="AC1095" s="209"/>
      <c r="AD1095" s="209"/>
      <c r="AE1095" s="209"/>
      <c r="AF1095" s="209"/>
      <c r="AG1095" s="209"/>
      <c r="AH1095"/>
      <c r="AI1095"/>
      <c r="AJ1095"/>
      <c r="AK1095"/>
      <c r="AL1095"/>
      <c r="AM1095"/>
      <c r="AN1095"/>
      <c r="AO1095"/>
    </row>
    <row r="1096" spans="4:41" ht="12.75" customHeight="1" x14ac:dyDescent="0.2">
      <c r="O1096" s="207"/>
      <c r="P1096" s="207"/>
      <c r="Q1096" s="207"/>
      <c r="R1096" s="207"/>
      <c r="S1096" s="207"/>
      <c r="T1096" s="207"/>
      <c r="U1096" s="207"/>
      <c r="V1096" s="207"/>
      <c r="W1096" s="207"/>
      <c r="X1096" s="207"/>
      <c r="Y1096" s="207"/>
      <c r="Z1096" s="207"/>
      <c r="AA1096" s="207"/>
      <c r="AB1096" s="207"/>
      <c r="AC1096" s="209"/>
      <c r="AD1096" s="209"/>
      <c r="AE1096" s="209"/>
      <c r="AF1096" s="209"/>
      <c r="AG1096" s="209"/>
      <c r="AH1096"/>
      <c r="AI1096"/>
      <c r="AJ1096"/>
      <c r="AK1096"/>
      <c r="AL1096"/>
      <c r="AM1096"/>
      <c r="AN1096"/>
      <c r="AO1096"/>
    </row>
    <row r="1097" spans="4:41" ht="12.75" customHeight="1" x14ac:dyDescent="0.2">
      <c r="O1097" s="207"/>
      <c r="P1097" s="207"/>
      <c r="Q1097" s="207"/>
      <c r="R1097" s="207"/>
      <c r="S1097" s="207"/>
      <c r="T1097" s="207"/>
      <c r="U1097" s="207"/>
      <c r="V1097" s="207"/>
      <c r="W1097" s="207"/>
      <c r="X1097" s="207"/>
      <c r="Y1097" s="207"/>
      <c r="Z1097" s="207"/>
      <c r="AA1097" s="207"/>
      <c r="AB1097" s="207"/>
      <c r="AC1097" s="209"/>
      <c r="AD1097" s="209"/>
      <c r="AE1097" s="209"/>
      <c r="AF1097" s="209"/>
      <c r="AG1097" s="209"/>
      <c r="AH1097"/>
      <c r="AI1097"/>
      <c r="AJ1097"/>
      <c r="AK1097"/>
      <c r="AL1097"/>
      <c r="AM1097"/>
      <c r="AN1097"/>
      <c r="AO1097"/>
    </row>
    <row r="1098" spans="4:41" ht="12.75" customHeight="1" x14ac:dyDescent="0.2">
      <c r="O1098" s="207"/>
      <c r="P1098" s="207"/>
      <c r="Q1098" s="207"/>
      <c r="R1098" s="207"/>
      <c r="S1098" s="207"/>
      <c r="T1098" s="207"/>
      <c r="U1098" s="207"/>
      <c r="V1098" s="207"/>
      <c r="W1098" s="207"/>
      <c r="X1098" s="207"/>
      <c r="Y1098" s="207"/>
      <c r="Z1098" s="207"/>
      <c r="AA1098" s="207"/>
      <c r="AB1098" s="207"/>
      <c r="AC1098" s="209"/>
      <c r="AD1098" s="209"/>
      <c r="AE1098" s="209"/>
      <c r="AF1098" s="209"/>
      <c r="AG1098" s="209"/>
      <c r="AH1098"/>
      <c r="AI1098"/>
      <c r="AJ1098"/>
      <c r="AK1098"/>
      <c r="AL1098"/>
      <c r="AM1098"/>
      <c r="AN1098"/>
      <c r="AO1098"/>
    </row>
    <row r="1099" spans="4:41" ht="12.75" customHeight="1" x14ac:dyDescent="0.2">
      <c r="O1099" s="207"/>
      <c r="P1099" s="207"/>
      <c r="Q1099" s="207"/>
      <c r="R1099" s="207"/>
      <c r="S1099" s="207"/>
      <c r="T1099" s="207"/>
      <c r="U1099" s="207"/>
      <c r="V1099" s="207"/>
      <c r="W1099" s="207"/>
      <c r="X1099" s="207"/>
      <c r="Y1099" s="207"/>
      <c r="Z1099" s="207"/>
      <c r="AA1099" s="207"/>
      <c r="AB1099" s="207"/>
      <c r="AC1099" s="209"/>
      <c r="AD1099" s="209"/>
      <c r="AE1099" s="209"/>
      <c r="AF1099" s="209"/>
      <c r="AG1099" s="209"/>
      <c r="AH1099"/>
      <c r="AI1099"/>
      <c r="AJ1099"/>
      <c r="AK1099"/>
      <c r="AL1099"/>
      <c r="AM1099"/>
      <c r="AN1099"/>
      <c r="AO1099"/>
    </row>
    <row r="1100" spans="4:41" ht="12.75" customHeight="1" x14ac:dyDescent="0.2">
      <c r="D1100" s="211"/>
      <c r="O1100" s="207"/>
      <c r="P1100" s="207"/>
      <c r="Q1100" s="207"/>
      <c r="R1100" s="207"/>
      <c r="S1100" s="207"/>
      <c r="T1100" s="207"/>
      <c r="U1100" s="207"/>
      <c r="V1100" s="207"/>
      <c r="W1100" s="207"/>
      <c r="X1100" s="207"/>
      <c r="Y1100" s="207"/>
      <c r="Z1100" s="207"/>
      <c r="AA1100" s="207"/>
      <c r="AB1100" s="207"/>
      <c r="AC1100" s="209"/>
      <c r="AD1100" s="209"/>
      <c r="AE1100" s="209"/>
      <c r="AF1100" s="209"/>
      <c r="AG1100" s="209"/>
      <c r="AH1100"/>
      <c r="AI1100"/>
      <c r="AJ1100"/>
      <c r="AK1100"/>
      <c r="AL1100"/>
      <c r="AM1100"/>
      <c r="AN1100"/>
      <c r="AO1100"/>
    </row>
    <row r="1101" spans="4:41" ht="12.75" customHeight="1" x14ac:dyDescent="0.2">
      <c r="O1101" s="207"/>
      <c r="P1101" s="207"/>
      <c r="Q1101" s="207"/>
      <c r="R1101" s="207"/>
      <c r="S1101" s="207"/>
      <c r="T1101" s="207"/>
      <c r="U1101" s="207"/>
      <c r="V1101" s="207"/>
      <c r="W1101" s="207"/>
      <c r="X1101" s="207"/>
      <c r="Y1101" s="207"/>
      <c r="Z1101" s="207"/>
      <c r="AA1101" s="207"/>
      <c r="AB1101" s="207"/>
      <c r="AC1101" s="209"/>
      <c r="AD1101" s="209"/>
      <c r="AE1101" s="209"/>
      <c r="AF1101" s="209"/>
      <c r="AG1101" s="209"/>
      <c r="AH1101"/>
      <c r="AI1101"/>
      <c r="AJ1101"/>
      <c r="AK1101"/>
      <c r="AL1101"/>
      <c r="AM1101"/>
      <c r="AN1101"/>
      <c r="AO1101"/>
    </row>
    <row r="1102" spans="4:41" ht="12.75" customHeight="1" x14ac:dyDescent="0.2">
      <c r="O1102" s="207"/>
      <c r="P1102" s="207"/>
      <c r="Q1102" s="207"/>
      <c r="R1102" s="207"/>
      <c r="S1102" s="207"/>
      <c r="T1102" s="207"/>
      <c r="U1102" s="207"/>
      <c r="V1102" s="207"/>
      <c r="W1102" s="207"/>
      <c r="X1102" s="207"/>
      <c r="Y1102" s="207"/>
      <c r="Z1102" s="207"/>
      <c r="AA1102" s="207"/>
      <c r="AB1102" s="207"/>
      <c r="AC1102" s="209"/>
      <c r="AD1102" s="209"/>
      <c r="AE1102" s="209"/>
      <c r="AF1102" s="209"/>
      <c r="AG1102" s="209"/>
      <c r="AH1102"/>
      <c r="AI1102"/>
      <c r="AJ1102"/>
      <c r="AK1102"/>
      <c r="AL1102"/>
      <c r="AM1102"/>
      <c r="AN1102"/>
      <c r="AO1102"/>
    </row>
    <row r="1103" spans="4:41" ht="12.75" customHeight="1" x14ac:dyDescent="0.2">
      <c r="O1103" s="207"/>
      <c r="P1103" s="207"/>
      <c r="Q1103" s="207"/>
      <c r="R1103" s="207"/>
      <c r="S1103" s="207"/>
      <c r="T1103" s="207"/>
      <c r="U1103" s="207"/>
      <c r="V1103" s="207"/>
      <c r="W1103" s="207"/>
      <c r="X1103" s="207"/>
      <c r="Y1103" s="207"/>
      <c r="Z1103" s="207"/>
      <c r="AA1103" s="207"/>
      <c r="AB1103" s="207"/>
      <c r="AC1103" s="209"/>
      <c r="AD1103" s="209"/>
      <c r="AE1103" s="209"/>
      <c r="AF1103" s="209"/>
      <c r="AG1103" s="209"/>
      <c r="AH1103"/>
      <c r="AI1103"/>
      <c r="AJ1103"/>
      <c r="AK1103"/>
      <c r="AL1103"/>
      <c r="AM1103"/>
      <c r="AN1103"/>
      <c r="AO1103"/>
    </row>
    <row r="1104" spans="4:41" ht="12.75" customHeight="1" x14ac:dyDescent="0.2">
      <c r="O1104" s="207"/>
      <c r="P1104" s="207"/>
      <c r="Q1104" s="207"/>
      <c r="R1104" s="207"/>
      <c r="S1104" s="207"/>
      <c r="T1104" s="207"/>
      <c r="U1104" s="207"/>
      <c r="V1104" s="207"/>
      <c r="W1104" s="207"/>
      <c r="X1104" s="207"/>
      <c r="Y1104" s="207"/>
      <c r="Z1104" s="207"/>
      <c r="AA1104" s="207"/>
      <c r="AB1104" s="207"/>
      <c r="AC1104" s="209"/>
      <c r="AD1104" s="209"/>
      <c r="AE1104" s="209"/>
      <c r="AF1104" s="209"/>
      <c r="AG1104" s="209"/>
      <c r="AH1104"/>
      <c r="AI1104"/>
      <c r="AJ1104"/>
      <c r="AK1104"/>
      <c r="AL1104"/>
      <c r="AM1104"/>
      <c r="AN1104"/>
      <c r="AO1104"/>
    </row>
    <row r="1105" spans="4:41" ht="12.75" customHeight="1" x14ac:dyDescent="0.2">
      <c r="O1105" s="207"/>
      <c r="P1105" s="207"/>
      <c r="Q1105" s="207"/>
      <c r="R1105" s="207"/>
      <c r="S1105" s="207"/>
      <c r="T1105" s="207"/>
      <c r="U1105" s="207"/>
      <c r="V1105" s="207"/>
      <c r="W1105" s="207"/>
      <c r="X1105" s="207"/>
      <c r="Y1105" s="207"/>
      <c r="Z1105" s="207"/>
      <c r="AA1105" s="207"/>
      <c r="AB1105" s="207"/>
      <c r="AC1105" s="209"/>
      <c r="AD1105" s="209"/>
      <c r="AE1105" s="209"/>
      <c r="AF1105" s="209"/>
      <c r="AG1105" s="209"/>
      <c r="AH1105"/>
      <c r="AI1105"/>
      <c r="AJ1105"/>
      <c r="AK1105"/>
      <c r="AL1105"/>
      <c r="AM1105"/>
      <c r="AN1105"/>
      <c r="AO1105"/>
    </row>
    <row r="1106" spans="4:41" ht="12.75" customHeight="1" x14ac:dyDescent="0.2">
      <c r="O1106" s="207"/>
      <c r="P1106" s="207"/>
      <c r="Q1106" s="207"/>
      <c r="R1106" s="207"/>
      <c r="S1106" s="207"/>
      <c r="T1106" s="207"/>
      <c r="U1106" s="207"/>
      <c r="V1106" s="207"/>
      <c r="W1106" s="207"/>
      <c r="X1106" s="207"/>
      <c r="Y1106" s="207"/>
      <c r="Z1106" s="207"/>
      <c r="AA1106" s="207"/>
      <c r="AB1106" s="207"/>
      <c r="AC1106" s="209"/>
      <c r="AD1106" s="209"/>
      <c r="AE1106" s="209"/>
      <c r="AF1106" s="209"/>
      <c r="AG1106" s="209"/>
      <c r="AH1106"/>
      <c r="AI1106"/>
      <c r="AJ1106"/>
      <c r="AK1106"/>
      <c r="AL1106"/>
      <c r="AM1106"/>
      <c r="AN1106"/>
      <c r="AO1106"/>
    </row>
    <row r="1107" spans="4:41" ht="12.75" customHeight="1" x14ac:dyDescent="0.2">
      <c r="O1107" s="207"/>
      <c r="P1107" s="207"/>
      <c r="Q1107" s="207"/>
      <c r="R1107" s="207"/>
      <c r="S1107" s="207"/>
      <c r="T1107" s="207"/>
      <c r="U1107" s="207"/>
      <c r="V1107" s="207"/>
      <c r="W1107" s="207"/>
      <c r="X1107" s="207"/>
      <c r="Y1107" s="207"/>
      <c r="Z1107" s="207"/>
      <c r="AA1107" s="207"/>
      <c r="AB1107" s="207"/>
      <c r="AC1107" s="209"/>
      <c r="AD1107" s="209"/>
      <c r="AE1107" s="209"/>
      <c r="AF1107" s="209"/>
      <c r="AG1107" s="209"/>
      <c r="AH1107"/>
      <c r="AI1107"/>
      <c r="AJ1107"/>
      <c r="AK1107"/>
      <c r="AL1107"/>
      <c r="AM1107"/>
      <c r="AN1107"/>
      <c r="AO1107"/>
    </row>
    <row r="1108" spans="4:41" ht="12.75" customHeight="1" x14ac:dyDescent="0.2">
      <c r="O1108" s="207"/>
      <c r="P1108" s="207"/>
      <c r="Q1108" s="207"/>
      <c r="R1108" s="207"/>
      <c r="S1108" s="207"/>
      <c r="T1108" s="207"/>
      <c r="U1108" s="207"/>
      <c r="V1108" s="207"/>
      <c r="W1108" s="207"/>
      <c r="X1108" s="207"/>
      <c r="Y1108" s="207"/>
      <c r="Z1108" s="207"/>
      <c r="AA1108" s="207"/>
      <c r="AB1108" s="207"/>
      <c r="AC1108" s="209"/>
      <c r="AD1108" s="209"/>
      <c r="AE1108" s="209"/>
      <c r="AF1108" s="209"/>
      <c r="AG1108" s="209"/>
      <c r="AH1108"/>
      <c r="AI1108"/>
      <c r="AJ1108"/>
      <c r="AK1108"/>
      <c r="AL1108"/>
      <c r="AM1108"/>
      <c r="AN1108"/>
      <c r="AO1108"/>
    </row>
    <row r="1109" spans="4:41" ht="12.75" customHeight="1" x14ac:dyDescent="0.2">
      <c r="O1109" s="207"/>
      <c r="P1109" s="207"/>
      <c r="Q1109" s="207"/>
      <c r="R1109" s="207"/>
      <c r="S1109" s="207"/>
      <c r="T1109" s="207"/>
      <c r="U1109" s="207"/>
      <c r="V1109" s="207"/>
      <c r="W1109" s="207"/>
      <c r="X1109" s="207"/>
      <c r="Y1109" s="207"/>
      <c r="Z1109" s="207"/>
      <c r="AA1109" s="207"/>
      <c r="AB1109" s="207"/>
      <c r="AC1109" s="209"/>
      <c r="AD1109" s="209"/>
      <c r="AE1109" s="209"/>
      <c r="AF1109" s="209"/>
      <c r="AG1109" s="209"/>
      <c r="AH1109"/>
      <c r="AI1109"/>
      <c r="AJ1109"/>
      <c r="AK1109"/>
      <c r="AL1109"/>
      <c r="AM1109"/>
      <c r="AN1109"/>
      <c r="AO1109"/>
    </row>
    <row r="1110" spans="4:41" ht="12.75" customHeight="1" x14ac:dyDescent="0.2">
      <c r="O1110" s="207"/>
      <c r="P1110" s="207"/>
      <c r="Q1110" s="207"/>
      <c r="R1110" s="207"/>
      <c r="S1110" s="207"/>
      <c r="T1110" s="207"/>
      <c r="U1110" s="207"/>
      <c r="V1110" s="207"/>
      <c r="W1110" s="207"/>
      <c r="X1110" s="207"/>
      <c r="Y1110" s="207"/>
      <c r="Z1110" s="207"/>
      <c r="AA1110" s="207"/>
      <c r="AB1110" s="207"/>
      <c r="AC1110" s="209"/>
      <c r="AD1110" s="209"/>
      <c r="AE1110" s="209"/>
      <c r="AF1110" s="209"/>
      <c r="AG1110" s="209"/>
      <c r="AH1110"/>
      <c r="AI1110"/>
      <c r="AJ1110"/>
      <c r="AK1110"/>
      <c r="AL1110"/>
      <c r="AM1110"/>
      <c r="AN1110"/>
      <c r="AO1110"/>
    </row>
    <row r="1111" spans="4:41" ht="12.75" customHeight="1" x14ac:dyDescent="0.2">
      <c r="D1111" s="211"/>
      <c r="O1111" s="207"/>
      <c r="P1111" s="207"/>
      <c r="Q1111" s="207"/>
      <c r="R1111" s="207"/>
      <c r="S1111" s="207"/>
      <c r="T1111" s="207"/>
      <c r="U1111" s="207"/>
      <c r="V1111" s="207"/>
      <c r="W1111" s="207"/>
      <c r="X1111" s="207"/>
      <c r="Y1111" s="207"/>
      <c r="Z1111" s="207"/>
      <c r="AA1111" s="207"/>
      <c r="AB1111" s="207"/>
      <c r="AC1111" s="209"/>
      <c r="AD1111" s="209"/>
      <c r="AE1111" s="209"/>
      <c r="AF1111" s="209"/>
      <c r="AG1111" s="209"/>
      <c r="AH1111"/>
      <c r="AI1111"/>
      <c r="AJ1111"/>
      <c r="AK1111"/>
      <c r="AL1111"/>
      <c r="AM1111"/>
      <c r="AN1111"/>
      <c r="AO1111"/>
    </row>
    <row r="1112" spans="4:41" ht="12.75" customHeight="1" x14ac:dyDescent="0.2">
      <c r="O1112" s="207"/>
      <c r="P1112" s="207"/>
      <c r="Q1112" s="207"/>
      <c r="R1112" s="207"/>
      <c r="S1112" s="207"/>
      <c r="T1112" s="207"/>
      <c r="U1112" s="207"/>
      <c r="V1112" s="207"/>
      <c r="W1112" s="207"/>
      <c r="X1112" s="207"/>
      <c r="Y1112" s="207"/>
      <c r="Z1112" s="207"/>
      <c r="AA1112" s="207"/>
      <c r="AB1112" s="207"/>
      <c r="AC1112" s="209"/>
      <c r="AD1112" s="209"/>
      <c r="AE1112" s="209"/>
      <c r="AF1112" s="209"/>
      <c r="AG1112" s="209"/>
      <c r="AH1112"/>
      <c r="AI1112"/>
      <c r="AJ1112"/>
      <c r="AK1112"/>
      <c r="AL1112"/>
      <c r="AM1112"/>
      <c r="AN1112"/>
      <c r="AO1112"/>
    </row>
    <row r="1113" spans="4:41" ht="12.75" customHeight="1" x14ac:dyDescent="0.2">
      <c r="O1113" s="207"/>
      <c r="P1113" s="207"/>
      <c r="Q1113" s="207"/>
      <c r="R1113" s="207"/>
      <c r="S1113" s="207"/>
      <c r="T1113" s="207"/>
      <c r="U1113" s="207"/>
      <c r="V1113" s="207"/>
      <c r="W1113" s="207"/>
      <c r="X1113" s="207"/>
      <c r="Y1113" s="207"/>
      <c r="Z1113" s="207"/>
      <c r="AA1113" s="207"/>
      <c r="AB1113" s="207"/>
      <c r="AC1113" s="209"/>
      <c r="AD1113" s="209"/>
      <c r="AE1113" s="209"/>
      <c r="AF1113" s="209"/>
      <c r="AG1113" s="209"/>
      <c r="AH1113"/>
      <c r="AI1113"/>
      <c r="AJ1113"/>
      <c r="AK1113"/>
      <c r="AL1113"/>
      <c r="AM1113"/>
      <c r="AN1113"/>
      <c r="AO1113"/>
    </row>
    <row r="1114" spans="4:41" ht="12.75" customHeight="1" x14ac:dyDescent="0.2">
      <c r="O1114" s="207"/>
      <c r="P1114" s="207"/>
      <c r="Q1114" s="207"/>
      <c r="R1114" s="207"/>
      <c r="S1114" s="207"/>
      <c r="T1114" s="207"/>
      <c r="U1114" s="207"/>
      <c r="V1114" s="207"/>
      <c r="W1114" s="207"/>
      <c r="X1114" s="207"/>
      <c r="Y1114" s="207"/>
      <c r="Z1114" s="207"/>
      <c r="AA1114" s="207"/>
      <c r="AB1114" s="207"/>
      <c r="AC1114" s="209"/>
      <c r="AD1114" s="209"/>
      <c r="AE1114" s="209"/>
      <c r="AF1114" s="209"/>
      <c r="AG1114" s="209"/>
      <c r="AH1114"/>
      <c r="AI1114"/>
      <c r="AJ1114"/>
      <c r="AK1114"/>
      <c r="AL1114"/>
      <c r="AM1114"/>
      <c r="AN1114"/>
      <c r="AO1114"/>
    </row>
    <row r="1115" spans="4:41" ht="12.75" customHeight="1" x14ac:dyDescent="0.2">
      <c r="O1115" s="207"/>
      <c r="P1115" s="207"/>
      <c r="Q1115" s="207"/>
      <c r="R1115" s="207"/>
      <c r="S1115" s="207"/>
      <c r="T1115" s="207"/>
      <c r="U1115" s="207"/>
      <c r="V1115" s="207"/>
      <c r="W1115" s="207"/>
      <c r="X1115" s="207"/>
      <c r="Y1115" s="207"/>
      <c r="Z1115" s="207"/>
      <c r="AA1115" s="207"/>
      <c r="AB1115" s="207"/>
      <c r="AC1115" s="209"/>
      <c r="AD1115" s="209"/>
      <c r="AE1115" s="209"/>
      <c r="AF1115" s="209"/>
      <c r="AG1115" s="209"/>
      <c r="AH1115"/>
      <c r="AI1115"/>
      <c r="AJ1115"/>
      <c r="AK1115"/>
      <c r="AL1115"/>
      <c r="AM1115"/>
      <c r="AN1115"/>
      <c r="AO1115"/>
    </row>
    <row r="1116" spans="4:41" ht="12.75" customHeight="1" x14ac:dyDescent="0.2">
      <c r="O1116" s="207"/>
      <c r="P1116" s="207"/>
      <c r="Q1116" s="207"/>
      <c r="R1116" s="207"/>
      <c r="S1116" s="207"/>
      <c r="T1116" s="207"/>
      <c r="U1116" s="207"/>
      <c r="V1116" s="207"/>
      <c r="W1116" s="207"/>
      <c r="X1116" s="207"/>
      <c r="Y1116" s="207"/>
      <c r="Z1116" s="207"/>
      <c r="AA1116" s="207"/>
      <c r="AB1116" s="207"/>
      <c r="AC1116" s="209"/>
      <c r="AD1116" s="209"/>
      <c r="AE1116" s="209"/>
      <c r="AF1116" s="209"/>
      <c r="AG1116" s="209"/>
      <c r="AH1116"/>
      <c r="AI1116"/>
      <c r="AJ1116"/>
      <c r="AK1116"/>
      <c r="AL1116"/>
      <c r="AM1116"/>
      <c r="AN1116"/>
      <c r="AO1116"/>
    </row>
    <row r="1117" spans="4:41" ht="12.75" customHeight="1" x14ac:dyDescent="0.2">
      <c r="O1117" s="207"/>
      <c r="P1117" s="207"/>
      <c r="Q1117" s="207"/>
      <c r="R1117" s="207"/>
      <c r="S1117" s="207"/>
      <c r="T1117" s="207"/>
      <c r="U1117" s="207"/>
      <c r="V1117" s="207"/>
      <c r="W1117" s="207"/>
      <c r="X1117" s="207"/>
      <c r="Y1117" s="207"/>
      <c r="Z1117" s="207"/>
      <c r="AA1117" s="207"/>
      <c r="AB1117" s="207"/>
      <c r="AC1117" s="209"/>
      <c r="AD1117" s="209"/>
      <c r="AE1117" s="209"/>
      <c r="AF1117" s="209"/>
      <c r="AG1117" s="209"/>
      <c r="AH1117"/>
      <c r="AI1117"/>
      <c r="AJ1117"/>
      <c r="AK1117"/>
      <c r="AL1117"/>
      <c r="AM1117"/>
      <c r="AN1117"/>
      <c r="AO1117"/>
    </row>
    <row r="1118" spans="4:41" ht="12.75" customHeight="1" x14ac:dyDescent="0.2">
      <c r="O1118" s="207"/>
      <c r="P1118" s="207"/>
      <c r="Q1118" s="207"/>
      <c r="R1118" s="207"/>
      <c r="S1118" s="207"/>
      <c r="T1118" s="207"/>
      <c r="U1118" s="207"/>
      <c r="V1118" s="207"/>
      <c r="W1118" s="207"/>
      <c r="X1118" s="207"/>
      <c r="Y1118" s="207"/>
      <c r="Z1118" s="207"/>
      <c r="AA1118" s="207"/>
      <c r="AB1118" s="207"/>
      <c r="AC1118" s="209"/>
      <c r="AD1118" s="209"/>
      <c r="AE1118" s="209"/>
      <c r="AF1118" s="209"/>
      <c r="AG1118" s="209"/>
      <c r="AH1118"/>
      <c r="AI1118"/>
      <c r="AJ1118"/>
      <c r="AK1118"/>
      <c r="AL1118"/>
      <c r="AM1118"/>
      <c r="AN1118"/>
      <c r="AO1118"/>
    </row>
    <row r="1119" spans="4:41" ht="12.75" customHeight="1" x14ac:dyDescent="0.2">
      <c r="O1119" s="207"/>
      <c r="P1119" s="207"/>
      <c r="Q1119" s="207"/>
      <c r="R1119" s="207"/>
      <c r="S1119" s="207"/>
      <c r="T1119" s="207"/>
      <c r="U1119" s="207"/>
      <c r="V1119" s="207"/>
      <c r="W1119" s="207"/>
      <c r="X1119" s="207"/>
      <c r="Y1119" s="207"/>
      <c r="Z1119" s="207"/>
      <c r="AA1119" s="207"/>
      <c r="AB1119" s="207"/>
      <c r="AC1119" s="209"/>
      <c r="AD1119" s="209"/>
      <c r="AE1119" s="209"/>
      <c r="AF1119" s="209"/>
      <c r="AG1119" s="209"/>
      <c r="AH1119"/>
      <c r="AI1119"/>
      <c r="AJ1119"/>
      <c r="AK1119"/>
      <c r="AL1119"/>
      <c r="AM1119"/>
      <c r="AN1119"/>
      <c r="AO1119"/>
    </row>
    <row r="1120" spans="4:41" ht="12.75" customHeight="1" x14ac:dyDescent="0.2">
      <c r="O1120" s="207"/>
      <c r="P1120" s="207"/>
      <c r="Q1120" s="207"/>
      <c r="R1120" s="207"/>
      <c r="S1120" s="207"/>
      <c r="T1120" s="207"/>
      <c r="U1120" s="207"/>
      <c r="V1120" s="207"/>
      <c r="W1120" s="207"/>
      <c r="X1120" s="207"/>
      <c r="Y1120" s="207"/>
      <c r="Z1120" s="207"/>
      <c r="AA1120" s="207"/>
      <c r="AB1120" s="207"/>
      <c r="AC1120" s="209"/>
      <c r="AD1120" s="209"/>
      <c r="AE1120" s="209"/>
      <c r="AF1120" s="209"/>
      <c r="AG1120" s="209"/>
      <c r="AH1120"/>
      <c r="AI1120"/>
      <c r="AJ1120"/>
      <c r="AK1120"/>
      <c r="AL1120"/>
      <c r="AM1120"/>
      <c r="AN1120"/>
      <c r="AO1120"/>
    </row>
    <row r="1121" spans="5:41" ht="12.75" customHeight="1" x14ac:dyDescent="0.2">
      <c r="O1121" s="207"/>
      <c r="P1121" s="207"/>
      <c r="Q1121" s="207"/>
      <c r="R1121" s="207"/>
      <c r="S1121" s="207"/>
      <c r="T1121" s="207"/>
      <c r="U1121" s="207"/>
      <c r="V1121" s="207"/>
      <c r="W1121" s="207"/>
      <c r="X1121" s="207"/>
      <c r="Y1121" s="207"/>
      <c r="Z1121" s="207"/>
      <c r="AA1121" s="207"/>
      <c r="AB1121" s="207"/>
      <c r="AC1121" s="209"/>
      <c r="AD1121" s="209"/>
      <c r="AE1121" s="209"/>
      <c r="AF1121" s="209"/>
      <c r="AG1121" s="209"/>
      <c r="AH1121"/>
      <c r="AI1121"/>
      <c r="AJ1121"/>
      <c r="AK1121"/>
      <c r="AL1121"/>
      <c r="AM1121"/>
      <c r="AN1121"/>
      <c r="AO1121"/>
    </row>
    <row r="1122" spans="5:41" ht="12.75" customHeight="1" x14ac:dyDescent="0.2">
      <c r="O1122" s="207"/>
      <c r="P1122" s="207"/>
      <c r="Q1122" s="207"/>
      <c r="R1122" s="207"/>
      <c r="S1122" s="207"/>
      <c r="T1122" s="207"/>
      <c r="U1122" s="207"/>
      <c r="V1122" s="207"/>
      <c r="W1122" s="207"/>
      <c r="X1122" s="207"/>
      <c r="Y1122" s="207"/>
      <c r="Z1122" s="207"/>
      <c r="AA1122" s="207"/>
      <c r="AB1122" s="207"/>
      <c r="AC1122" s="209"/>
      <c r="AD1122" s="209"/>
      <c r="AE1122" s="209"/>
      <c r="AF1122" s="209"/>
      <c r="AG1122" s="209"/>
      <c r="AH1122"/>
      <c r="AI1122"/>
      <c r="AJ1122"/>
      <c r="AK1122"/>
      <c r="AL1122"/>
      <c r="AM1122"/>
      <c r="AN1122"/>
      <c r="AO1122"/>
    </row>
    <row r="1123" spans="5:41" ht="12.75" customHeight="1" x14ac:dyDescent="0.2">
      <c r="F1123" s="211"/>
      <c r="O1123" s="207"/>
      <c r="P1123" s="207"/>
      <c r="Q1123" s="207"/>
      <c r="R1123" s="207"/>
      <c r="S1123" s="207"/>
      <c r="T1123" s="207"/>
      <c r="U1123" s="207"/>
      <c r="V1123" s="207"/>
      <c r="W1123" s="207"/>
      <c r="X1123" s="207"/>
      <c r="Y1123" s="207"/>
      <c r="Z1123" s="207"/>
      <c r="AA1123" s="207"/>
      <c r="AB1123" s="207"/>
      <c r="AC1123" s="209"/>
      <c r="AD1123" s="209"/>
      <c r="AE1123" s="209"/>
      <c r="AF1123" s="209"/>
      <c r="AG1123" s="209"/>
      <c r="AH1123"/>
      <c r="AI1123"/>
      <c r="AJ1123"/>
      <c r="AK1123"/>
      <c r="AL1123"/>
      <c r="AM1123"/>
      <c r="AN1123"/>
      <c r="AO1123"/>
    </row>
    <row r="1124" spans="5:41" ht="12.75" customHeight="1" x14ac:dyDescent="0.2">
      <c r="E1124" s="211"/>
      <c r="O1124" s="207"/>
      <c r="P1124" s="207"/>
      <c r="Q1124" s="207"/>
      <c r="R1124" s="207"/>
      <c r="S1124" s="207"/>
      <c r="T1124" s="207"/>
      <c r="U1124" s="207"/>
      <c r="V1124" s="207"/>
      <c r="W1124" s="207"/>
      <c r="X1124" s="207"/>
      <c r="Y1124" s="207"/>
      <c r="Z1124" s="207"/>
      <c r="AA1124" s="207"/>
      <c r="AB1124" s="207"/>
      <c r="AC1124" s="209"/>
      <c r="AD1124" s="209"/>
      <c r="AE1124" s="209"/>
      <c r="AF1124" s="209"/>
      <c r="AG1124" s="209"/>
      <c r="AH1124"/>
      <c r="AI1124"/>
      <c r="AJ1124"/>
      <c r="AK1124"/>
      <c r="AL1124"/>
      <c r="AM1124"/>
      <c r="AN1124"/>
      <c r="AO1124"/>
    </row>
    <row r="1125" spans="5:41" ht="12.75" customHeight="1" x14ac:dyDescent="0.2">
      <c r="O1125" s="207"/>
      <c r="P1125" s="207"/>
      <c r="Q1125" s="207"/>
      <c r="R1125" s="207"/>
      <c r="S1125" s="207"/>
      <c r="T1125" s="207"/>
      <c r="U1125" s="207"/>
      <c r="V1125" s="207"/>
      <c r="W1125" s="207"/>
      <c r="X1125" s="207"/>
      <c r="Y1125" s="207"/>
      <c r="Z1125" s="207"/>
      <c r="AA1125" s="207"/>
      <c r="AB1125" s="207"/>
      <c r="AC1125" s="209"/>
      <c r="AD1125" s="209"/>
      <c r="AE1125" s="209"/>
      <c r="AF1125" s="209"/>
      <c r="AG1125" s="209"/>
      <c r="AH1125"/>
      <c r="AI1125"/>
      <c r="AJ1125"/>
      <c r="AK1125"/>
      <c r="AL1125"/>
      <c r="AM1125"/>
      <c r="AN1125"/>
      <c r="AO1125"/>
    </row>
    <row r="1126" spans="5:41" ht="12.75" customHeight="1" x14ac:dyDescent="0.2">
      <c r="O1126" s="207"/>
      <c r="P1126" s="207"/>
      <c r="Q1126" s="207"/>
      <c r="R1126" s="207"/>
      <c r="S1126" s="207"/>
      <c r="T1126" s="207"/>
      <c r="U1126" s="207"/>
      <c r="V1126" s="207"/>
      <c r="W1126" s="207"/>
      <c r="X1126" s="207"/>
      <c r="Y1126" s="207"/>
      <c r="Z1126" s="207"/>
      <c r="AA1126" s="207"/>
      <c r="AB1126" s="207"/>
      <c r="AC1126" s="209"/>
      <c r="AD1126" s="209"/>
      <c r="AE1126" s="209"/>
      <c r="AF1126" s="209"/>
      <c r="AG1126" s="209"/>
      <c r="AH1126"/>
      <c r="AI1126"/>
      <c r="AJ1126"/>
      <c r="AK1126"/>
      <c r="AL1126"/>
      <c r="AM1126"/>
      <c r="AN1126"/>
      <c r="AO1126"/>
    </row>
    <row r="1127" spans="5:41" ht="12.75" customHeight="1" x14ac:dyDescent="0.2">
      <c r="O1127" s="207"/>
      <c r="P1127" s="207"/>
      <c r="Q1127" s="207"/>
      <c r="R1127" s="207"/>
      <c r="S1127" s="207"/>
      <c r="T1127" s="207"/>
      <c r="U1127" s="207"/>
      <c r="V1127" s="207"/>
      <c r="W1127" s="207"/>
      <c r="X1127" s="207"/>
      <c r="Y1127" s="207"/>
      <c r="Z1127" s="207"/>
      <c r="AA1127" s="207"/>
      <c r="AB1127" s="207"/>
      <c r="AC1127" s="209"/>
      <c r="AD1127" s="209"/>
      <c r="AE1127" s="209"/>
      <c r="AF1127" s="209"/>
      <c r="AG1127" s="209"/>
      <c r="AH1127"/>
      <c r="AI1127"/>
      <c r="AJ1127"/>
      <c r="AK1127"/>
      <c r="AL1127"/>
      <c r="AM1127"/>
      <c r="AN1127"/>
      <c r="AO1127"/>
    </row>
    <row r="1128" spans="5:41" ht="12.75" customHeight="1" x14ac:dyDescent="0.2">
      <c r="O1128" s="207"/>
      <c r="P1128" s="207"/>
      <c r="Q1128" s="207"/>
      <c r="R1128" s="207"/>
      <c r="S1128" s="207"/>
      <c r="T1128" s="207"/>
      <c r="U1128" s="207"/>
      <c r="V1128" s="207"/>
      <c r="W1128" s="207"/>
      <c r="X1128" s="207"/>
      <c r="Y1128" s="207"/>
      <c r="Z1128" s="207"/>
      <c r="AA1128" s="207"/>
      <c r="AB1128" s="207"/>
      <c r="AC1128" s="209"/>
      <c r="AD1128" s="209"/>
      <c r="AE1128" s="209"/>
      <c r="AF1128" s="209"/>
      <c r="AG1128" s="209"/>
      <c r="AH1128"/>
      <c r="AI1128"/>
      <c r="AJ1128"/>
      <c r="AK1128"/>
      <c r="AL1128"/>
      <c r="AM1128"/>
      <c r="AN1128"/>
      <c r="AO1128"/>
    </row>
    <row r="1129" spans="5:41" ht="12.75" customHeight="1" x14ac:dyDescent="0.2">
      <c r="O1129" s="207"/>
      <c r="P1129" s="207"/>
      <c r="Q1129" s="207"/>
      <c r="R1129" s="207"/>
      <c r="S1129" s="207"/>
      <c r="T1129" s="207"/>
      <c r="U1129" s="207"/>
      <c r="V1129" s="207"/>
      <c r="W1129" s="207"/>
      <c r="X1129" s="207"/>
      <c r="Y1129" s="207"/>
      <c r="Z1129" s="207"/>
      <c r="AA1129" s="207"/>
      <c r="AB1129" s="207"/>
      <c r="AC1129" s="209"/>
      <c r="AD1129" s="209"/>
      <c r="AE1129" s="209"/>
      <c r="AF1129" s="209"/>
      <c r="AG1129" s="209"/>
      <c r="AH1129"/>
      <c r="AI1129"/>
      <c r="AJ1129"/>
      <c r="AK1129"/>
      <c r="AL1129"/>
      <c r="AM1129"/>
      <c r="AN1129"/>
      <c r="AO1129"/>
    </row>
    <row r="1130" spans="5:41" ht="12.75" customHeight="1" x14ac:dyDescent="0.2">
      <c r="O1130" s="207"/>
      <c r="P1130" s="207"/>
      <c r="Q1130" s="207"/>
      <c r="R1130" s="207"/>
      <c r="S1130" s="207"/>
      <c r="T1130" s="207"/>
      <c r="U1130" s="207"/>
      <c r="V1130" s="207"/>
      <c r="W1130" s="207"/>
      <c r="X1130" s="207"/>
      <c r="Y1130" s="207"/>
      <c r="Z1130" s="207"/>
      <c r="AA1130" s="207"/>
      <c r="AB1130" s="207"/>
      <c r="AC1130" s="209"/>
      <c r="AD1130" s="209"/>
      <c r="AE1130" s="209"/>
      <c r="AF1130" s="209"/>
      <c r="AG1130" s="209"/>
      <c r="AH1130"/>
      <c r="AI1130"/>
      <c r="AJ1130"/>
      <c r="AK1130"/>
      <c r="AL1130"/>
      <c r="AM1130"/>
      <c r="AN1130"/>
      <c r="AO1130"/>
    </row>
    <row r="1131" spans="5:41" ht="12.75" customHeight="1" x14ac:dyDescent="0.2">
      <c r="O1131" s="207"/>
      <c r="P1131" s="207"/>
      <c r="Q1131" s="207"/>
      <c r="R1131" s="207"/>
      <c r="S1131" s="207"/>
      <c r="T1131" s="207"/>
      <c r="U1131" s="207"/>
      <c r="V1131" s="207"/>
      <c r="W1131" s="207"/>
      <c r="X1131" s="207"/>
      <c r="Y1131" s="207"/>
      <c r="Z1131" s="207"/>
      <c r="AA1131" s="207"/>
      <c r="AB1131" s="207"/>
      <c r="AC1131" s="209"/>
      <c r="AD1131" s="209"/>
      <c r="AE1131" s="209"/>
      <c r="AF1131" s="209"/>
      <c r="AG1131" s="209"/>
      <c r="AH1131"/>
      <c r="AI1131"/>
      <c r="AJ1131"/>
      <c r="AK1131"/>
      <c r="AL1131"/>
      <c r="AM1131"/>
      <c r="AN1131"/>
      <c r="AO1131"/>
    </row>
    <row r="1132" spans="5:41" ht="12.75" customHeight="1" x14ac:dyDescent="0.2">
      <c r="O1132" s="207"/>
      <c r="P1132" s="207"/>
      <c r="Q1132" s="207"/>
      <c r="R1132" s="207"/>
      <c r="S1132" s="207"/>
      <c r="T1132" s="207"/>
      <c r="U1132" s="207"/>
      <c r="V1132" s="207"/>
      <c r="W1132" s="207"/>
      <c r="X1132" s="207"/>
      <c r="Y1132" s="207"/>
      <c r="Z1132" s="207"/>
      <c r="AA1132" s="207"/>
      <c r="AB1132" s="207"/>
      <c r="AC1132" s="209"/>
      <c r="AD1132" s="209"/>
      <c r="AE1132" s="209"/>
      <c r="AF1132" s="209"/>
      <c r="AG1132" s="209"/>
      <c r="AH1132"/>
      <c r="AI1132"/>
      <c r="AJ1132"/>
      <c r="AK1132"/>
      <c r="AL1132"/>
      <c r="AM1132"/>
      <c r="AN1132"/>
      <c r="AO1132"/>
    </row>
    <row r="1133" spans="5:41" ht="12.75" customHeight="1" x14ac:dyDescent="0.2">
      <c r="O1133" s="207"/>
      <c r="P1133" s="207"/>
      <c r="Q1133" s="207"/>
      <c r="R1133" s="207"/>
      <c r="S1133" s="207"/>
      <c r="T1133" s="207"/>
      <c r="U1133" s="207"/>
      <c r="V1133" s="207"/>
      <c r="W1133" s="207"/>
      <c r="X1133" s="207"/>
      <c r="Y1133" s="207"/>
      <c r="Z1133" s="207"/>
      <c r="AA1133" s="207"/>
      <c r="AB1133" s="207"/>
      <c r="AC1133" s="209"/>
      <c r="AD1133" s="209"/>
      <c r="AE1133" s="209"/>
      <c r="AF1133" s="209"/>
      <c r="AG1133" s="209"/>
      <c r="AH1133"/>
      <c r="AI1133"/>
      <c r="AJ1133"/>
      <c r="AK1133"/>
      <c r="AL1133"/>
      <c r="AM1133"/>
      <c r="AN1133"/>
      <c r="AO1133"/>
    </row>
    <row r="1134" spans="5:41" ht="12.75" customHeight="1" x14ac:dyDescent="0.2">
      <c r="F1134" s="211"/>
      <c r="O1134" s="207"/>
      <c r="P1134" s="207"/>
      <c r="Q1134" s="207"/>
      <c r="R1134" s="207"/>
      <c r="S1134" s="207"/>
      <c r="T1134" s="207"/>
      <c r="U1134" s="207"/>
      <c r="V1134" s="207"/>
      <c r="W1134" s="207"/>
      <c r="X1134" s="207"/>
      <c r="Y1134" s="207"/>
      <c r="Z1134" s="207"/>
      <c r="AA1134" s="207"/>
      <c r="AB1134" s="207"/>
      <c r="AC1134" s="209"/>
      <c r="AD1134" s="209"/>
      <c r="AE1134" s="209"/>
      <c r="AF1134" s="209"/>
      <c r="AG1134" s="209"/>
      <c r="AH1134"/>
      <c r="AI1134"/>
      <c r="AJ1134"/>
      <c r="AK1134"/>
      <c r="AL1134"/>
      <c r="AM1134"/>
      <c r="AN1134"/>
      <c r="AO1134"/>
    </row>
    <row r="1135" spans="5:41" ht="12.75" customHeight="1" x14ac:dyDescent="0.2">
      <c r="E1135" s="211"/>
      <c r="O1135" s="207"/>
      <c r="P1135" s="207"/>
      <c r="Q1135" s="207"/>
      <c r="R1135" s="207"/>
      <c r="S1135" s="207"/>
      <c r="T1135" s="207"/>
      <c r="U1135" s="207"/>
      <c r="V1135" s="207"/>
      <c r="W1135" s="207"/>
      <c r="X1135" s="207"/>
      <c r="Y1135" s="207"/>
      <c r="Z1135" s="207"/>
      <c r="AA1135" s="207"/>
      <c r="AB1135" s="207"/>
      <c r="AC1135" s="209"/>
      <c r="AD1135" s="209"/>
      <c r="AE1135" s="209"/>
      <c r="AF1135" s="209"/>
      <c r="AG1135" s="209"/>
      <c r="AH1135"/>
      <c r="AI1135"/>
      <c r="AJ1135"/>
      <c r="AK1135"/>
      <c r="AL1135"/>
      <c r="AM1135"/>
      <c r="AN1135"/>
      <c r="AO1135"/>
    </row>
    <row r="1136" spans="5:41" ht="12.75" customHeight="1" x14ac:dyDescent="0.2">
      <c r="O1136" s="207"/>
      <c r="P1136" s="207"/>
      <c r="Q1136" s="207"/>
      <c r="R1136" s="207"/>
      <c r="S1136" s="207"/>
      <c r="T1136" s="207"/>
      <c r="U1136" s="207"/>
      <c r="V1136" s="207"/>
      <c r="W1136" s="207"/>
      <c r="X1136" s="207"/>
      <c r="Y1136" s="207"/>
      <c r="Z1136" s="207"/>
      <c r="AA1136" s="207"/>
      <c r="AB1136" s="207"/>
      <c r="AC1136" s="209"/>
      <c r="AD1136" s="209"/>
      <c r="AE1136" s="209"/>
      <c r="AF1136" s="209"/>
      <c r="AG1136" s="209"/>
      <c r="AH1136"/>
      <c r="AI1136"/>
      <c r="AJ1136"/>
      <c r="AK1136"/>
      <c r="AL1136"/>
      <c r="AM1136"/>
      <c r="AN1136"/>
      <c r="AO1136"/>
    </row>
    <row r="1137" spans="4:41" ht="12.75" customHeight="1" x14ac:dyDescent="0.2">
      <c r="O1137" s="207"/>
      <c r="P1137" s="207"/>
      <c r="Q1137" s="207"/>
      <c r="R1137" s="207"/>
      <c r="S1137" s="207"/>
      <c r="T1137" s="207"/>
      <c r="U1137" s="207"/>
      <c r="V1137" s="207"/>
      <c r="W1137" s="207"/>
      <c r="X1137" s="207"/>
      <c r="Y1137" s="207"/>
      <c r="Z1137" s="207"/>
      <c r="AA1137" s="207"/>
      <c r="AB1137" s="207"/>
      <c r="AC1137" s="209"/>
      <c r="AD1137" s="209"/>
      <c r="AE1137" s="209"/>
      <c r="AF1137" s="209"/>
      <c r="AG1137" s="209"/>
      <c r="AH1137"/>
      <c r="AI1137"/>
      <c r="AJ1137"/>
      <c r="AK1137"/>
      <c r="AL1137"/>
      <c r="AM1137"/>
      <c r="AN1137"/>
      <c r="AO1137"/>
    </row>
    <row r="1138" spans="4:41" ht="12.75" customHeight="1" x14ac:dyDescent="0.2">
      <c r="O1138" s="207"/>
      <c r="P1138" s="207"/>
      <c r="Q1138" s="207"/>
      <c r="R1138" s="207"/>
      <c r="S1138" s="207"/>
      <c r="T1138" s="207"/>
      <c r="U1138" s="207"/>
      <c r="V1138" s="207"/>
      <c r="W1138" s="207"/>
      <c r="X1138" s="207"/>
      <c r="Y1138" s="207"/>
      <c r="Z1138" s="207"/>
      <c r="AA1138" s="207"/>
      <c r="AB1138" s="207"/>
      <c r="AC1138" s="209"/>
      <c r="AD1138" s="209"/>
      <c r="AE1138" s="209"/>
      <c r="AF1138" s="209"/>
      <c r="AG1138" s="209"/>
      <c r="AH1138"/>
      <c r="AI1138"/>
      <c r="AJ1138"/>
      <c r="AK1138"/>
      <c r="AL1138"/>
      <c r="AM1138"/>
      <c r="AN1138"/>
      <c r="AO1138"/>
    </row>
    <row r="1139" spans="4:41" ht="12.75" customHeight="1" x14ac:dyDescent="0.2">
      <c r="O1139" s="207"/>
      <c r="P1139" s="207"/>
      <c r="Q1139" s="207"/>
      <c r="R1139" s="207"/>
      <c r="S1139" s="207"/>
      <c r="T1139" s="207"/>
      <c r="U1139" s="207"/>
      <c r="V1139" s="207"/>
      <c r="W1139" s="207"/>
      <c r="X1139" s="207"/>
      <c r="Y1139" s="208"/>
      <c r="Z1139" s="208"/>
      <c r="AA1139" s="208"/>
      <c r="AB1139" s="208"/>
      <c r="AC1139" s="209"/>
      <c r="AD1139" s="209"/>
      <c r="AE1139" s="209"/>
      <c r="AF1139" s="209"/>
      <c r="AG1139" s="209"/>
      <c r="AH1139"/>
      <c r="AI1139"/>
      <c r="AJ1139"/>
      <c r="AK1139"/>
      <c r="AL1139"/>
      <c r="AM1139"/>
      <c r="AN1139"/>
      <c r="AO1139"/>
    </row>
    <row r="1140" spans="4:41" ht="12.75" customHeight="1" x14ac:dyDescent="0.2">
      <c r="O1140" s="208"/>
      <c r="P1140" s="208"/>
      <c r="Q1140" s="208"/>
      <c r="R1140" s="208"/>
      <c r="S1140" s="208"/>
      <c r="T1140" s="208"/>
      <c r="U1140" s="208"/>
      <c r="V1140" s="208"/>
      <c r="W1140" s="208"/>
      <c r="X1140" s="208"/>
      <c r="Y1140" s="207"/>
      <c r="Z1140" s="207"/>
      <c r="AA1140" s="207"/>
      <c r="AB1140" s="207"/>
      <c r="AC1140" s="209"/>
      <c r="AD1140" s="209"/>
      <c r="AE1140" s="209"/>
      <c r="AF1140" s="209"/>
      <c r="AG1140" s="209"/>
      <c r="AH1140"/>
      <c r="AI1140"/>
      <c r="AJ1140"/>
      <c r="AK1140"/>
      <c r="AL1140"/>
      <c r="AM1140"/>
      <c r="AN1140"/>
      <c r="AO1140"/>
    </row>
    <row r="1141" spans="4:41" ht="12.75" customHeight="1" x14ac:dyDescent="0.2">
      <c r="O1141" s="207"/>
      <c r="P1141" s="207"/>
      <c r="Q1141" s="207"/>
      <c r="R1141" s="207"/>
      <c r="S1141" s="207"/>
      <c r="T1141" s="207"/>
      <c r="U1141" s="207"/>
      <c r="V1141" s="207"/>
      <c r="W1141" s="207"/>
      <c r="X1141" s="207"/>
      <c r="Y1141" s="207"/>
      <c r="Z1141" s="207"/>
      <c r="AA1141" s="207"/>
      <c r="AB1141" s="207"/>
      <c r="AC1141" s="209"/>
      <c r="AD1141" s="209"/>
      <c r="AE1141" s="209"/>
      <c r="AF1141" s="209"/>
      <c r="AG1141" s="209"/>
      <c r="AH1141"/>
      <c r="AI1141"/>
      <c r="AJ1141"/>
      <c r="AK1141"/>
      <c r="AL1141"/>
      <c r="AM1141"/>
      <c r="AN1141"/>
      <c r="AO1141"/>
    </row>
    <row r="1142" spans="4:41" ht="12.75" customHeight="1" x14ac:dyDescent="0.2">
      <c r="O1142" s="207"/>
      <c r="P1142" s="207"/>
      <c r="Q1142" s="207"/>
      <c r="R1142" s="207"/>
      <c r="S1142" s="207"/>
      <c r="T1142" s="207"/>
      <c r="U1142" s="207"/>
      <c r="V1142" s="207"/>
      <c r="W1142" s="207"/>
      <c r="X1142" s="207"/>
      <c r="Y1142" s="207"/>
      <c r="Z1142" s="207"/>
      <c r="AA1142" s="207"/>
      <c r="AB1142" s="207"/>
      <c r="AC1142" s="209"/>
      <c r="AD1142" s="209"/>
      <c r="AE1142" s="209"/>
      <c r="AF1142" s="209"/>
      <c r="AG1142" s="209"/>
      <c r="AH1142"/>
      <c r="AI1142"/>
      <c r="AJ1142"/>
      <c r="AK1142"/>
      <c r="AL1142"/>
      <c r="AM1142"/>
      <c r="AN1142"/>
      <c r="AO1142"/>
    </row>
    <row r="1143" spans="4:41" ht="12.75" customHeight="1" x14ac:dyDescent="0.2">
      <c r="O1143" s="207"/>
      <c r="P1143" s="207"/>
      <c r="Q1143" s="207"/>
      <c r="R1143" s="207"/>
      <c r="S1143" s="207"/>
      <c r="T1143" s="207"/>
      <c r="U1143" s="207"/>
      <c r="V1143" s="207"/>
      <c r="W1143" s="207"/>
      <c r="X1143" s="207"/>
      <c r="Y1143" s="207"/>
      <c r="Z1143" s="207"/>
      <c r="AA1143" s="207"/>
      <c r="AB1143" s="207"/>
      <c r="AC1143" s="209"/>
      <c r="AD1143" s="209"/>
      <c r="AE1143" s="209"/>
      <c r="AF1143" s="209"/>
      <c r="AG1143" s="209"/>
      <c r="AH1143"/>
      <c r="AI1143"/>
      <c r="AJ1143"/>
      <c r="AK1143"/>
      <c r="AL1143"/>
      <c r="AM1143"/>
      <c r="AN1143"/>
      <c r="AO1143"/>
    </row>
    <row r="1144" spans="4:41" ht="12.75" customHeight="1" x14ac:dyDescent="0.2">
      <c r="O1144" s="207"/>
      <c r="P1144" s="207"/>
      <c r="Q1144" s="207"/>
      <c r="R1144" s="207"/>
      <c r="S1144" s="207"/>
      <c r="T1144" s="207"/>
      <c r="U1144" s="207"/>
      <c r="V1144" s="207"/>
      <c r="W1144" s="207"/>
      <c r="X1144" s="207"/>
      <c r="Y1144" s="207"/>
      <c r="Z1144" s="207"/>
      <c r="AA1144" s="207"/>
      <c r="AB1144" s="207"/>
      <c r="AC1144" s="209"/>
      <c r="AD1144" s="209"/>
      <c r="AE1144" s="209"/>
      <c r="AF1144" s="209"/>
      <c r="AG1144" s="209"/>
      <c r="AH1144"/>
      <c r="AI1144"/>
      <c r="AJ1144"/>
      <c r="AK1144"/>
      <c r="AL1144"/>
      <c r="AM1144"/>
      <c r="AN1144"/>
      <c r="AO1144"/>
    </row>
    <row r="1145" spans="4:41" ht="12.75" customHeight="1" x14ac:dyDescent="0.2">
      <c r="O1145" s="207"/>
      <c r="P1145" s="207"/>
      <c r="Q1145" s="207"/>
      <c r="R1145" s="207"/>
      <c r="S1145" s="207"/>
      <c r="T1145" s="207"/>
      <c r="U1145" s="207"/>
      <c r="V1145" s="207"/>
      <c r="W1145" s="207"/>
      <c r="X1145" s="207"/>
      <c r="Y1145" s="207"/>
      <c r="Z1145" s="207"/>
      <c r="AA1145" s="207"/>
      <c r="AB1145" s="207"/>
      <c r="AC1145" s="209"/>
      <c r="AD1145" s="209"/>
      <c r="AE1145" s="209"/>
      <c r="AF1145" s="209"/>
      <c r="AG1145" s="209"/>
      <c r="AH1145"/>
      <c r="AI1145"/>
      <c r="AJ1145"/>
      <c r="AK1145"/>
      <c r="AL1145"/>
      <c r="AM1145"/>
      <c r="AN1145"/>
      <c r="AO1145"/>
    </row>
    <row r="1146" spans="4:41" ht="12.75" customHeight="1" x14ac:dyDescent="0.2">
      <c r="D1146" s="211"/>
      <c r="O1146" s="207"/>
      <c r="P1146" s="207"/>
      <c r="Q1146" s="207"/>
      <c r="R1146" s="207"/>
      <c r="S1146" s="207"/>
      <c r="T1146" s="207"/>
      <c r="U1146" s="207"/>
      <c r="V1146" s="207"/>
      <c r="W1146" s="207"/>
      <c r="X1146" s="207"/>
      <c r="Y1146" s="207"/>
      <c r="Z1146" s="207"/>
      <c r="AA1146" s="207"/>
      <c r="AB1146" s="207"/>
      <c r="AC1146" s="209"/>
      <c r="AD1146" s="209"/>
      <c r="AE1146" s="209"/>
      <c r="AF1146" s="209"/>
      <c r="AG1146" s="209"/>
      <c r="AH1146"/>
      <c r="AI1146"/>
      <c r="AJ1146"/>
      <c r="AK1146"/>
      <c r="AL1146"/>
      <c r="AM1146"/>
      <c r="AN1146"/>
      <c r="AO1146"/>
    </row>
    <row r="1147" spans="4:41" ht="12.75" customHeight="1" x14ac:dyDescent="0.2">
      <c r="O1147" s="207"/>
      <c r="P1147" s="207"/>
      <c r="Q1147" s="207"/>
      <c r="R1147" s="207"/>
      <c r="S1147" s="207"/>
      <c r="T1147" s="207"/>
      <c r="U1147" s="207"/>
      <c r="V1147" s="207"/>
      <c r="W1147" s="207"/>
      <c r="X1147" s="207"/>
      <c r="Y1147" s="207"/>
      <c r="Z1147" s="207"/>
      <c r="AA1147" s="207"/>
      <c r="AB1147" s="207"/>
      <c r="AC1147" s="209"/>
      <c r="AD1147" s="209"/>
      <c r="AE1147" s="209"/>
      <c r="AF1147" s="209"/>
      <c r="AG1147" s="209"/>
      <c r="AH1147"/>
      <c r="AI1147"/>
      <c r="AJ1147"/>
      <c r="AK1147"/>
      <c r="AL1147"/>
      <c r="AM1147"/>
      <c r="AN1147"/>
      <c r="AO1147"/>
    </row>
    <row r="1148" spans="4:41" ht="12.75" customHeight="1" x14ac:dyDescent="0.2">
      <c r="F1148" s="211"/>
      <c r="O1148" s="207"/>
      <c r="P1148" s="207"/>
      <c r="Q1148" s="207"/>
      <c r="R1148" s="207"/>
      <c r="S1148" s="207"/>
      <c r="T1148" s="207"/>
      <c r="U1148" s="207"/>
      <c r="V1148" s="207"/>
      <c r="W1148" s="207"/>
      <c r="X1148" s="207"/>
      <c r="Y1148" s="207"/>
      <c r="Z1148" s="207"/>
      <c r="AA1148" s="207"/>
      <c r="AB1148" s="207"/>
      <c r="AC1148" s="209"/>
      <c r="AD1148" s="209"/>
      <c r="AE1148" s="209"/>
      <c r="AF1148" s="209"/>
      <c r="AG1148" s="209"/>
      <c r="AH1148"/>
      <c r="AI1148"/>
      <c r="AJ1148"/>
      <c r="AK1148"/>
      <c r="AL1148"/>
      <c r="AM1148"/>
      <c r="AN1148"/>
      <c r="AO1148"/>
    </row>
    <row r="1149" spans="4:41" ht="12.75" customHeight="1" x14ac:dyDescent="0.2">
      <c r="E1149" s="211"/>
      <c r="O1149" s="207"/>
      <c r="P1149" s="207"/>
      <c r="Q1149" s="207"/>
      <c r="R1149" s="207"/>
      <c r="S1149" s="207"/>
      <c r="T1149" s="207"/>
      <c r="U1149" s="207"/>
      <c r="V1149" s="207"/>
      <c r="W1149" s="207"/>
      <c r="X1149" s="207"/>
      <c r="Y1149" s="207"/>
      <c r="Z1149" s="207"/>
      <c r="AA1149" s="207"/>
      <c r="AB1149" s="207"/>
      <c r="AC1149" s="209"/>
      <c r="AD1149" s="209"/>
      <c r="AE1149" s="209"/>
      <c r="AF1149" s="209"/>
      <c r="AG1149" s="209"/>
      <c r="AH1149"/>
      <c r="AI1149"/>
      <c r="AJ1149"/>
      <c r="AK1149"/>
      <c r="AL1149"/>
      <c r="AM1149"/>
      <c r="AN1149"/>
      <c r="AO1149"/>
    </row>
    <row r="1150" spans="4:41" ht="12.75" customHeight="1" x14ac:dyDescent="0.2">
      <c r="D1150" s="211"/>
      <c r="E1150" s="211"/>
      <c r="O1150" s="207"/>
      <c r="P1150" s="207"/>
      <c r="Q1150" s="207"/>
      <c r="R1150" s="207"/>
      <c r="S1150" s="207"/>
      <c r="T1150" s="207"/>
      <c r="U1150" s="207"/>
      <c r="V1150" s="207"/>
      <c r="W1150" s="207"/>
      <c r="X1150" s="207"/>
      <c r="Y1150" s="208"/>
      <c r="Z1150" s="208"/>
      <c r="AA1150" s="208"/>
      <c r="AB1150" s="208"/>
      <c r="AC1150" s="209"/>
      <c r="AD1150" s="209"/>
      <c r="AE1150" s="209"/>
      <c r="AF1150" s="209"/>
      <c r="AG1150" s="209"/>
      <c r="AH1150"/>
      <c r="AI1150"/>
      <c r="AJ1150"/>
      <c r="AK1150"/>
      <c r="AL1150"/>
      <c r="AM1150"/>
      <c r="AN1150"/>
      <c r="AO1150"/>
    </row>
    <row r="1151" spans="4:41" ht="12.75" customHeight="1" x14ac:dyDescent="0.2">
      <c r="O1151" s="208"/>
      <c r="P1151" s="208"/>
      <c r="Q1151" s="208"/>
      <c r="R1151" s="208"/>
      <c r="S1151" s="208"/>
      <c r="T1151" s="208"/>
      <c r="U1151" s="208"/>
      <c r="V1151" s="208"/>
      <c r="W1151" s="208"/>
      <c r="X1151" s="208"/>
      <c r="Y1151" s="208"/>
      <c r="Z1151" s="208"/>
      <c r="AA1151" s="208"/>
      <c r="AB1151" s="208"/>
      <c r="AC1151" s="209"/>
      <c r="AD1151" s="209"/>
      <c r="AE1151" s="209"/>
      <c r="AF1151" s="209"/>
      <c r="AG1151" s="209"/>
      <c r="AH1151"/>
      <c r="AI1151"/>
      <c r="AJ1151"/>
      <c r="AK1151"/>
      <c r="AL1151"/>
      <c r="AM1151"/>
      <c r="AN1151"/>
      <c r="AO1151"/>
    </row>
    <row r="1152" spans="4:41" ht="12.75" customHeight="1" x14ac:dyDescent="0.2">
      <c r="D1152" s="211"/>
      <c r="E1152" s="211"/>
      <c r="O1152" s="208"/>
      <c r="P1152" s="208"/>
      <c r="Q1152" s="208"/>
      <c r="R1152" s="208"/>
      <c r="S1152" s="208"/>
      <c r="T1152" s="208"/>
      <c r="U1152" s="208"/>
      <c r="V1152" s="208"/>
      <c r="W1152" s="208"/>
      <c r="X1152" s="208"/>
      <c r="Y1152" s="208"/>
      <c r="Z1152" s="208"/>
      <c r="AA1152" s="208"/>
      <c r="AB1152" s="208"/>
      <c r="AC1152" s="209"/>
      <c r="AD1152" s="209"/>
      <c r="AE1152" s="209"/>
      <c r="AF1152" s="209"/>
      <c r="AG1152" s="209"/>
      <c r="AH1152"/>
      <c r="AI1152"/>
      <c r="AJ1152"/>
      <c r="AK1152"/>
      <c r="AL1152"/>
      <c r="AM1152"/>
      <c r="AN1152"/>
      <c r="AO1152"/>
    </row>
    <row r="1153" spans="4:41" ht="12.75" customHeight="1" x14ac:dyDescent="0.2">
      <c r="O1153" s="208"/>
      <c r="P1153" s="208"/>
      <c r="Q1153" s="208"/>
      <c r="R1153" s="208"/>
      <c r="S1153" s="208"/>
      <c r="T1153" s="208"/>
      <c r="U1153" s="208"/>
      <c r="V1153" s="208"/>
      <c r="W1153" s="208"/>
      <c r="X1153" s="208"/>
      <c r="Y1153" s="208"/>
      <c r="Z1153" s="208"/>
      <c r="AA1153" s="208"/>
      <c r="AB1153" s="208"/>
      <c r="AC1153" s="209"/>
      <c r="AD1153" s="209"/>
      <c r="AE1153" s="209"/>
      <c r="AF1153" s="209"/>
      <c r="AG1153" s="209"/>
      <c r="AH1153"/>
      <c r="AI1153"/>
      <c r="AJ1153"/>
      <c r="AK1153"/>
      <c r="AL1153"/>
      <c r="AM1153"/>
      <c r="AN1153"/>
      <c r="AO1153"/>
    </row>
    <row r="1154" spans="4:41" ht="12.75" customHeight="1" x14ac:dyDescent="0.2">
      <c r="O1154" s="208"/>
      <c r="P1154" s="208"/>
      <c r="Q1154" s="208"/>
      <c r="R1154" s="208"/>
      <c r="S1154" s="208"/>
      <c r="T1154" s="208"/>
      <c r="U1154" s="208"/>
      <c r="V1154" s="208"/>
      <c r="W1154" s="208"/>
      <c r="X1154" s="208"/>
      <c r="Y1154" s="208"/>
      <c r="Z1154" s="208"/>
      <c r="AA1154" s="208"/>
      <c r="AB1154" s="208"/>
      <c r="AC1154" s="209"/>
      <c r="AD1154" s="209"/>
      <c r="AE1154" s="209"/>
      <c r="AF1154" s="209"/>
      <c r="AG1154" s="209"/>
      <c r="AH1154"/>
      <c r="AI1154"/>
      <c r="AJ1154"/>
      <c r="AK1154"/>
      <c r="AL1154"/>
      <c r="AM1154"/>
      <c r="AN1154"/>
      <c r="AO1154"/>
    </row>
    <row r="1155" spans="4:41" ht="12.75" customHeight="1" x14ac:dyDescent="0.2">
      <c r="O1155" s="208"/>
      <c r="P1155" s="208"/>
      <c r="Q1155" s="208"/>
      <c r="R1155" s="208"/>
      <c r="S1155" s="208"/>
      <c r="T1155" s="208"/>
      <c r="U1155" s="208"/>
      <c r="V1155" s="208"/>
      <c r="W1155" s="208"/>
      <c r="X1155" s="208"/>
      <c r="Y1155" s="208"/>
      <c r="Z1155" s="208"/>
      <c r="AA1155" s="208"/>
      <c r="AB1155" s="208"/>
      <c r="AC1155" s="209"/>
      <c r="AD1155" s="209"/>
      <c r="AE1155" s="209"/>
      <c r="AF1155" s="209"/>
      <c r="AG1155" s="209"/>
      <c r="AH1155"/>
      <c r="AI1155"/>
      <c r="AJ1155"/>
      <c r="AK1155"/>
      <c r="AL1155"/>
      <c r="AM1155"/>
      <c r="AN1155"/>
      <c r="AO1155"/>
    </row>
    <row r="1156" spans="4:41" ht="12.75" customHeight="1" x14ac:dyDescent="0.2">
      <c r="O1156" s="208"/>
      <c r="P1156" s="208"/>
      <c r="Q1156" s="208"/>
      <c r="R1156" s="208"/>
      <c r="S1156" s="208"/>
      <c r="T1156" s="208"/>
      <c r="U1156" s="208"/>
      <c r="V1156" s="208"/>
      <c r="W1156" s="208"/>
      <c r="X1156" s="208"/>
      <c r="Y1156" s="208"/>
      <c r="Z1156" s="208"/>
      <c r="AA1156" s="208"/>
      <c r="AB1156" s="208"/>
      <c r="AC1156" s="209"/>
      <c r="AD1156" s="209"/>
      <c r="AE1156" s="209"/>
      <c r="AF1156" s="209"/>
      <c r="AG1156" s="209"/>
      <c r="AH1156"/>
      <c r="AI1156"/>
      <c r="AJ1156"/>
      <c r="AK1156"/>
      <c r="AL1156"/>
      <c r="AM1156"/>
      <c r="AN1156"/>
      <c r="AO1156"/>
    </row>
    <row r="1157" spans="4:41" ht="12.75" customHeight="1" x14ac:dyDescent="0.2">
      <c r="O1157" s="208"/>
      <c r="P1157" s="208"/>
      <c r="Q1157" s="208"/>
      <c r="R1157" s="208"/>
      <c r="S1157" s="208"/>
      <c r="T1157" s="208"/>
      <c r="U1157" s="208"/>
      <c r="V1157" s="208"/>
      <c r="W1157" s="208"/>
      <c r="X1157" s="208"/>
      <c r="Y1157" s="208"/>
      <c r="Z1157" s="208"/>
      <c r="AA1157" s="208"/>
      <c r="AB1157" s="208"/>
      <c r="AC1157" s="209"/>
      <c r="AD1157" s="209"/>
      <c r="AE1157" s="209"/>
      <c r="AF1157" s="209"/>
      <c r="AG1157" s="209"/>
      <c r="AH1157"/>
      <c r="AI1157"/>
      <c r="AJ1157"/>
      <c r="AK1157"/>
      <c r="AL1157"/>
      <c r="AM1157"/>
      <c r="AN1157"/>
      <c r="AO1157"/>
    </row>
    <row r="1158" spans="4:41" ht="12.75" customHeight="1" x14ac:dyDescent="0.2">
      <c r="O1158" s="208"/>
      <c r="P1158" s="208"/>
      <c r="Q1158" s="208"/>
      <c r="R1158" s="208"/>
      <c r="S1158" s="208"/>
      <c r="T1158" s="208"/>
      <c r="U1158" s="208"/>
      <c r="V1158" s="208"/>
      <c r="W1158" s="208"/>
      <c r="X1158" s="208"/>
      <c r="Y1158" s="208"/>
      <c r="Z1158" s="208"/>
      <c r="AA1158" s="208"/>
      <c r="AB1158" s="208"/>
      <c r="AC1158" s="209"/>
      <c r="AD1158" s="209"/>
      <c r="AE1158" s="209"/>
      <c r="AF1158" s="209"/>
      <c r="AG1158" s="209"/>
      <c r="AH1158"/>
      <c r="AI1158"/>
      <c r="AJ1158"/>
      <c r="AK1158"/>
      <c r="AL1158"/>
      <c r="AM1158"/>
      <c r="AN1158"/>
      <c r="AO1158"/>
    </row>
    <row r="1159" spans="4:41" ht="12.75" customHeight="1" x14ac:dyDescent="0.2">
      <c r="O1159" s="208"/>
      <c r="P1159" s="208"/>
      <c r="Q1159" s="208"/>
      <c r="R1159" s="208"/>
      <c r="S1159" s="208"/>
      <c r="T1159" s="208"/>
      <c r="U1159" s="208"/>
      <c r="V1159" s="208"/>
      <c r="W1159" s="208"/>
      <c r="X1159" s="208"/>
      <c r="Y1159" s="208"/>
      <c r="Z1159" s="208"/>
      <c r="AA1159" s="208"/>
      <c r="AB1159" s="208"/>
      <c r="AC1159" s="209"/>
      <c r="AD1159" s="209"/>
      <c r="AE1159" s="209"/>
      <c r="AF1159" s="209"/>
      <c r="AG1159" s="209"/>
      <c r="AH1159"/>
      <c r="AI1159"/>
      <c r="AJ1159"/>
      <c r="AK1159"/>
      <c r="AL1159"/>
      <c r="AM1159"/>
      <c r="AN1159"/>
      <c r="AO1159"/>
    </row>
    <row r="1160" spans="4:41" ht="12.75" customHeight="1" x14ac:dyDescent="0.2">
      <c r="O1160" s="208"/>
      <c r="P1160" s="208"/>
      <c r="Q1160" s="208"/>
      <c r="R1160" s="208"/>
      <c r="S1160" s="208"/>
      <c r="T1160" s="208"/>
      <c r="U1160" s="208"/>
      <c r="V1160" s="208"/>
      <c r="W1160" s="208"/>
      <c r="X1160" s="208"/>
      <c r="Y1160" s="208"/>
      <c r="Z1160" s="208"/>
      <c r="AA1160" s="208"/>
      <c r="AB1160" s="208"/>
      <c r="AC1160" s="209"/>
      <c r="AD1160" s="209"/>
      <c r="AE1160" s="209"/>
      <c r="AF1160" s="209"/>
      <c r="AG1160" s="209"/>
      <c r="AH1160"/>
      <c r="AI1160"/>
      <c r="AJ1160"/>
      <c r="AK1160"/>
      <c r="AL1160"/>
      <c r="AM1160"/>
      <c r="AN1160"/>
      <c r="AO1160"/>
    </row>
    <row r="1161" spans="4:41" ht="12.75" customHeight="1" x14ac:dyDescent="0.2">
      <c r="O1161" s="208"/>
      <c r="P1161" s="208"/>
      <c r="Q1161" s="208"/>
      <c r="R1161" s="208"/>
      <c r="S1161" s="208"/>
      <c r="T1161" s="208"/>
      <c r="U1161" s="208"/>
      <c r="V1161" s="208"/>
      <c r="W1161" s="208"/>
      <c r="X1161" s="208"/>
      <c r="Y1161" s="208"/>
      <c r="Z1161" s="208"/>
      <c r="AA1161" s="208"/>
      <c r="AB1161" s="208"/>
      <c r="AC1161" s="209"/>
      <c r="AD1161" s="209"/>
      <c r="AE1161" s="209"/>
      <c r="AF1161" s="209"/>
      <c r="AG1161" s="209"/>
      <c r="AH1161"/>
      <c r="AI1161"/>
      <c r="AJ1161"/>
      <c r="AK1161"/>
      <c r="AL1161"/>
      <c r="AM1161"/>
      <c r="AN1161"/>
      <c r="AO1161"/>
    </row>
    <row r="1162" spans="4:41" ht="12.75" customHeight="1" x14ac:dyDescent="0.2">
      <c r="O1162" s="208"/>
      <c r="P1162" s="208"/>
      <c r="Q1162" s="208"/>
      <c r="R1162" s="208"/>
      <c r="S1162" s="208"/>
      <c r="T1162" s="208"/>
      <c r="U1162" s="208"/>
      <c r="V1162" s="208"/>
      <c r="W1162" s="208"/>
      <c r="X1162" s="208"/>
      <c r="Y1162" s="208"/>
      <c r="Z1162" s="208"/>
      <c r="AA1162" s="208"/>
      <c r="AB1162" s="208"/>
      <c r="AC1162" s="209"/>
      <c r="AD1162" s="209"/>
      <c r="AE1162" s="209"/>
      <c r="AF1162" s="209"/>
      <c r="AG1162" s="209"/>
      <c r="AH1162"/>
      <c r="AI1162"/>
      <c r="AJ1162"/>
      <c r="AK1162"/>
      <c r="AL1162"/>
      <c r="AM1162"/>
      <c r="AN1162"/>
      <c r="AO1162"/>
    </row>
    <row r="1163" spans="4:41" ht="12.75" customHeight="1" x14ac:dyDescent="0.2">
      <c r="O1163" s="208"/>
      <c r="P1163" s="208"/>
      <c r="Q1163" s="208"/>
      <c r="R1163" s="208"/>
      <c r="S1163" s="208"/>
      <c r="T1163" s="208"/>
      <c r="U1163" s="208"/>
      <c r="V1163" s="208"/>
      <c r="W1163" s="208"/>
      <c r="X1163" s="208"/>
      <c r="Y1163" s="208"/>
      <c r="Z1163" s="208"/>
      <c r="AA1163" s="208"/>
      <c r="AB1163" s="208"/>
      <c r="AC1163" s="209"/>
      <c r="AD1163" s="209"/>
      <c r="AE1163" s="209"/>
      <c r="AF1163" s="209"/>
      <c r="AG1163" s="209"/>
      <c r="AH1163"/>
      <c r="AI1163"/>
      <c r="AJ1163"/>
      <c r="AK1163"/>
      <c r="AL1163"/>
      <c r="AM1163"/>
      <c r="AN1163"/>
      <c r="AO1163"/>
    </row>
    <row r="1164" spans="4:41" ht="12.75" customHeight="1" x14ac:dyDescent="0.2">
      <c r="O1164" s="208"/>
      <c r="P1164" s="208"/>
      <c r="Q1164" s="208"/>
      <c r="R1164" s="208"/>
      <c r="S1164" s="208"/>
      <c r="T1164" s="208"/>
      <c r="U1164" s="208"/>
      <c r="V1164" s="208"/>
      <c r="W1164" s="208"/>
      <c r="X1164" s="208"/>
      <c r="Y1164" s="208"/>
      <c r="Z1164" s="208"/>
      <c r="AA1164" s="208"/>
      <c r="AB1164" s="208"/>
      <c r="AC1164" s="209"/>
      <c r="AD1164" s="209"/>
      <c r="AE1164" s="209"/>
      <c r="AF1164" s="209"/>
      <c r="AG1164" s="209"/>
      <c r="AH1164"/>
      <c r="AI1164"/>
      <c r="AJ1164"/>
      <c r="AK1164"/>
      <c r="AL1164"/>
      <c r="AM1164"/>
      <c r="AN1164"/>
      <c r="AO1164"/>
    </row>
    <row r="1165" spans="4:41" ht="12.75" customHeight="1" x14ac:dyDescent="0.2">
      <c r="D1165" s="211"/>
      <c r="O1165" s="208"/>
      <c r="P1165" s="208"/>
      <c r="Q1165" s="208"/>
      <c r="R1165" s="208"/>
      <c r="S1165" s="208"/>
      <c r="T1165" s="208"/>
      <c r="U1165" s="208"/>
      <c r="V1165" s="208"/>
      <c r="W1165" s="208"/>
      <c r="X1165" s="208"/>
      <c r="Y1165" s="208"/>
      <c r="Z1165" s="208"/>
      <c r="AA1165" s="208"/>
      <c r="AB1165" s="208"/>
      <c r="AC1165" s="209"/>
      <c r="AD1165" s="209"/>
      <c r="AE1165" s="209"/>
      <c r="AF1165" s="209"/>
      <c r="AG1165" s="209"/>
      <c r="AH1165"/>
      <c r="AI1165"/>
      <c r="AJ1165"/>
      <c r="AK1165"/>
      <c r="AL1165"/>
      <c r="AM1165"/>
      <c r="AN1165"/>
      <c r="AO1165"/>
    </row>
    <row r="1166" spans="4:41" ht="12.75" customHeight="1" x14ac:dyDescent="0.2">
      <c r="O1166" s="208"/>
      <c r="P1166" s="208"/>
      <c r="Q1166" s="208"/>
      <c r="R1166" s="208"/>
      <c r="S1166" s="208"/>
      <c r="T1166" s="208"/>
      <c r="U1166" s="208"/>
      <c r="V1166" s="208"/>
      <c r="W1166" s="208"/>
      <c r="X1166" s="208"/>
      <c r="Y1166" s="208"/>
      <c r="Z1166" s="208"/>
      <c r="AA1166" s="208"/>
      <c r="AB1166" s="208"/>
      <c r="AC1166" s="209"/>
      <c r="AD1166" s="209"/>
      <c r="AE1166" s="209"/>
      <c r="AF1166" s="209"/>
      <c r="AG1166" s="209"/>
      <c r="AH1166"/>
      <c r="AI1166"/>
      <c r="AJ1166"/>
      <c r="AK1166"/>
      <c r="AL1166"/>
      <c r="AM1166"/>
      <c r="AN1166"/>
      <c r="AO1166"/>
    </row>
    <row r="1167" spans="4:41" ht="12.75" customHeight="1" x14ac:dyDescent="0.2">
      <c r="O1167" s="208"/>
      <c r="P1167" s="208"/>
      <c r="Q1167" s="208"/>
      <c r="R1167" s="208"/>
      <c r="S1167" s="208"/>
      <c r="T1167" s="208"/>
      <c r="U1167" s="208"/>
      <c r="V1167" s="208"/>
      <c r="W1167" s="208"/>
      <c r="X1167" s="208"/>
      <c r="Y1167" s="208"/>
      <c r="Z1167" s="208"/>
      <c r="AA1167" s="208"/>
      <c r="AB1167" s="208"/>
      <c r="AC1167" s="209"/>
      <c r="AD1167" s="209"/>
      <c r="AE1167" s="209"/>
      <c r="AF1167" s="209"/>
      <c r="AG1167" s="209"/>
      <c r="AH1167"/>
      <c r="AI1167"/>
      <c r="AJ1167"/>
      <c r="AK1167"/>
      <c r="AL1167"/>
      <c r="AM1167"/>
      <c r="AN1167"/>
      <c r="AO1167"/>
    </row>
    <row r="1168" spans="4:41" ht="12.75" customHeight="1" x14ac:dyDescent="0.2">
      <c r="D1168" s="211"/>
      <c r="E1168" s="211"/>
      <c r="O1168" s="208"/>
      <c r="P1168" s="208"/>
      <c r="Q1168" s="208"/>
      <c r="R1168" s="208"/>
      <c r="S1168" s="208"/>
      <c r="T1168" s="208"/>
      <c r="U1168" s="208"/>
      <c r="V1168" s="208"/>
      <c r="W1168" s="208"/>
      <c r="X1168" s="208"/>
      <c r="Y1168" s="208"/>
      <c r="Z1168" s="208"/>
      <c r="AA1168" s="208"/>
      <c r="AB1168" s="208"/>
      <c r="AC1168" s="209"/>
      <c r="AD1168" s="209"/>
      <c r="AE1168" s="209"/>
      <c r="AF1168" s="209"/>
      <c r="AG1168" s="209"/>
      <c r="AH1168"/>
      <c r="AI1168"/>
      <c r="AJ1168"/>
      <c r="AK1168"/>
      <c r="AL1168"/>
      <c r="AM1168"/>
      <c r="AN1168"/>
      <c r="AO1168"/>
    </row>
    <row r="1169" spans="4:41" ht="12.75" customHeight="1" x14ac:dyDescent="0.2">
      <c r="D1169" s="211"/>
      <c r="E1169" s="211"/>
      <c r="O1169" s="208"/>
      <c r="P1169" s="208"/>
      <c r="Q1169" s="208"/>
      <c r="R1169" s="208"/>
      <c r="S1169" s="208"/>
      <c r="T1169" s="208"/>
      <c r="U1169" s="208"/>
      <c r="V1169" s="208"/>
      <c r="W1169" s="208"/>
      <c r="X1169" s="208"/>
      <c r="Y1169" s="208"/>
      <c r="Z1169" s="208"/>
      <c r="AA1169" s="208"/>
      <c r="AB1169" s="208"/>
      <c r="AC1169" s="209"/>
      <c r="AD1169" s="209"/>
      <c r="AE1169" s="209"/>
      <c r="AF1169" s="209"/>
      <c r="AG1169" s="209"/>
      <c r="AH1169"/>
      <c r="AI1169"/>
      <c r="AJ1169"/>
      <c r="AK1169"/>
      <c r="AL1169"/>
      <c r="AM1169"/>
      <c r="AN1169"/>
      <c r="AO1169"/>
    </row>
    <row r="1170" spans="4:41" ht="12.75" customHeight="1" x14ac:dyDescent="0.2">
      <c r="O1170" s="208"/>
      <c r="P1170" s="208"/>
      <c r="Q1170" s="208"/>
      <c r="R1170" s="208"/>
      <c r="S1170" s="208"/>
      <c r="T1170" s="208"/>
      <c r="U1170" s="208"/>
      <c r="V1170" s="208"/>
      <c r="W1170" s="208"/>
      <c r="X1170" s="208"/>
      <c r="Y1170" s="208"/>
      <c r="Z1170" s="208"/>
      <c r="AA1170" s="208"/>
      <c r="AB1170" s="208"/>
      <c r="AC1170" s="209"/>
      <c r="AD1170" s="209"/>
      <c r="AE1170" s="209"/>
      <c r="AF1170" s="209"/>
      <c r="AG1170" s="209"/>
      <c r="AH1170"/>
      <c r="AI1170"/>
      <c r="AJ1170"/>
      <c r="AK1170"/>
      <c r="AL1170"/>
      <c r="AM1170"/>
      <c r="AN1170"/>
      <c r="AO1170"/>
    </row>
    <row r="1171" spans="4:41" ht="12.75" customHeight="1" x14ac:dyDescent="0.2">
      <c r="O1171" s="208"/>
      <c r="P1171" s="208"/>
      <c r="Q1171" s="208"/>
      <c r="R1171" s="208"/>
      <c r="S1171" s="208"/>
      <c r="T1171" s="208"/>
      <c r="U1171" s="208"/>
      <c r="V1171" s="208"/>
      <c r="W1171" s="208"/>
      <c r="X1171" s="208"/>
      <c r="Y1171" s="208"/>
      <c r="Z1171" s="208"/>
      <c r="AA1171" s="208"/>
      <c r="AB1171" s="208"/>
      <c r="AC1171" s="209"/>
      <c r="AD1171" s="209"/>
      <c r="AE1171" s="209"/>
      <c r="AF1171" s="209"/>
      <c r="AG1171" s="209"/>
      <c r="AH1171"/>
      <c r="AI1171"/>
      <c r="AJ1171"/>
      <c r="AK1171"/>
      <c r="AL1171"/>
      <c r="AM1171"/>
      <c r="AN1171"/>
      <c r="AO1171"/>
    </row>
    <row r="1172" spans="4:41" ht="12.75" customHeight="1" x14ac:dyDescent="0.2">
      <c r="O1172" s="208"/>
      <c r="P1172" s="208"/>
      <c r="Q1172" s="208"/>
      <c r="R1172" s="208"/>
      <c r="S1172" s="208"/>
      <c r="T1172" s="208"/>
      <c r="U1172" s="208"/>
      <c r="V1172" s="208"/>
      <c r="W1172" s="208"/>
      <c r="X1172" s="208"/>
      <c r="Y1172" s="208"/>
      <c r="Z1172" s="208"/>
      <c r="AA1172" s="208"/>
      <c r="AB1172" s="208"/>
      <c r="AC1172" s="209"/>
      <c r="AD1172" s="209"/>
      <c r="AE1172" s="209"/>
      <c r="AF1172" s="209"/>
      <c r="AG1172" s="209"/>
      <c r="AH1172"/>
      <c r="AI1172"/>
      <c r="AJ1172"/>
      <c r="AK1172"/>
      <c r="AL1172"/>
      <c r="AM1172"/>
      <c r="AN1172"/>
      <c r="AO1172"/>
    </row>
    <row r="1173" spans="4:41" ht="12.75" customHeight="1" x14ac:dyDescent="0.2">
      <c r="O1173" s="208"/>
      <c r="P1173" s="208"/>
      <c r="Q1173" s="208"/>
      <c r="R1173" s="208"/>
      <c r="S1173" s="208"/>
      <c r="T1173" s="208"/>
      <c r="U1173" s="208"/>
      <c r="V1173" s="208"/>
      <c r="W1173" s="208"/>
      <c r="X1173" s="208"/>
      <c r="Y1173" s="208"/>
      <c r="Z1173" s="208"/>
      <c r="AA1173" s="208"/>
      <c r="AB1173" s="208"/>
      <c r="AC1173" s="209"/>
      <c r="AD1173" s="209"/>
      <c r="AE1173" s="209"/>
      <c r="AF1173" s="209"/>
      <c r="AG1173" s="209"/>
      <c r="AH1173"/>
      <c r="AI1173"/>
      <c r="AJ1173"/>
      <c r="AK1173"/>
      <c r="AL1173"/>
      <c r="AM1173"/>
      <c r="AN1173"/>
      <c r="AO1173"/>
    </row>
    <row r="1174" spans="4:41" ht="12.75" customHeight="1" x14ac:dyDescent="0.2">
      <c r="D1174" s="211"/>
      <c r="O1174" s="208"/>
      <c r="P1174" s="208"/>
      <c r="Q1174" s="208"/>
      <c r="R1174" s="208"/>
      <c r="S1174" s="208"/>
      <c r="T1174" s="208"/>
      <c r="U1174" s="208"/>
      <c r="V1174" s="208"/>
      <c r="W1174" s="208"/>
      <c r="X1174" s="208"/>
      <c r="Y1174" s="208"/>
      <c r="Z1174" s="208"/>
      <c r="AA1174" s="208"/>
      <c r="AB1174" s="208"/>
      <c r="AC1174" s="209"/>
      <c r="AD1174" s="209"/>
      <c r="AE1174" s="209"/>
      <c r="AF1174" s="209"/>
      <c r="AG1174" s="209"/>
      <c r="AH1174"/>
      <c r="AI1174"/>
      <c r="AJ1174"/>
      <c r="AK1174"/>
      <c r="AL1174"/>
      <c r="AM1174"/>
      <c r="AN1174"/>
      <c r="AO1174"/>
    </row>
    <row r="1175" spans="4:41" ht="12.75" customHeight="1" x14ac:dyDescent="0.2">
      <c r="O1175" s="208"/>
      <c r="P1175" s="208"/>
      <c r="Q1175" s="208"/>
      <c r="R1175" s="208"/>
      <c r="S1175" s="208"/>
      <c r="T1175" s="208"/>
      <c r="U1175" s="208"/>
      <c r="V1175" s="208"/>
      <c r="W1175" s="208"/>
      <c r="X1175" s="208"/>
      <c r="Y1175" s="208"/>
      <c r="Z1175" s="208"/>
      <c r="AA1175" s="208"/>
      <c r="AB1175" s="208"/>
      <c r="AC1175" s="209"/>
      <c r="AD1175" s="209"/>
      <c r="AE1175" s="209"/>
      <c r="AF1175" s="209"/>
      <c r="AG1175" s="209"/>
      <c r="AH1175"/>
      <c r="AI1175"/>
      <c r="AJ1175"/>
      <c r="AK1175"/>
      <c r="AL1175"/>
      <c r="AM1175"/>
      <c r="AN1175"/>
      <c r="AO1175"/>
    </row>
    <row r="1176" spans="4:41" ht="12.75" customHeight="1" x14ac:dyDescent="0.2">
      <c r="O1176" s="208"/>
      <c r="P1176" s="208"/>
      <c r="Q1176" s="208"/>
      <c r="R1176" s="208"/>
      <c r="S1176" s="208"/>
      <c r="T1176" s="208"/>
      <c r="U1176" s="208"/>
      <c r="V1176" s="208"/>
      <c r="W1176" s="208"/>
      <c r="X1176" s="208"/>
      <c r="Y1176" s="208"/>
      <c r="Z1176" s="208"/>
      <c r="AA1176" s="208"/>
      <c r="AB1176" s="208"/>
      <c r="AC1176" s="209"/>
      <c r="AD1176" s="209"/>
      <c r="AE1176" s="209"/>
      <c r="AF1176" s="209"/>
      <c r="AG1176" s="209"/>
      <c r="AH1176"/>
      <c r="AI1176"/>
      <c r="AJ1176"/>
      <c r="AK1176"/>
      <c r="AL1176"/>
      <c r="AM1176"/>
      <c r="AN1176"/>
      <c r="AO1176"/>
    </row>
    <row r="1177" spans="4:41" ht="12.75" customHeight="1" x14ac:dyDescent="0.2">
      <c r="D1177" s="211"/>
      <c r="O1177" s="208"/>
      <c r="P1177" s="208"/>
      <c r="Q1177" s="208"/>
      <c r="R1177" s="208"/>
      <c r="S1177" s="208"/>
      <c r="T1177" s="208"/>
      <c r="U1177" s="208"/>
      <c r="V1177" s="208"/>
      <c r="W1177" s="208"/>
      <c r="X1177" s="208"/>
      <c r="Y1177" s="208"/>
      <c r="Z1177" s="208"/>
      <c r="AA1177" s="208"/>
      <c r="AB1177" s="208"/>
      <c r="AC1177" s="209"/>
      <c r="AD1177" s="209"/>
      <c r="AE1177" s="209"/>
      <c r="AF1177" s="209"/>
      <c r="AG1177" s="209"/>
      <c r="AH1177"/>
      <c r="AI1177"/>
      <c r="AJ1177"/>
      <c r="AK1177"/>
      <c r="AL1177"/>
      <c r="AM1177"/>
      <c r="AN1177"/>
      <c r="AO1177"/>
    </row>
    <row r="1178" spans="4:41" ht="12.75" customHeight="1" x14ac:dyDescent="0.2">
      <c r="O1178" s="208"/>
      <c r="P1178" s="208"/>
      <c r="Q1178" s="208"/>
      <c r="R1178" s="208"/>
      <c r="S1178" s="208"/>
      <c r="T1178" s="208"/>
      <c r="U1178" s="208"/>
      <c r="V1178" s="208"/>
      <c r="W1178" s="208"/>
      <c r="X1178" s="208"/>
      <c r="Y1178" s="208"/>
      <c r="Z1178" s="208"/>
      <c r="AA1178" s="208"/>
      <c r="AB1178" s="208"/>
      <c r="AC1178" s="209"/>
      <c r="AD1178" s="209"/>
      <c r="AE1178" s="209"/>
      <c r="AF1178" s="209"/>
      <c r="AG1178" s="209"/>
      <c r="AH1178"/>
      <c r="AI1178"/>
      <c r="AJ1178"/>
      <c r="AK1178"/>
      <c r="AL1178"/>
      <c r="AM1178"/>
      <c r="AN1178"/>
      <c r="AO1178"/>
    </row>
    <row r="1179" spans="4:41" ht="12.75" customHeight="1" x14ac:dyDescent="0.2">
      <c r="O1179" s="208"/>
      <c r="P1179" s="208"/>
      <c r="Q1179" s="208"/>
      <c r="R1179" s="208"/>
      <c r="S1179" s="208"/>
      <c r="T1179" s="208"/>
      <c r="U1179" s="208"/>
      <c r="V1179" s="208"/>
      <c r="W1179" s="208"/>
      <c r="X1179" s="208"/>
      <c r="Y1179" s="208"/>
      <c r="Z1179" s="208"/>
      <c r="AA1179" s="208"/>
      <c r="AB1179" s="208"/>
      <c r="AC1179" s="209"/>
      <c r="AD1179" s="209"/>
      <c r="AE1179" s="209"/>
      <c r="AF1179" s="209"/>
      <c r="AG1179" s="209"/>
      <c r="AH1179"/>
      <c r="AI1179"/>
      <c r="AJ1179"/>
      <c r="AK1179"/>
      <c r="AL1179"/>
      <c r="AM1179"/>
      <c r="AN1179"/>
      <c r="AO1179"/>
    </row>
    <row r="1180" spans="4:41" ht="12.75" customHeight="1" x14ac:dyDescent="0.2">
      <c r="O1180" s="208"/>
      <c r="P1180" s="208"/>
      <c r="Q1180" s="208"/>
      <c r="R1180" s="208"/>
      <c r="S1180" s="208"/>
      <c r="T1180" s="208"/>
      <c r="U1180" s="208"/>
      <c r="V1180" s="208"/>
      <c r="W1180" s="208"/>
      <c r="X1180" s="208"/>
      <c r="Y1180" s="208"/>
      <c r="Z1180" s="208"/>
      <c r="AA1180" s="208"/>
      <c r="AB1180" s="208"/>
      <c r="AC1180" s="209"/>
      <c r="AD1180" s="209"/>
      <c r="AE1180" s="209"/>
      <c r="AF1180" s="209"/>
      <c r="AG1180" s="209"/>
      <c r="AH1180"/>
      <c r="AI1180"/>
      <c r="AJ1180"/>
      <c r="AK1180"/>
      <c r="AL1180"/>
      <c r="AM1180"/>
      <c r="AN1180"/>
      <c r="AO1180"/>
    </row>
    <row r="1181" spans="4:41" ht="12.75" customHeight="1" x14ac:dyDescent="0.2">
      <c r="O1181" s="208"/>
      <c r="P1181" s="208"/>
      <c r="Q1181" s="208"/>
      <c r="R1181" s="208"/>
      <c r="S1181" s="208"/>
      <c r="T1181" s="208"/>
      <c r="U1181" s="208"/>
      <c r="V1181" s="208"/>
      <c r="W1181" s="208"/>
      <c r="X1181" s="208"/>
      <c r="Y1181" s="208"/>
      <c r="Z1181" s="208"/>
      <c r="AA1181" s="208"/>
      <c r="AB1181" s="208"/>
      <c r="AC1181" s="209"/>
      <c r="AD1181" s="209"/>
      <c r="AE1181" s="209"/>
      <c r="AF1181" s="209"/>
      <c r="AG1181" s="209"/>
      <c r="AH1181"/>
      <c r="AI1181"/>
      <c r="AJ1181"/>
      <c r="AK1181"/>
      <c r="AL1181"/>
      <c r="AM1181"/>
      <c r="AN1181"/>
      <c r="AO1181"/>
    </row>
    <row r="1182" spans="4:41" ht="12.75" customHeight="1" x14ac:dyDescent="0.2">
      <c r="O1182" s="208"/>
      <c r="P1182" s="208"/>
      <c r="Q1182" s="208"/>
      <c r="R1182" s="208"/>
      <c r="S1182" s="208"/>
      <c r="T1182" s="208"/>
      <c r="U1182" s="208"/>
      <c r="V1182" s="208"/>
      <c r="W1182" s="208"/>
      <c r="X1182" s="208"/>
      <c r="Y1182" s="208"/>
      <c r="Z1182" s="208"/>
      <c r="AA1182" s="208"/>
      <c r="AB1182" s="208"/>
      <c r="AC1182" s="209"/>
      <c r="AD1182" s="209"/>
      <c r="AE1182" s="209"/>
      <c r="AF1182" s="209"/>
      <c r="AG1182" s="209"/>
      <c r="AH1182"/>
      <c r="AI1182"/>
      <c r="AJ1182"/>
      <c r="AK1182"/>
      <c r="AL1182"/>
      <c r="AM1182"/>
      <c r="AN1182"/>
      <c r="AO1182"/>
    </row>
    <row r="1183" spans="4:41" ht="12.75" customHeight="1" x14ac:dyDescent="0.2">
      <c r="O1183" s="208"/>
      <c r="P1183" s="208"/>
      <c r="Q1183" s="208"/>
      <c r="R1183" s="208"/>
      <c r="S1183" s="208"/>
      <c r="T1183" s="208"/>
      <c r="U1183" s="208"/>
      <c r="V1183" s="208"/>
      <c r="W1183" s="208"/>
      <c r="X1183" s="208"/>
      <c r="Y1183" s="208"/>
      <c r="Z1183" s="208"/>
      <c r="AA1183" s="208"/>
      <c r="AB1183" s="208"/>
      <c r="AC1183" s="209"/>
      <c r="AD1183" s="209"/>
      <c r="AE1183" s="209"/>
      <c r="AF1183" s="209"/>
      <c r="AG1183" s="209"/>
      <c r="AH1183"/>
      <c r="AI1183"/>
      <c r="AJ1183"/>
      <c r="AK1183"/>
      <c r="AL1183"/>
      <c r="AM1183"/>
      <c r="AN1183"/>
      <c r="AO1183"/>
    </row>
    <row r="1184" spans="4:41" ht="12.75" customHeight="1" x14ac:dyDescent="0.2">
      <c r="O1184" s="208"/>
      <c r="P1184" s="208"/>
      <c r="Q1184" s="208"/>
      <c r="R1184" s="208"/>
      <c r="S1184" s="208"/>
      <c r="T1184" s="208"/>
      <c r="U1184" s="208"/>
      <c r="V1184" s="208"/>
      <c r="W1184" s="208"/>
      <c r="X1184" s="208"/>
      <c r="Y1184" s="208"/>
      <c r="Z1184" s="208"/>
      <c r="AA1184" s="208"/>
      <c r="AB1184" s="208"/>
      <c r="AC1184" s="209"/>
      <c r="AD1184" s="209"/>
      <c r="AE1184" s="209"/>
      <c r="AF1184" s="209"/>
      <c r="AG1184" s="209"/>
      <c r="AH1184"/>
      <c r="AI1184"/>
      <c r="AJ1184"/>
      <c r="AK1184"/>
      <c r="AL1184"/>
      <c r="AM1184"/>
      <c r="AN1184"/>
      <c r="AO1184"/>
    </row>
    <row r="1185" spans="15:41" ht="12.75" customHeight="1" x14ac:dyDescent="0.2">
      <c r="O1185" s="208"/>
      <c r="P1185" s="208"/>
      <c r="Q1185" s="208"/>
      <c r="R1185" s="208"/>
      <c r="S1185" s="208"/>
      <c r="T1185" s="208"/>
      <c r="U1185" s="208"/>
      <c r="V1185" s="208"/>
      <c r="W1185" s="208"/>
      <c r="X1185" s="208"/>
      <c r="Y1185" s="208"/>
      <c r="Z1185" s="208"/>
      <c r="AA1185" s="208"/>
      <c r="AB1185" s="208"/>
      <c r="AC1185" s="209"/>
      <c r="AD1185" s="209"/>
      <c r="AE1185" s="209"/>
      <c r="AF1185" s="209"/>
      <c r="AG1185" s="209"/>
      <c r="AH1185"/>
      <c r="AI1185"/>
      <c r="AJ1185"/>
      <c r="AK1185"/>
      <c r="AL1185"/>
      <c r="AM1185"/>
      <c r="AN1185"/>
      <c r="AO1185"/>
    </row>
    <row r="1186" spans="15:41" ht="12.75" customHeight="1" x14ac:dyDescent="0.2">
      <c r="O1186" s="208"/>
      <c r="P1186" s="208"/>
      <c r="Q1186" s="208"/>
      <c r="R1186" s="208"/>
      <c r="S1186" s="208"/>
      <c r="T1186" s="208"/>
      <c r="U1186" s="208"/>
      <c r="V1186" s="208"/>
      <c r="W1186" s="208"/>
      <c r="X1186" s="208"/>
      <c r="Y1186" s="208"/>
      <c r="Z1186" s="208"/>
      <c r="AA1186" s="208"/>
      <c r="AB1186" s="208"/>
      <c r="AC1186" s="209"/>
      <c r="AD1186" s="209"/>
      <c r="AE1186" s="209"/>
      <c r="AF1186" s="209"/>
      <c r="AG1186" s="209"/>
      <c r="AH1186"/>
      <c r="AI1186"/>
      <c r="AJ1186"/>
      <c r="AK1186"/>
      <c r="AL1186"/>
      <c r="AM1186"/>
      <c r="AN1186"/>
      <c r="AO1186"/>
    </row>
    <row r="1187" spans="15:41" ht="12.75" customHeight="1" x14ac:dyDescent="0.2">
      <c r="O1187" s="208"/>
      <c r="P1187" s="208"/>
      <c r="Q1187" s="208"/>
      <c r="R1187" s="208"/>
      <c r="S1187" s="208"/>
      <c r="T1187" s="208"/>
      <c r="U1187" s="208"/>
      <c r="V1187" s="208"/>
      <c r="W1187" s="208"/>
      <c r="X1187" s="208"/>
      <c r="Y1187" s="208"/>
      <c r="Z1187" s="208"/>
      <c r="AA1187" s="208"/>
      <c r="AB1187" s="208"/>
      <c r="AC1187" s="209"/>
      <c r="AD1187" s="209"/>
      <c r="AE1187" s="209"/>
      <c r="AF1187" s="209"/>
      <c r="AG1187" s="209"/>
      <c r="AH1187"/>
      <c r="AI1187"/>
      <c r="AJ1187"/>
      <c r="AK1187"/>
      <c r="AL1187"/>
      <c r="AM1187"/>
      <c r="AN1187"/>
      <c r="AO1187"/>
    </row>
    <row r="1188" spans="15:41" ht="12.75" customHeight="1" x14ac:dyDescent="0.2">
      <c r="O1188" s="208"/>
      <c r="P1188" s="208"/>
      <c r="Q1188" s="208"/>
      <c r="R1188" s="208"/>
      <c r="S1188" s="208"/>
      <c r="T1188" s="208"/>
      <c r="U1188" s="208"/>
      <c r="V1188" s="208"/>
      <c r="W1188" s="208"/>
      <c r="X1188" s="208"/>
      <c r="Y1188" s="208"/>
      <c r="Z1188" s="208"/>
      <c r="AA1188" s="208"/>
      <c r="AB1188" s="208"/>
      <c r="AC1188" s="209"/>
      <c r="AD1188" s="209"/>
      <c r="AE1188" s="209"/>
      <c r="AF1188" s="209"/>
      <c r="AG1188" s="209"/>
      <c r="AH1188"/>
      <c r="AI1188"/>
      <c r="AJ1188"/>
      <c r="AK1188"/>
      <c r="AL1188"/>
      <c r="AM1188"/>
      <c r="AN1188"/>
      <c r="AO1188"/>
    </row>
    <row r="1189" spans="15:41" ht="12.75" customHeight="1" x14ac:dyDescent="0.2">
      <c r="O1189" s="208"/>
      <c r="P1189" s="208"/>
      <c r="Q1189" s="208"/>
      <c r="R1189" s="208"/>
      <c r="S1189" s="208"/>
      <c r="T1189" s="208"/>
      <c r="U1189" s="208"/>
      <c r="V1189" s="208"/>
      <c r="W1189" s="208"/>
      <c r="X1189" s="208"/>
      <c r="Y1189" s="208"/>
      <c r="Z1189" s="208"/>
      <c r="AA1189" s="208"/>
      <c r="AB1189" s="208"/>
      <c r="AC1189" s="209"/>
      <c r="AD1189" s="209"/>
      <c r="AE1189" s="209"/>
      <c r="AF1189" s="209"/>
      <c r="AG1189" s="209"/>
      <c r="AH1189"/>
      <c r="AI1189"/>
      <c r="AJ1189"/>
      <c r="AK1189"/>
      <c r="AL1189"/>
      <c r="AM1189"/>
      <c r="AN1189"/>
      <c r="AO1189"/>
    </row>
    <row r="1190" spans="15:41" ht="12.75" customHeight="1" x14ac:dyDescent="0.2">
      <c r="O1190" s="208"/>
      <c r="P1190" s="208"/>
      <c r="Q1190" s="208"/>
      <c r="R1190" s="208"/>
      <c r="S1190" s="208"/>
      <c r="T1190" s="208"/>
      <c r="U1190" s="208"/>
      <c r="V1190" s="208"/>
      <c r="W1190" s="208"/>
      <c r="X1190" s="208"/>
      <c r="Y1190" s="208"/>
      <c r="Z1190" s="208"/>
      <c r="AA1190" s="208"/>
      <c r="AB1190" s="208"/>
      <c r="AC1190" s="209"/>
      <c r="AD1190" s="209"/>
      <c r="AE1190" s="209"/>
      <c r="AF1190" s="209"/>
      <c r="AG1190" s="209"/>
      <c r="AH1190"/>
      <c r="AI1190"/>
      <c r="AJ1190"/>
      <c r="AK1190"/>
      <c r="AL1190"/>
      <c r="AM1190"/>
      <c r="AN1190"/>
      <c r="AO1190"/>
    </row>
    <row r="1191" spans="15:41" ht="12.75" customHeight="1" x14ac:dyDescent="0.2">
      <c r="O1191" s="208"/>
      <c r="P1191" s="208"/>
      <c r="Q1191" s="208"/>
      <c r="R1191" s="208"/>
      <c r="S1191" s="208"/>
      <c r="T1191" s="208"/>
      <c r="U1191" s="208"/>
      <c r="V1191" s="208"/>
      <c r="W1191" s="208"/>
      <c r="X1191" s="208"/>
      <c r="Y1191" s="208"/>
      <c r="Z1191" s="208"/>
      <c r="AA1191" s="208"/>
      <c r="AB1191" s="208"/>
      <c r="AC1191" s="209"/>
      <c r="AD1191" s="209"/>
      <c r="AE1191" s="209"/>
      <c r="AF1191" s="209"/>
      <c r="AG1191" s="209"/>
      <c r="AH1191"/>
      <c r="AI1191"/>
      <c r="AJ1191"/>
      <c r="AK1191"/>
      <c r="AL1191"/>
      <c r="AM1191"/>
      <c r="AN1191"/>
      <c r="AO1191"/>
    </row>
    <row r="1192" spans="15:41" ht="12.75" customHeight="1" x14ac:dyDescent="0.2">
      <c r="O1192" s="208"/>
      <c r="P1192" s="208"/>
      <c r="Q1192" s="208"/>
      <c r="R1192" s="208"/>
      <c r="S1192" s="208"/>
      <c r="T1192" s="208"/>
      <c r="U1192" s="208"/>
      <c r="V1192" s="208"/>
      <c r="W1192" s="208"/>
      <c r="X1192" s="208"/>
      <c r="Y1192" s="208"/>
      <c r="Z1192" s="208"/>
      <c r="AA1192" s="208"/>
      <c r="AB1192" s="208"/>
      <c r="AC1192" s="209"/>
      <c r="AD1192" s="209"/>
      <c r="AE1192" s="209"/>
      <c r="AF1192" s="209"/>
      <c r="AG1192" s="209"/>
      <c r="AH1192"/>
      <c r="AI1192"/>
      <c r="AJ1192"/>
      <c r="AK1192"/>
      <c r="AL1192"/>
      <c r="AM1192"/>
      <c r="AN1192"/>
      <c r="AO1192"/>
    </row>
    <row r="1193" spans="15:41" ht="12.75" customHeight="1" x14ac:dyDescent="0.2">
      <c r="O1193" s="208"/>
      <c r="P1193" s="208"/>
      <c r="Q1193" s="208"/>
      <c r="R1193" s="208"/>
      <c r="S1193" s="208"/>
      <c r="T1193" s="208"/>
      <c r="U1193" s="208"/>
      <c r="V1193" s="208"/>
      <c r="W1193" s="208"/>
      <c r="X1193" s="208"/>
      <c r="Y1193" s="208"/>
      <c r="Z1193" s="208"/>
      <c r="AA1193" s="208"/>
      <c r="AB1193" s="208"/>
      <c r="AC1193" s="209"/>
      <c r="AD1193" s="209"/>
      <c r="AE1193" s="209"/>
      <c r="AF1193" s="209"/>
      <c r="AG1193" s="209"/>
      <c r="AH1193"/>
      <c r="AI1193"/>
      <c r="AJ1193"/>
      <c r="AK1193"/>
      <c r="AL1193"/>
      <c r="AM1193"/>
      <c r="AN1193"/>
      <c r="AO1193"/>
    </row>
    <row r="1194" spans="15:41" ht="12.75" customHeight="1" x14ac:dyDescent="0.2">
      <c r="O1194" s="208"/>
      <c r="P1194" s="208"/>
      <c r="Q1194" s="208"/>
      <c r="R1194" s="208"/>
      <c r="S1194" s="208"/>
      <c r="T1194" s="208"/>
      <c r="U1194" s="208"/>
      <c r="V1194" s="208"/>
      <c r="W1194" s="208"/>
      <c r="X1194" s="208"/>
      <c r="Y1194" s="208"/>
      <c r="Z1194" s="208"/>
      <c r="AA1194" s="208"/>
      <c r="AB1194" s="208"/>
      <c r="AC1194" s="209"/>
      <c r="AD1194" s="209"/>
      <c r="AE1194" s="209"/>
      <c r="AF1194" s="209"/>
      <c r="AG1194" s="209"/>
      <c r="AH1194"/>
      <c r="AI1194"/>
      <c r="AJ1194"/>
      <c r="AK1194"/>
      <c r="AL1194"/>
      <c r="AM1194"/>
      <c r="AN1194"/>
      <c r="AO1194"/>
    </row>
    <row r="1195" spans="15:41" ht="12.75" customHeight="1" x14ac:dyDescent="0.2">
      <c r="O1195" s="208"/>
      <c r="P1195" s="208"/>
      <c r="Q1195" s="208"/>
      <c r="R1195" s="208"/>
      <c r="S1195" s="208"/>
      <c r="T1195" s="208"/>
      <c r="U1195" s="208"/>
      <c r="V1195" s="208"/>
      <c r="W1195" s="208"/>
      <c r="X1195" s="208"/>
      <c r="Y1195" s="208"/>
      <c r="Z1195" s="208"/>
      <c r="AA1195" s="208"/>
      <c r="AB1195" s="208"/>
      <c r="AC1195" s="209"/>
      <c r="AD1195" s="209"/>
      <c r="AE1195" s="209"/>
      <c r="AF1195" s="209"/>
      <c r="AG1195" s="209"/>
      <c r="AH1195"/>
      <c r="AI1195"/>
      <c r="AJ1195"/>
      <c r="AK1195"/>
      <c r="AL1195"/>
      <c r="AM1195"/>
      <c r="AN1195"/>
      <c r="AO1195"/>
    </row>
    <row r="1196" spans="15:41" ht="12.75" customHeight="1" x14ac:dyDescent="0.2">
      <c r="O1196" s="208"/>
      <c r="P1196" s="208"/>
      <c r="Q1196" s="208"/>
      <c r="R1196" s="208"/>
      <c r="S1196" s="208"/>
      <c r="T1196" s="208"/>
      <c r="U1196" s="208"/>
      <c r="V1196" s="208"/>
      <c r="W1196" s="208"/>
      <c r="X1196" s="208"/>
      <c r="Y1196" s="208"/>
      <c r="Z1196" s="208"/>
      <c r="AA1196" s="208"/>
      <c r="AB1196" s="208"/>
      <c r="AC1196" s="209"/>
      <c r="AD1196" s="209"/>
      <c r="AE1196" s="209"/>
      <c r="AF1196" s="209"/>
      <c r="AG1196" s="209"/>
      <c r="AH1196"/>
      <c r="AI1196"/>
      <c r="AJ1196"/>
      <c r="AK1196"/>
      <c r="AL1196"/>
      <c r="AM1196"/>
      <c r="AN1196"/>
      <c r="AO1196"/>
    </row>
    <row r="1197" spans="15:41" ht="12.75" customHeight="1" x14ac:dyDescent="0.2">
      <c r="O1197" s="208"/>
      <c r="P1197" s="208"/>
      <c r="Q1197" s="208"/>
      <c r="R1197" s="208"/>
      <c r="S1197" s="208"/>
      <c r="T1197" s="208"/>
      <c r="U1197" s="208"/>
      <c r="V1197" s="208"/>
      <c r="W1197" s="208"/>
      <c r="X1197" s="208"/>
      <c r="Y1197" s="208"/>
      <c r="Z1197" s="208"/>
      <c r="AA1197" s="208"/>
      <c r="AB1197" s="208"/>
      <c r="AC1197" s="209"/>
      <c r="AD1197" s="209"/>
      <c r="AE1197" s="209"/>
      <c r="AF1197" s="209"/>
      <c r="AG1197" s="209"/>
      <c r="AH1197"/>
      <c r="AI1197"/>
      <c r="AJ1197"/>
      <c r="AK1197"/>
      <c r="AL1197"/>
      <c r="AM1197"/>
      <c r="AN1197"/>
      <c r="AO1197"/>
    </row>
    <row r="1198" spans="15:41" ht="12.75" customHeight="1" x14ac:dyDescent="0.2">
      <c r="O1198" s="208"/>
      <c r="P1198" s="208"/>
      <c r="Q1198" s="208"/>
      <c r="R1198" s="208"/>
      <c r="S1198" s="208"/>
      <c r="T1198" s="208"/>
      <c r="U1198" s="208"/>
      <c r="V1198" s="208"/>
      <c r="W1198" s="208"/>
      <c r="X1198" s="208"/>
      <c r="Y1198" s="208"/>
      <c r="Z1198" s="208"/>
      <c r="AA1198" s="208"/>
      <c r="AB1198" s="208"/>
      <c r="AC1198" s="209"/>
      <c r="AD1198" s="209"/>
      <c r="AE1198" s="209"/>
      <c r="AF1198" s="209"/>
      <c r="AG1198" s="209"/>
      <c r="AH1198"/>
      <c r="AI1198"/>
      <c r="AJ1198"/>
      <c r="AK1198"/>
      <c r="AL1198"/>
      <c r="AM1198"/>
      <c r="AN1198"/>
      <c r="AO1198"/>
    </row>
    <row r="1199" spans="15:41" ht="12.75" customHeight="1" x14ac:dyDescent="0.2">
      <c r="O1199" s="208"/>
      <c r="P1199" s="208"/>
      <c r="Q1199" s="208"/>
      <c r="R1199" s="208"/>
      <c r="S1199" s="208"/>
      <c r="T1199" s="208"/>
      <c r="U1199" s="208"/>
      <c r="V1199" s="208"/>
      <c r="W1199" s="208"/>
      <c r="X1199" s="208"/>
      <c r="Y1199" s="208"/>
      <c r="Z1199" s="208"/>
      <c r="AA1199" s="208"/>
      <c r="AB1199" s="208"/>
      <c r="AC1199" s="209"/>
      <c r="AD1199" s="209"/>
      <c r="AE1199" s="209"/>
      <c r="AF1199" s="209"/>
      <c r="AG1199" s="209"/>
      <c r="AH1199"/>
      <c r="AI1199"/>
      <c r="AJ1199"/>
      <c r="AK1199"/>
      <c r="AL1199"/>
      <c r="AM1199"/>
      <c r="AN1199"/>
      <c r="AO1199"/>
    </row>
    <row r="1200" spans="15:41" ht="12.75" customHeight="1" x14ac:dyDescent="0.2">
      <c r="O1200" s="208"/>
      <c r="P1200" s="208"/>
      <c r="Q1200" s="208"/>
      <c r="R1200" s="208"/>
      <c r="S1200" s="208"/>
      <c r="T1200" s="208"/>
      <c r="U1200" s="208"/>
      <c r="V1200" s="208"/>
      <c r="W1200" s="208"/>
      <c r="X1200" s="208"/>
      <c r="Y1200" s="208"/>
      <c r="Z1200" s="208"/>
      <c r="AA1200" s="208"/>
      <c r="AB1200" s="208"/>
      <c r="AC1200" s="209"/>
      <c r="AD1200" s="209"/>
      <c r="AE1200" s="209"/>
      <c r="AF1200" s="209"/>
      <c r="AG1200" s="209"/>
      <c r="AH1200"/>
      <c r="AI1200"/>
      <c r="AJ1200"/>
      <c r="AK1200"/>
      <c r="AL1200"/>
      <c r="AM1200"/>
      <c r="AN1200"/>
      <c r="AO1200"/>
    </row>
    <row r="1201" spans="4:41" ht="12.75" customHeight="1" x14ac:dyDescent="0.2">
      <c r="O1201" s="208"/>
      <c r="P1201" s="208"/>
      <c r="Q1201" s="208"/>
      <c r="R1201" s="208"/>
      <c r="S1201" s="208"/>
      <c r="T1201" s="208"/>
      <c r="U1201" s="208"/>
      <c r="V1201" s="208"/>
      <c r="W1201" s="208"/>
      <c r="X1201" s="208"/>
      <c r="Y1201" s="208"/>
      <c r="Z1201" s="208"/>
      <c r="AA1201" s="208"/>
      <c r="AB1201" s="208"/>
      <c r="AC1201" s="209"/>
      <c r="AD1201" s="209"/>
      <c r="AE1201" s="209"/>
      <c r="AF1201" s="209"/>
      <c r="AG1201" s="209"/>
      <c r="AH1201"/>
      <c r="AI1201"/>
      <c r="AJ1201"/>
      <c r="AK1201"/>
      <c r="AL1201"/>
      <c r="AM1201"/>
      <c r="AN1201"/>
      <c r="AO1201"/>
    </row>
    <row r="1202" spans="4:41" ht="12.75" customHeight="1" x14ac:dyDescent="0.2">
      <c r="O1202" s="208"/>
      <c r="P1202" s="208"/>
      <c r="Q1202" s="208"/>
      <c r="R1202" s="208"/>
      <c r="S1202" s="208"/>
      <c r="T1202" s="208"/>
      <c r="U1202" s="208"/>
      <c r="V1202" s="208"/>
      <c r="W1202" s="208"/>
      <c r="X1202" s="208"/>
      <c r="Y1202" s="208"/>
      <c r="Z1202" s="208"/>
      <c r="AA1202" s="208"/>
      <c r="AB1202" s="208"/>
      <c r="AC1202" s="209"/>
      <c r="AD1202" s="209"/>
      <c r="AE1202" s="209"/>
      <c r="AF1202" s="209"/>
      <c r="AG1202" s="209"/>
      <c r="AH1202"/>
      <c r="AI1202"/>
      <c r="AJ1202"/>
      <c r="AK1202"/>
      <c r="AL1202"/>
      <c r="AM1202"/>
      <c r="AN1202"/>
      <c r="AO1202"/>
    </row>
    <row r="1203" spans="4:41" ht="12.75" customHeight="1" x14ac:dyDescent="0.2">
      <c r="O1203" s="208"/>
      <c r="P1203" s="208"/>
      <c r="Q1203" s="208"/>
      <c r="R1203" s="208"/>
      <c r="S1203" s="208"/>
      <c r="T1203" s="208"/>
      <c r="U1203" s="208"/>
      <c r="V1203" s="208"/>
      <c r="W1203" s="208"/>
      <c r="X1203" s="208"/>
      <c r="Y1203" s="208"/>
      <c r="Z1203" s="208"/>
      <c r="AA1203" s="208"/>
      <c r="AB1203" s="208"/>
      <c r="AC1203" s="209"/>
      <c r="AD1203" s="209"/>
      <c r="AE1203" s="209"/>
      <c r="AF1203" s="209"/>
      <c r="AG1203" s="209"/>
      <c r="AH1203"/>
      <c r="AI1203"/>
      <c r="AJ1203"/>
      <c r="AK1203"/>
      <c r="AL1203"/>
      <c r="AM1203"/>
      <c r="AN1203"/>
      <c r="AO1203"/>
    </row>
    <row r="1204" spans="4:41" ht="12.75" customHeight="1" x14ac:dyDescent="0.2">
      <c r="F1204" s="211"/>
      <c r="O1204" s="208"/>
      <c r="P1204" s="208"/>
      <c r="Q1204" s="208"/>
      <c r="R1204" s="208"/>
      <c r="S1204" s="208"/>
      <c r="T1204" s="208"/>
      <c r="U1204" s="208"/>
      <c r="V1204" s="208"/>
      <c r="W1204" s="208"/>
      <c r="X1204" s="208"/>
      <c r="Y1204" s="208"/>
      <c r="Z1204" s="208"/>
      <c r="AA1204" s="208"/>
      <c r="AB1204" s="208"/>
      <c r="AC1204" s="209"/>
      <c r="AD1204" s="209"/>
      <c r="AE1204" s="209"/>
      <c r="AF1204" s="209"/>
      <c r="AG1204" s="209"/>
      <c r="AH1204"/>
      <c r="AI1204"/>
      <c r="AJ1204"/>
      <c r="AK1204"/>
      <c r="AL1204"/>
      <c r="AM1204"/>
      <c r="AN1204"/>
      <c r="AO1204"/>
    </row>
    <row r="1205" spans="4:41" ht="12.75" customHeight="1" x14ac:dyDescent="0.2">
      <c r="D1205" s="211"/>
      <c r="E1205" s="211"/>
      <c r="F1205" s="211"/>
      <c r="O1205" s="208"/>
      <c r="P1205" s="208"/>
      <c r="Q1205" s="208"/>
      <c r="R1205" s="208"/>
      <c r="S1205" s="208"/>
      <c r="T1205" s="208"/>
      <c r="U1205" s="208"/>
      <c r="V1205" s="208"/>
      <c r="W1205" s="208"/>
      <c r="X1205" s="208"/>
      <c r="Y1205" s="208"/>
      <c r="Z1205" s="208"/>
      <c r="AA1205" s="208"/>
      <c r="AB1205" s="208"/>
      <c r="AC1205" s="209"/>
      <c r="AD1205" s="209"/>
      <c r="AE1205" s="209"/>
      <c r="AF1205" s="209"/>
      <c r="AG1205" s="209"/>
      <c r="AH1205"/>
      <c r="AI1205"/>
      <c r="AJ1205"/>
      <c r="AK1205"/>
      <c r="AL1205"/>
      <c r="AM1205"/>
      <c r="AN1205"/>
      <c r="AO1205"/>
    </row>
    <row r="1206" spans="4:41" ht="12.75" customHeight="1" x14ac:dyDescent="0.2">
      <c r="D1206" s="211"/>
      <c r="E1206" s="211"/>
      <c r="O1206" s="208"/>
      <c r="P1206" s="208"/>
      <c r="Q1206" s="208"/>
      <c r="R1206" s="208"/>
      <c r="S1206" s="208"/>
      <c r="T1206" s="208"/>
      <c r="U1206" s="208"/>
      <c r="V1206" s="208"/>
      <c r="W1206" s="208"/>
      <c r="X1206" s="208"/>
      <c r="Y1206" s="208"/>
      <c r="Z1206" s="208"/>
      <c r="AA1206" s="208"/>
      <c r="AB1206" s="208"/>
      <c r="AC1206" s="209"/>
      <c r="AD1206" s="209"/>
      <c r="AE1206" s="209"/>
      <c r="AF1206" s="209"/>
      <c r="AG1206" s="209"/>
      <c r="AH1206"/>
      <c r="AI1206"/>
      <c r="AJ1206"/>
      <c r="AK1206"/>
      <c r="AL1206"/>
      <c r="AM1206"/>
      <c r="AN1206"/>
      <c r="AO1206"/>
    </row>
    <row r="1207" spans="4:41" ht="12.75" customHeight="1" x14ac:dyDescent="0.2">
      <c r="O1207" s="208"/>
      <c r="P1207" s="208"/>
      <c r="Q1207" s="208"/>
      <c r="R1207" s="208"/>
      <c r="S1207" s="208"/>
      <c r="T1207" s="208"/>
      <c r="U1207" s="208"/>
      <c r="V1207" s="208"/>
      <c r="W1207" s="208"/>
      <c r="X1207" s="208"/>
      <c r="Y1207" s="208"/>
      <c r="Z1207" s="208"/>
      <c r="AA1207" s="208"/>
      <c r="AB1207" s="208"/>
      <c r="AC1207" s="209"/>
      <c r="AD1207" s="209"/>
      <c r="AE1207" s="209"/>
      <c r="AF1207" s="209"/>
      <c r="AG1207" s="209"/>
      <c r="AH1207"/>
      <c r="AI1207"/>
      <c r="AJ1207"/>
      <c r="AK1207"/>
      <c r="AL1207"/>
      <c r="AM1207"/>
      <c r="AN1207"/>
      <c r="AO1207"/>
    </row>
    <row r="1208" spans="4:41" ht="12.75" customHeight="1" x14ac:dyDescent="0.2">
      <c r="F1208" s="211"/>
      <c r="O1208" s="208"/>
      <c r="P1208" s="208"/>
      <c r="Q1208" s="208"/>
      <c r="R1208" s="208"/>
      <c r="S1208" s="208"/>
      <c r="T1208" s="208"/>
      <c r="U1208" s="208"/>
      <c r="V1208" s="208"/>
      <c r="W1208" s="208"/>
      <c r="X1208" s="208"/>
      <c r="Y1208" s="208"/>
      <c r="Z1208" s="208"/>
      <c r="AA1208" s="208"/>
      <c r="AB1208" s="208"/>
      <c r="AC1208" s="209"/>
      <c r="AD1208" s="209"/>
      <c r="AE1208" s="209"/>
      <c r="AF1208" s="209"/>
      <c r="AG1208" s="209"/>
      <c r="AH1208"/>
      <c r="AI1208"/>
      <c r="AJ1208"/>
      <c r="AK1208"/>
      <c r="AL1208"/>
      <c r="AM1208"/>
      <c r="AN1208"/>
      <c r="AO1208"/>
    </row>
    <row r="1209" spans="4:41" ht="12.75" customHeight="1" x14ac:dyDescent="0.2">
      <c r="E1209" s="211"/>
      <c r="F1209" s="211"/>
      <c r="O1209" s="208"/>
      <c r="P1209" s="208"/>
      <c r="Q1209" s="208"/>
      <c r="R1209" s="208"/>
      <c r="S1209" s="208"/>
      <c r="T1209" s="208"/>
      <c r="U1209" s="208"/>
      <c r="V1209" s="208"/>
      <c r="W1209" s="208"/>
      <c r="X1209" s="208"/>
      <c r="Y1209" s="208"/>
      <c r="Z1209" s="208"/>
      <c r="AA1209" s="208"/>
      <c r="AB1209" s="208"/>
      <c r="AC1209" s="209"/>
      <c r="AD1209" s="209"/>
      <c r="AE1209" s="209"/>
      <c r="AF1209" s="209"/>
      <c r="AG1209" s="209"/>
      <c r="AH1209"/>
      <c r="AI1209"/>
      <c r="AJ1209"/>
      <c r="AK1209"/>
      <c r="AL1209"/>
      <c r="AM1209"/>
      <c r="AN1209"/>
      <c r="AO1209"/>
    </row>
    <row r="1210" spans="4:41" ht="12.75" customHeight="1" x14ac:dyDescent="0.2">
      <c r="E1210" s="211"/>
      <c r="F1210" s="211"/>
      <c r="O1210" s="208"/>
      <c r="P1210" s="208"/>
      <c r="Q1210" s="208"/>
      <c r="R1210" s="208"/>
      <c r="S1210" s="208"/>
      <c r="T1210" s="208"/>
      <c r="U1210" s="208"/>
      <c r="V1210" s="208"/>
      <c r="W1210" s="208"/>
      <c r="X1210" s="208"/>
      <c r="Y1210" s="208"/>
      <c r="Z1210" s="208"/>
      <c r="AA1210" s="208"/>
      <c r="AB1210" s="208"/>
      <c r="AC1210" s="209"/>
      <c r="AD1210" s="209"/>
      <c r="AE1210" s="209"/>
      <c r="AF1210" s="209"/>
      <c r="AG1210" s="209"/>
      <c r="AH1210"/>
      <c r="AI1210"/>
      <c r="AJ1210"/>
      <c r="AK1210"/>
      <c r="AL1210"/>
      <c r="AM1210"/>
      <c r="AN1210"/>
      <c r="AO1210"/>
    </row>
    <row r="1211" spans="4:41" ht="12.75" customHeight="1" x14ac:dyDescent="0.2">
      <c r="E1211" s="211"/>
      <c r="F1211" s="211"/>
      <c r="O1211" s="208"/>
      <c r="P1211" s="208"/>
      <c r="Q1211" s="208"/>
      <c r="R1211" s="208"/>
      <c r="S1211" s="208"/>
      <c r="T1211" s="208"/>
      <c r="U1211" s="208"/>
      <c r="V1211" s="208"/>
      <c r="W1211" s="208"/>
      <c r="X1211" s="208"/>
      <c r="Y1211" s="208"/>
      <c r="Z1211" s="208"/>
      <c r="AA1211" s="208"/>
      <c r="AB1211" s="208"/>
      <c r="AC1211" s="209"/>
      <c r="AD1211" s="209"/>
      <c r="AE1211" s="209"/>
      <c r="AF1211" s="209"/>
      <c r="AG1211" s="209"/>
      <c r="AH1211"/>
      <c r="AI1211"/>
      <c r="AJ1211"/>
      <c r="AK1211"/>
      <c r="AL1211"/>
      <c r="AM1211"/>
      <c r="AN1211"/>
      <c r="AO1211"/>
    </row>
    <row r="1212" spans="4:41" ht="12.75" customHeight="1" x14ac:dyDescent="0.2">
      <c r="E1212" s="211"/>
      <c r="F1212" s="211"/>
      <c r="O1212" s="208"/>
      <c r="P1212" s="208"/>
      <c r="Q1212" s="208"/>
      <c r="R1212" s="208"/>
      <c r="S1212" s="208"/>
      <c r="T1212" s="208"/>
      <c r="U1212" s="208"/>
      <c r="V1212" s="208"/>
      <c r="W1212" s="208"/>
      <c r="X1212" s="208"/>
      <c r="Y1212" s="208"/>
      <c r="Z1212" s="208"/>
      <c r="AA1212" s="208"/>
      <c r="AB1212" s="208"/>
      <c r="AC1212" s="209"/>
      <c r="AD1212" s="209"/>
      <c r="AE1212" s="209"/>
      <c r="AF1212" s="209"/>
      <c r="AG1212" s="209"/>
      <c r="AH1212"/>
      <c r="AI1212"/>
      <c r="AJ1212"/>
      <c r="AK1212"/>
      <c r="AL1212"/>
      <c r="AM1212"/>
      <c r="AN1212"/>
      <c r="AO1212"/>
    </row>
    <row r="1213" spans="4:41" ht="12.75" customHeight="1" x14ac:dyDescent="0.2">
      <c r="E1213" s="211"/>
      <c r="F1213" s="211"/>
      <c r="O1213" s="208"/>
      <c r="P1213" s="208"/>
      <c r="Q1213" s="208"/>
      <c r="R1213" s="208"/>
      <c r="S1213" s="208"/>
      <c r="T1213" s="208"/>
      <c r="U1213" s="208"/>
      <c r="V1213" s="208"/>
      <c r="W1213" s="208"/>
      <c r="X1213" s="208"/>
      <c r="Y1213" s="208"/>
      <c r="Z1213" s="208"/>
      <c r="AA1213" s="208"/>
      <c r="AB1213" s="208"/>
      <c r="AC1213" s="209"/>
      <c r="AD1213" s="209"/>
      <c r="AE1213" s="209"/>
      <c r="AF1213" s="209"/>
      <c r="AG1213" s="209"/>
      <c r="AH1213"/>
      <c r="AI1213"/>
      <c r="AJ1213"/>
      <c r="AK1213"/>
      <c r="AL1213"/>
      <c r="AM1213"/>
      <c r="AN1213"/>
      <c r="AO1213"/>
    </row>
    <row r="1214" spans="4:41" ht="12.75" customHeight="1" x14ac:dyDescent="0.2">
      <c r="E1214" s="211"/>
      <c r="F1214" s="211"/>
      <c r="O1214" s="208"/>
      <c r="P1214" s="208"/>
      <c r="Q1214" s="208"/>
      <c r="R1214" s="208"/>
      <c r="S1214" s="208"/>
      <c r="T1214" s="208"/>
      <c r="U1214" s="208"/>
      <c r="V1214" s="208"/>
      <c r="W1214" s="208"/>
      <c r="X1214" s="208"/>
      <c r="Y1214" s="208"/>
      <c r="Z1214" s="208"/>
      <c r="AA1214" s="208"/>
      <c r="AB1214" s="208"/>
      <c r="AC1214" s="209"/>
      <c r="AD1214" s="209"/>
      <c r="AE1214" s="209"/>
      <c r="AF1214" s="209"/>
      <c r="AG1214" s="209"/>
      <c r="AH1214"/>
      <c r="AI1214"/>
      <c r="AJ1214"/>
      <c r="AK1214"/>
      <c r="AL1214"/>
      <c r="AM1214"/>
      <c r="AN1214"/>
      <c r="AO1214"/>
    </row>
    <row r="1215" spans="4:41" ht="12.75" customHeight="1" x14ac:dyDescent="0.2">
      <c r="E1215" s="211"/>
      <c r="O1215" s="208"/>
      <c r="P1215" s="208"/>
      <c r="Q1215" s="208"/>
      <c r="R1215" s="208"/>
      <c r="S1215" s="208"/>
      <c r="T1215" s="208"/>
      <c r="U1215" s="208"/>
      <c r="V1215" s="208"/>
      <c r="W1215" s="208"/>
      <c r="X1215" s="208"/>
      <c r="Y1215" s="208"/>
      <c r="Z1215" s="208"/>
      <c r="AA1215" s="208"/>
      <c r="AB1215" s="208"/>
      <c r="AC1215" s="209"/>
      <c r="AD1215" s="209"/>
      <c r="AE1215" s="209"/>
      <c r="AF1215" s="209"/>
      <c r="AG1215" s="209"/>
      <c r="AH1215"/>
      <c r="AI1215"/>
      <c r="AJ1215"/>
      <c r="AK1215"/>
      <c r="AL1215"/>
      <c r="AM1215"/>
      <c r="AN1215"/>
      <c r="AO1215"/>
    </row>
    <row r="1216" spans="4:41" ht="12.75" customHeight="1" x14ac:dyDescent="0.2">
      <c r="O1216" s="208"/>
      <c r="P1216" s="208"/>
      <c r="Q1216" s="208"/>
      <c r="R1216" s="208"/>
      <c r="S1216" s="208"/>
      <c r="T1216" s="208"/>
      <c r="U1216" s="208"/>
      <c r="V1216" s="208"/>
      <c r="W1216" s="208"/>
      <c r="X1216" s="208"/>
      <c r="Y1216" s="208"/>
      <c r="Z1216" s="208"/>
      <c r="AA1216" s="208"/>
      <c r="AB1216" s="208"/>
      <c r="AC1216" s="209"/>
      <c r="AD1216" s="209"/>
      <c r="AE1216" s="209"/>
      <c r="AF1216" s="209"/>
      <c r="AG1216" s="209"/>
      <c r="AH1216"/>
      <c r="AI1216"/>
      <c r="AJ1216"/>
      <c r="AK1216"/>
      <c r="AL1216"/>
      <c r="AM1216"/>
      <c r="AN1216"/>
      <c r="AO1216"/>
    </row>
    <row r="1217" spans="4:41" ht="12.75" customHeight="1" x14ac:dyDescent="0.2">
      <c r="O1217" s="208"/>
      <c r="P1217" s="208"/>
      <c r="Q1217" s="208"/>
      <c r="R1217" s="208"/>
      <c r="S1217" s="208"/>
      <c r="T1217" s="208"/>
      <c r="U1217" s="208"/>
      <c r="V1217" s="208"/>
      <c r="W1217" s="208"/>
      <c r="X1217" s="208"/>
      <c r="Y1217" s="208"/>
      <c r="Z1217" s="208"/>
      <c r="AA1217" s="208"/>
      <c r="AB1217" s="208"/>
      <c r="AC1217" s="209"/>
      <c r="AD1217" s="209"/>
      <c r="AE1217" s="209"/>
      <c r="AF1217" s="209"/>
      <c r="AG1217" s="209"/>
      <c r="AH1217"/>
      <c r="AI1217"/>
      <c r="AJ1217"/>
      <c r="AK1217"/>
      <c r="AL1217"/>
      <c r="AM1217"/>
      <c r="AN1217"/>
      <c r="AO1217"/>
    </row>
    <row r="1218" spans="4:41" ht="12.75" customHeight="1" x14ac:dyDescent="0.2">
      <c r="O1218" s="208"/>
      <c r="P1218" s="208"/>
      <c r="Q1218" s="208"/>
      <c r="R1218" s="208"/>
      <c r="S1218" s="208"/>
      <c r="T1218" s="208"/>
      <c r="U1218" s="208"/>
      <c r="V1218" s="208"/>
      <c r="W1218" s="208"/>
      <c r="X1218" s="208"/>
      <c r="Y1218" s="208"/>
      <c r="Z1218" s="208"/>
      <c r="AA1218" s="208"/>
      <c r="AB1218" s="208"/>
      <c r="AC1218" s="209"/>
      <c r="AD1218" s="209"/>
      <c r="AE1218" s="209"/>
      <c r="AF1218" s="209"/>
      <c r="AG1218" s="209"/>
      <c r="AH1218"/>
      <c r="AI1218"/>
      <c r="AJ1218"/>
      <c r="AK1218"/>
      <c r="AL1218"/>
      <c r="AM1218"/>
      <c r="AN1218"/>
      <c r="AO1218"/>
    </row>
    <row r="1219" spans="4:41" ht="12.75" customHeight="1" x14ac:dyDescent="0.2">
      <c r="O1219" s="208"/>
      <c r="P1219" s="208"/>
      <c r="Q1219" s="208"/>
      <c r="R1219" s="208"/>
      <c r="S1219" s="208"/>
      <c r="T1219" s="208"/>
      <c r="U1219" s="208"/>
      <c r="V1219" s="208"/>
      <c r="W1219" s="208"/>
      <c r="X1219" s="208"/>
      <c r="Y1219" s="208"/>
      <c r="Z1219" s="208"/>
      <c r="AA1219" s="208"/>
      <c r="AB1219" s="208"/>
      <c r="AC1219" s="209"/>
      <c r="AD1219" s="209"/>
      <c r="AE1219" s="209"/>
      <c r="AF1219" s="209"/>
      <c r="AG1219" s="209"/>
      <c r="AH1219"/>
      <c r="AI1219"/>
      <c r="AJ1219"/>
      <c r="AK1219"/>
      <c r="AL1219"/>
      <c r="AM1219"/>
      <c r="AN1219"/>
      <c r="AO1219"/>
    </row>
    <row r="1220" spans="4:41" ht="12.75" customHeight="1" x14ac:dyDescent="0.2">
      <c r="D1220" s="22"/>
      <c r="O1220" s="208"/>
      <c r="P1220" s="208"/>
      <c r="Q1220" s="208"/>
      <c r="R1220" s="208"/>
      <c r="S1220" s="208"/>
      <c r="T1220" s="208"/>
      <c r="U1220" s="208"/>
      <c r="V1220" s="208"/>
      <c r="W1220" s="208"/>
      <c r="X1220" s="208"/>
      <c r="Y1220" s="208"/>
      <c r="Z1220" s="208"/>
      <c r="AA1220" s="208"/>
      <c r="AB1220" s="208"/>
      <c r="AC1220" s="209"/>
      <c r="AD1220" s="209"/>
      <c r="AE1220" s="209"/>
      <c r="AF1220" s="209"/>
      <c r="AG1220" s="209"/>
      <c r="AH1220"/>
      <c r="AI1220"/>
      <c r="AJ1220"/>
      <c r="AK1220"/>
      <c r="AL1220"/>
      <c r="AM1220"/>
      <c r="AN1220"/>
      <c r="AO1220"/>
    </row>
    <row r="1221" spans="4:41" ht="12.75" customHeight="1" x14ac:dyDescent="0.2">
      <c r="O1221" s="208"/>
      <c r="P1221" s="208"/>
      <c r="Q1221" s="208"/>
      <c r="R1221" s="208"/>
      <c r="S1221" s="208"/>
      <c r="T1221" s="208"/>
      <c r="U1221" s="208"/>
      <c r="V1221" s="208"/>
      <c r="W1221" s="208"/>
      <c r="X1221" s="208"/>
      <c r="Y1221" s="208"/>
      <c r="Z1221" s="208"/>
      <c r="AA1221" s="208"/>
      <c r="AB1221" s="208"/>
      <c r="AC1221" s="209"/>
      <c r="AD1221" s="209"/>
      <c r="AE1221" s="209"/>
      <c r="AF1221" s="209"/>
      <c r="AG1221" s="209"/>
      <c r="AH1221"/>
      <c r="AI1221"/>
      <c r="AJ1221"/>
      <c r="AK1221"/>
      <c r="AL1221"/>
      <c r="AM1221"/>
      <c r="AN1221"/>
      <c r="AO1221"/>
    </row>
    <row r="1222" spans="4:41" ht="12.75" customHeight="1" x14ac:dyDescent="0.2">
      <c r="O1222" s="208"/>
      <c r="P1222" s="208"/>
      <c r="Q1222" s="208"/>
      <c r="R1222" s="208"/>
      <c r="S1222" s="208"/>
      <c r="T1222" s="208"/>
      <c r="U1222" s="208"/>
      <c r="V1222" s="208"/>
      <c r="W1222" s="208"/>
      <c r="X1222" s="208"/>
      <c r="Y1222" s="208"/>
      <c r="Z1222" s="208"/>
      <c r="AA1222" s="208"/>
      <c r="AB1222" s="208"/>
      <c r="AC1222" s="209"/>
      <c r="AD1222" s="209"/>
      <c r="AE1222" s="209"/>
      <c r="AF1222" s="209"/>
      <c r="AG1222" s="209"/>
      <c r="AH1222"/>
      <c r="AI1222"/>
      <c r="AJ1222"/>
      <c r="AK1222"/>
      <c r="AL1222"/>
      <c r="AM1222"/>
      <c r="AN1222"/>
      <c r="AO1222"/>
    </row>
    <row r="1223" spans="4:41" ht="12.75" customHeight="1" x14ac:dyDescent="0.2">
      <c r="O1223" s="208"/>
      <c r="P1223" s="208"/>
      <c r="Q1223" s="208"/>
      <c r="R1223" s="208"/>
      <c r="S1223" s="208"/>
      <c r="T1223" s="208"/>
      <c r="U1223" s="208"/>
      <c r="V1223" s="208"/>
      <c r="W1223" s="208"/>
      <c r="X1223" s="208"/>
      <c r="Y1223" s="208"/>
      <c r="Z1223" s="208"/>
      <c r="AA1223" s="208"/>
      <c r="AB1223" s="208"/>
      <c r="AC1223" s="209"/>
      <c r="AD1223" s="209"/>
      <c r="AE1223" s="209"/>
      <c r="AF1223" s="209"/>
      <c r="AG1223" s="209"/>
      <c r="AH1223"/>
      <c r="AI1223"/>
      <c r="AJ1223"/>
      <c r="AK1223"/>
      <c r="AL1223"/>
      <c r="AM1223"/>
      <c r="AN1223"/>
      <c r="AO1223"/>
    </row>
    <row r="1224" spans="4:41" ht="12.75" customHeight="1" x14ac:dyDescent="0.2">
      <c r="F1224" s="211"/>
      <c r="O1224" s="208"/>
      <c r="P1224" s="208"/>
      <c r="Q1224" s="208"/>
      <c r="R1224" s="208"/>
      <c r="S1224" s="208"/>
      <c r="T1224" s="208"/>
      <c r="U1224" s="208"/>
      <c r="V1224" s="208"/>
      <c r="W1224" s="208"/>
      <c r="X1224" s="208"/>
      <c r="Y1224" s="208"/>
      <c r="Z1224" s="208"/>
      <c r="AA1224" s="208"/>
      <c r="AB1224" s="208"/>
      <c r="AC1224" s="209"/>
      <c r="AD1224" s="209"/>
      <c r="AE1224" s="209"/>
      <c r="AF1224" s="209"/>
      <c r="AG1224" s="209"/>
      <c r="AH1224"/>
      <c r="AI1224"/>
      <c r="AJ1224"/>
      <c r="AK1224"/>
      <c r="AL1224"/>
      <c r="AM1224"/>
      <c r="AN1224"/>
      <c r="AO1224"/>
    </row>
    <row r="1225" spans="4:41" ht="12.75" customHeight="1" x14ac:dyDescent="0.2">
      <c r="E1225" s="211"/>
      <c r="O1225" s="208"/>
      <c r="P1225" s="208"/>
      <c r="Q1225" s="208"/>
      <c r="R1225" s="208"/>
      <c r="S1225" s="208"/>
      <c r="T1225" s="208"/>
      <c r="U1225" s="208"/>
      <c r="V1225" s="208"/>
      <c r="W1225" s="208"/>
      <c r="X1225" s="208"/>
      <c r="Y1225" s="208"/>
      <c r="Z1225" s="208"/>
      <c r="AA1225" s="208"/>
      <c r="AB1225" s="208"/>
      <c r="AC1225" s="209"/>
      <c r="AD1225" s="209"/>
      <c r="AE1225" s="209"/>
      <c r="AF1225" s="209"/>
      <c r="AG1225" s="209"/>
      <c r="AH1225"/>
      <c r="AI1225"/>
      <c r="AJ1225"/>
      <c r="AK1225"/>
      <c r="AL1225"/>
      <c r="AM1225"/>
      <c r="AN1225"/>
      <c r="AO1225"/>
    </row>
    <row r="1226" spans="4:41" ht="12.75" customHeight="1" x14ac:dyDescent="0.2">
      <c r="O1226" s="208"/>
      <c r="P1226" s="208"/>
      <c r="Q1226" s="208"/>
      <c r="R1226" s="208"/>
      <c r="S1226" s="208"/>
      <c r="T1226" s="208"/>
      <c r="U1226" s="208"/>
      <c r="V1226" s="208"/>
      <c r="W1226" s="208"/>
      <c r="X1226" s="208"/>
      <c r="Y1226" s="208"/>
      <c r="Z1226" s="208"/>
      <c r="AA1226" s="208"/>
      <c r="AB1226" s="208"/>
      <c r="AC1226" s="209"/>
      <c r="AD1226" s="209"/>
      <c r="AE1226" s="209"/>
      <c r="AF1226" s="209"/>
      <c r="AG1226" s="209"/>
      <c r="AH1226"/>
      <c r="AI1226"/>
      <c r="AJ1226"/>
      <c r="AK1226"/>
      <c r="AL1226"/>
      <c r="AM1226"/>
      <c r="AN1226"/>
      <c r="AO1226"/>
    </row>
    <row r="1227" spans="4:41" ht="12.75" customHeight="1" x14ac:dyDescent="0.2">
      <c r="O1227" s="208"/>
      <c r="P1227" s="208"/>
      <c r="Q1227" s="208"/>
      <c r="R1227" s="208"/>
      <c r="S1227" s="208"/>
      <c r="T1227" s="208"/>
      <c r="U1227" s="208"/>
      <c r="V1227" s="208"/>
      <c r="W1227" s="208"/>
      <c r="X1227" s="208"/>
      <c r="Y1227" s="208"/>
      <c r="Z1227" s="208"/>
      <c r="AA1227" s="208"/>
      <c r="AB1227" s="208"/>
      <c r="AC1227" s="209"/>
      <c r="AD1227" s="209"/>
      <c r="AE1227" s="209"/>
      <c r="AF1227" s="209"/>
      <c r="AG1227" s="209"/>
      <c r="AH1227"/>
      <c r="AI1227"/>
      <c r="AJ1227"/>
      <c r="AK1227"/>
      <c r="AL1227"/>
      <c r="AM1227"/>
      <c r="AN1227"/>
      <c r="AO1227"/>
    </row>
    <row r="1228" spans="4:41" ht="12.75" customHeight="1" x14ac:dyDescent="0.2">
      <c r="O1228" s="208"/>
      <c r="P1228" s="208"/>
      <c r="Q1228" s="208"/>
      <c r="R1228" s="208"/>
      <c r="S1228" s="208"/>
      <c r="T1228" s="208"/>
      <c r="U1228" s="208"/>
      <c r="V1228" s="208"/>
      <c r="W1228" s="208"/>
      <c r="X1228" s="208"/>
      <c r="Y1228" s="208"/>
      <c r="Z1228" s="208"/>
      <c r="AA1228" s="208"/>
      <c r="AB1228" s="208"/>
      <c r="AC1228" s="209"/>
      <c r="AD1228" s="209"/>
      <c r="AE1228" s="209"/>
      <c r="AF1228" s="209"/>
      <c r="AG1228" s="209"/>
      <c r="AH1228"/>
      <c r="AI1228"/>
      <c r="AJ1228"/>
      <c r="AK1228"/>
      <c r="AL1228"/>
      <c r="AM1228"/>
      <c r="AN1228"/>
      <c r="AO1228"/>
    </row>
    <row r="1229" spans="4:41" ht="12.75" customHeight="1" x14ac:dyDescent="0.2">
      <c r="O1229" s="208"/>
      <c r="P1229" s="208"/>
      <c r="Q1229" s="208"/>
      <c r="R1229" s="208"/>
      <c r="S1229" s="208"/>
      <c r="T1229" s="208"/>
      <c r="U1229" s="208"/>
      <c r="V1229" s="208"/>
      <c r="W1229" s="208"/>
      <c r="X1229" s="208"/>
      <c r="Y1229" s="208"/>
      <c r="Z1229" s="208"/>
      <c r="AA1229" s="208"/>
      <c r="AB1229" s="208"/>
      <c r="AC1229" s="209"/>
      <c r="AD1229" s="209"/>
      <c r="AE1229" s="209"/>
      <c r="AF1229" s="209"/>
      <c r="AG1229" s="209"/>
      <c r="AH1229"/>
      <c r="AI1229"/>
      <c r="AJ1229"/>
      <c r="AK1229"/>
      <c r="AL1229"/>
      <c r="AM1229"/>
      <c r="AN1229"/>
      <c r="AO1229"/>
    </row>
    <row r="1230" spans="4:41" ht="12.75" customHeight="1" x14ac:dyDescent="0.2">
      <c r="O1230" s="208"/>
      <c r="P1230" s="208"/>
      <c r="Q1230" s="208"/>
      <c r="R1230" s="208"/>
      <c r="S1230" s="208"/>
      <c r="T1230" s="208"/>
      <c r="U1230" s="208"/>
      <c r="V1230" s="208"/>
      <c r="W1230" s="208"/>
      <c r="X1230" s="208"/>
      <c r="Y1230" s="208"/>
      <c r="Z1230" s="208"/>
      <c r="AA1230" s="208"/>
      <c r="AB1230" s="208"/>
      <c r="AC1230" s="209"/>
      <c r="AD1230" s="209"/>
      <c r="AE1230" s="209"/>
      <c r="AF1230" s="209"/>
      <c r="AG1230" s="209"/>
      <c r="AH1230"/>
      <c r="AI1230"/>
      <c r="AJ1230"/>
      <c r="AK1230"/>
      <c r="AL1230"/>
      <c r="AM1230"/>
      <c r="AN1230"/>
      <c r="AO1230"/>
    </row>
    <row r="1231" spans="4:41" ht="12.75" customHeight="1" x14ac:dyDescent="0.2">
      <c r="O1231" s="208"/>
      <c r="P1231" s="208"/>
      <c r="Q1231" s="208"/>
      <c r="R1231" s="208"/>
      <c r="S1231" s="208"/>
      <c r="T1231" s="208"/>
      <c r="U1231" s="208"/>
      <c r="V1231" s="208"/>
      <c r="W1231" s="208"/>
      <c r="X1231" s="208"/>
      <c r="Y1231" s="208"/>
      <c r="Z1231" s="208"/>
      <c r="AA1231" s="208"/>
      <c r="AB1231" s="208"/>
      <c r="AC1231" s="209"/>
      <c r="AD1231" s="209"/>
      <c r="AE1231" s="209"/>
      <c r="AF1231" s="209"/>
      <c r="AG1231" s="209"/>
      <c r="AH1231"/>
      <c r="AI1231"/>
      <c r="AJ1231"/>
      <c r="AK1231"/>
      <c r="AL1231"/>
      <c r="AM1231"/>
      <c r="AN1231"/>
      <c r="AO1231"/>
    </row>
    <row r="1232" spans="4:41" ht="12.75" customHeight="1" x14ac:dyDescent="0.2">
      <c r="F1232" s="211"/>
      <c r="O1232" s="208"/>
      <c r="P1232" s="208"/>
      <c r="Q1232" s="208"/>
      <c r="R1232" s="208"/>
      <c r="S1232" s="208"/>
      <c r="T1232" s="208"/>
      <c r="U1232" s="208"/>
      <c r="V1232" s="208"/>
      <c r="W1232" s="208"/>
      <c r="X1232" s="208"/>
      <c r="Y1232" s="208"/>
      <c r="Z1232" s="208"/>
      <c r="AA1232" s="208"/>
      <c r="AB1232" s="208"/>
      <c r="AC1232" s="209"/>
      <c r="AD1232" s="209"/>
      <c r="AE1232" s="209"/>
      <c r="AF1232" s="209"/>
      <c r="AG1232" s="209"/>
      <c r="AH1232"/>
      <c r="AI1232"/>
      <c r="AJ1232"/>
      <c r="AK1232"/>
      <c r="AL1232"/>
      <c r="AM1232"/>
      <c r="AN1232"/>
      <c r="AO1232"/>
    </row>
    <row r="1233" spans="5:41" ht="12.75" customHeight="1" x14ac:dyDescent="0.2">
      <c r="O1233" s="208"/>
      <c r="P1233" s="208"/>
      <c r="Q1233" s="208"/>
      <c r="R1233" s="208"/>
      <c r="S1233" s="208"/>
      <c r="T1233" s="208"/>
      <c r="U1233" s="208"/>
      <c r="V1233" s="208"/>
      <c r="W1233" s="208"/>
      <c r="X1233" s="208"/>
      <c r="Y1233" s="208"/>
      <c r="Z1233" s="208"/>
      <c r="AA1233" s="208"/>
      <c r="AB1233" s="208"/>
      <c r="AC1233" s="209"/>
      <c r="AD1233" s="209"/>
      <c r="AE1233" s="209"/>
      <c r="AF1233" s="209"/>
      <c r="AG1233" s="209"/>
      <c r="AH1233"/>
      <c r="AI1233"/>
      <c r="AJ1233"/>
      <c r="AK1233"/>
      <c r="AL1233"/>
      <c r="AM1233"/>
      <c r="AN1233"/>
      <c r="AO1233"/>
    </row>
    <row r="1234" spans="5:41" ht="12.75" customHeight="1" x14ac:dyDescent="0.2">
      <c r="O1234" s="208"/>
      <c r="P1234" s="208"/>
      <c r="Q1234" s="208"/>
      <c r="R1234" s="208"/>
      <c r="S1234" s="208"/>
      <c r="T1234" s="208"/>
      <c r="U1234" s="208"/>
      <c r="V1234" s="208"/>
      <c r="W1234" s="208"/>
      <c r="X1234" s="208"/>
      <c r="Y1234" s="208"/>
      <c r="Z1234" s="208"/>
      <c r="AA1234" s="208"/>
      <c r="AB1234" s="208"/>
      <c r="AC1234" s="209"/>
      <c r="AD1234" s="209"/>
      <c r="AE1234" s="209"/>
      <c r="AF1234" s="209"/>
      <c r="AG1234" s="209"/>
      <c r="AH1234"/>
      <c r="AI1234"/>
      <c r="AJ1234"/>
      <c r="AK1234"/>
      <c r="AL1234"/>
      <c r="AM1234"/>
      <c r="AN1234"/>
      <c r="AO1234"/>
    </row>
    <row r="1235" spans="5:41" ht="12.75" customHeight="1" x14ac:dyDescent="0.2">
      <c r="F1235" s="211"/>
      <c r="O1235" s="208"/>
      <c r="P1235" s="208"/>
      <c r="Q1235" s="208"/>
      <c r="R1235" s="208"/>
      <c r="S1235" s="208"/>
      <c r="T1235" s="208"/>
      <c r="U1235" s="208"/>
      <c r="V1235" s="208"/>
      <c r="W1235" s="208"/>
      <c r="X1235" s="208"/>
      <c r="Y1235" s="208"/>
      <c r="Z1235" s="208"/>
      <c r="AA1235" s="208"/>
      <c r="AB1235" s="208"/>
      <c r="AC1235" s="209"/>
      <c r="AD1235" s="209"/>
      <c r="AE1235" s="209"/>
      <c r="AF1235" s="209"/>
      <c r="AG1235" s="209"/>
      <c r="AH1235"/>
      <c r="AI1235"/>
      <c r="AJ1235"/>
      <c r="AK1235"/>
      <c r="AL1235"/>
      <c r="AM1235"/>
      <c r="AN1235"/>
      <c r="AO1235"/>
    </row>
    <row r="1236" spans="5:41" ht="12.75" customHeight="1" x14ac:dyDescent="0.2">
      <c r="E1236" s="211"/>
    </row>
    <row r="1237" spans="5:41" ht="12.75" customHeight="1" x14ac:dyDescent="0.2"/>
    <row r="1238" spans="5:41" ht="12.75" customHeight="1" x14ac:dyDescent="0.2"/>
    <row r="1239" spans="5:41" ht="12.75" customHeight="1" x14ac:dyDescent="0.2"/>
    <row r="1240" spans="5:41" ht="12.75" customHeight="1" x14ac:dyDescent="0.2"/>
    <row r="1241" spans="5:41" ht="12.75" customHeight="1" x14ac:dyDescent="0.2"/>
    <row r="1242" spans="5:41" ht="12.75" customHeight="1" x14ac:dyDescent="0.2"/>
    <row r="1243" spans="5:41" ht="12.75" customHeight="1" x14ac:dyDescent="0.2"/>
    <row r="1244" spans="5:41" ht="12.75" customHeight="1" x14ac:dyDescent="0.2"/>
    <row r="1245" spans="5:41" ht="12.75" customHeight="1" x14ac:dyDescent="0.2"/>
    <row r="1246" spans="5:41" ht="12.75" customHeight="1" x14ac:dyDescent="0.2"/>
    <row r="1247" spans="5:41" ht="12.75" customHeight="1" x14ac:dyDescent="0.2"/>
    <row r="1248" spans="5:41" ht="12.75" customHeight="1" x14ac:dyDescent="0.2"/>
    <row r="1249" spans="4:6" ht="12.75" customHeight="1" x14ac:dyDescent="0.2">
      <c r="F1249" s="211"/>
    </row>
    <row r="1250" spans="4:6" ht="12.75" customHeight="1" x14ac:dyDescent="0.2">
      <c r="E1250" s="211"/>
      <c r="F1250" s="211"/>
    </row>
    <row r="1251" spans="4:6" ht="12.75" customHeight="1" x14ac:dyDescent="0.2">
      <c r="E1251" s="211"/>
      <c r="F1251" s="211"/>
    </row>
    <row r="1252" spans="4:6" ht="12.75" customHeight="1" x14ac:dyDescent="0.2">
      <c r="E1252" s="211"/>
    </row>
    <row r="1253" spans="4:6" ht="12.75" customHeight="1" x14ac:dyDescent="0.2">
      <c r="D1253" s="211"/>
      <c r="E1253" s="211"/>
    </row>
    <row r="1254" spans="4:6" ht="12.75" customHeight="1" x14ac:dyDescent="0.2"/>
    <row r="1255" spans="4:6" ht="12.75" customHeight="1" x14ac:dyDescent="0.2"/>
    <row r="1256" spans="4:6" ht="12.75" customHeight="1" x14ac:dyDescent="0.2">
      <c r="D1256" s="211"/>
      <c r="E1256" s="211"/>
    </row>
    <row r="1257" spans="4:6" ht="12.75" customHeight="1" x14ac:dyDescent="0.2"/>
    <row r="1258" spans="4:6" ht="12.75" customHeight="1" x14ac:dyDescent="0.2"/>
    <row r="1259" spans="4:6" ht="12.75" customHeight="1" x14ac:dyDescent="0.2"/>
    <row r="1260" spans="4:6" ht="12.75" customHeight="1" x14ac:dyDescent="0.2"/>
    <row r="1261" spans="4:6" ht="12.75" customHeight="1" x14ac:dyDescent="0.2"/>
    <row r="1262" spans="4:6" ht="12.75" customHeight="1" x14ac:dyDescent="0.2"/>
    <row r="1263" spans="4:6" ht="12.75" customHeight="1" x14ac:dyDescent="0.2"/>
    <row r="1264" spans="4:6" ht="12.75" customHeight="1" x14ac:dyDescent="0.2"/>
    <row r="1265" spans="4:6" ht="12.75" customHeight="1" x14ac:dyDescent="0.2"/>
    <row r="1266" spans="4:6" ht="12.75" customHeight="1" x14ac:dyDescent="0.2">
      <c r="F1266" s="211"/>
    </row>
    <row r="1267" spans="4:6" ht="12.75" customHeight="1" x14ac:dyDescent="0.2">
      <c r="E1267" s="211"/>
    </row>
    <row r="1268" spans="4:6" ht="12.75" customHeight="1" x14ac:dyDescent="0.2"/>
    <row r="1269" spans="4:6" ht="12.75" customHeight="1" x14ac:dyDescent="0.2"/>
    <row r="1270" spans="4:6" ht="12.75" customHeight="1" x14ac:dyDescent="0.2"/>
    <row r="1271" spans="4:6" ht="12.75" customHeight="1" x14ac:dyDescent="0.2">
      <c r="D1271" s="20"/>
    </row>
    <row r="1272" spans="4:6" ht="12.75" customHeight="1" x14ac:dyDescent="0.2">
      <c r="D1272" s="20"/>
    </row>
    <row r="1273" spans="4:6" ht="12.75" customHeight="1" x14ac:dyDescent="0.2">
      <c r="D1273" s="20"/>
    </row>
    <row r="1274" spans="4:6" ht="12.75" customHeight="1" x14ac:dyDescent="0.2"/>
    <row r="1275" spans="4:6" ht="12.75" customHeight="1" x14ac:dyDescent="0.2"/>
    <row r="1276" spans="4:6" ht="12.75" customHeight="1" x14ac:dyDescent="0.2"/>
    <row r="1277" spans="4:6" ht="12.75" customHeight="1" x14ac:dyDescent="0.2"/>
    <row r="1278" spans="4:6" ht="12.75" customHeight="1" x14ac:dyDescent="0.2"/>
    <row r="1279" spans="4:6" ht="12.75" customHeight="1" x14ac:dyDescent="0.2"/>
    <row r="1280" spans="4:6" ht="12.75" customHeight="1" x14ac:dyDescent="0.2"/>
    <row r="1281" spans="4:4" ht="12.75" customHeight="1" x14ac:dyDescent="0.2"/>
    <row r="1282" spans="4:4" ht="12.75" customHeight="1" x14ac:dyDescent="0.2"/>
    <row r="1283" spans="4:4" ht="12.75" customHeight="1" x14ac:dyDescent="0.2"/>
    <row r="1284" spans="4:4" ht="12.75" customHeight="1" x14ac:dyDescent="0.2"/>
    <row r="1285" spans="4:4" ht="12.75" customHeight="1" x14ac:dyDescent="0.2"/>
    <row r="1286" spans="4:4" ht="12.75" customHeight="1" x14ac:dyDescent="0.2"/>
    <row r="1287" spans="4:4" ht="12.75" customHeight="1" x14ac:dyDescent="0.2"/>
    <row r="1288" spans="4:4" ht="12.75" customHeight="1" x14ac:dyDescent="0.2"/>
    <row r="1289" spans="4:4" ht="12.75" customHeight="1" x14ac:dyDescent="0.2"/>
    <row r="1290" spans="4:4" ht="12.75" customHeight="1" x14ac:dyDescent="0.2"/>
    <row r="1291" spans="4:4" ht="12.75" customHeight="1" x14ac:dyDescent="0.2"/>
    <row r="1292" spans="4:4" ht="12.75" customHeight="1" x14ac:dyDescent="0.2"/>
    <row r="1293" spans="4:4" ht="12.75" customHeight="1" x14ac:dyDescent="0.2"/>
    <row r="1294" spans="4:4" ht="12.75" customHeight="1" x14ac:dyDescent="0.2"/>
    <row r="1295" spans="4:4" ht="12.75" customHeight="1" x14ac:dyDescent="0.2"/>
    <row r="1296" spans="4:4" ht="12.75" customHeight="1" x14ac:dyDescent="0.2">
      <c r="D1296" s="211"/>
    </row>
    <row r="1297" spans="4:6" ht="12.75" customHeight="1" x14ac:dyDescent="0.2"/>
    <row r="1298" spans="4:6" ht="12.75" customHeight="1" x14ac:dyDescent="0.2"/>
    <row r="1299" spans="4:6" ht="12.75" customHeight="1" x14ac:dyDescent="0.2">
      <c r="F1299" s="211"/>
    </row>
    <row r="1300" spans="4:6" ht="12.75" customHeight="1" x14ac:dyDescent="0.2">
      <c r="E1300" s="211"/>
    </row>
    <row r="1301" spans="4:6" ht="12.75" customHeight="1" x14ac:dyDescent="0.2"/>
    <row r="1302" spans="4:6" ht="12.75" customHeight="1" x14ac:dyDescent="0.2"/>
    <row r="1303" spans="4:6" ht="12.75" customHeight="1" x14ac:dyDescent="0.2"/>
    <row r="1304" spans="4:6" ht="12.75" customHeight="1" x14ac:dyDescent="0.2"/>
    <row r="1305" spans="4:6" ht="12.75" customHeight="1" x14ac:dyDescent="0.2"/>
    <row r="1306" spans="4:6" ht="12.75" customHeight="1" x14ac:dyDescent="0.2"/>
    <row r="1307" spans="4:6" ht="12.75" customHeight="1" x14ac:dyDescent="0.2"/>
    <row r="1308" spans="4:6" ht="12.75" customHeight="1" x14ac:dyDescent="0.2">
      <c r="F1308" s="211"/>
    </row>
    <row r="1309" spans="4:6" ht="12.75" customHeight="1" x14ac:dyDescent="0.2">
      <c r="E1309" s="211"/>
    </row>
    <row r="1310" spans="4:6" ht="12.75" customHeight="1" x14ac:dyDescent="0.2"/>
    <row r="1311" spans="4:6" ht="12.75" customHeight="1" x14ac:dyDescent="0.2"/>
    <row r="1312" spans="4:6" ht="12.75" customHeight="1" x14ac:dyDescent="0.2">
      <c r="D1312" s="211"/>
    </row>
    <row r="1313" spans="4:5" ht="12.75" customHeight="1" x14ac:dyDescent="0.2"/>
    <row r="1314" spans="4:5" ht="12.75" customHeight="1" x14ac:dyDescent="0.2"/>
    <row r="1315" spans="4:5" ht="12.75" customHeight="1" x14ac:dyDescent="0.2"/>
    <row r="1316" spans="4:5" ht="12.75" customHeight="1" x14ac:dyDescent="0.2"/>
    <row r="1317" spans="4:5" ht="12.75" customHeight="1" x14ac:dyDescent="0.2"/>
    <row r="1318" spans="4:5" ht="12.75" customHeight="1" x14ac:dyDescent="0.2"/>
    <row r="1319" spans="4:5" ht="12.75" customHeight="1" x14ac:dyDescent="0.2"/>
    <row r="1320" spans="4:5" ht="12.75" customHeight="1" x14ac:dyDescent="0.2"/>
    <row r="1321" spans="4:5" ht="12.75" customHeight="1" x14ac:dyDescent="0.2"/>
    <row r="1322" spans="4:5" ht="12.75" customHeight="1" x14ac:dyDescent="0.2">
      <c r="D1322" s="27"/>
      <c r="E1322" s="211"/>
    </row>
    <row r="1323" spans="4:5" ht="12.75" customHeight="1" x14ac:dyDescent="0.2"/>
    <row r="1324" spans="4:5" ht="12.75" customHeight="1" x14ac:dyDescent="0.2"/>
    <row r="1325" spans="4:5" ht="12.75" customHeight="1" x14ac:dyDescent="0.2"/>
    <row r="1326" spans="4:5" ht="12.75" customHeight="1" x14ac:dyDescent="0.2"/>
    <row r="1327" spans="4:5" ht="12.75" customHeight="1" x14ac:dyDescent="0.2"/>
    <row r="1328" spans="4:5" ht="12.75" customHeight="1" x14ac:dyDescent="0.2"/>
    <row r="1329" ht="12.75" customHeight="1" x14ac:dyDescent="0.2"/>
    <row r="1330" ht="12.75" customHeight="1" x14ac:dyDescent="0.2"/>
    <row r="1331" ht="12.75" customHeight="1" x14ac:dyDescent="0.2"/>
    <row r="1332" ht="12.75" customHeight="1" x14ac:dyDescent="0.2"/>
    <row r="1333" ht="12.75" customHeight="1" x14ac:dyDescent="0.2"/>
    <row r="1334" ht="12.75" customHeight="1" x14ac:dyDescent="0.2"/>
    <row r="1335" ht="12.75" customHeight="1" x14ac:dyDescent="0.2"/>
    <row r="1336" ht="12.75" customHeight="1" x14ac:dyDescent="0.2"/>
    <row r="1337" ht="12.75" customHeight="1" x14ac:dyDescent="0.2"/>
    <row r="1338" ht="12.75" customHeight="1" x14ac:dyDescent="0.2"/>
    <row r="1339" ht="12.75" customHeight="1" x14ac:dyDescent="0.2"/>
    <row r="1340" ht="12.75" customHeight="1" x14ac:dyDescent="0.2"/>
    <row r="1341" ht="12.75" customHeight="1" x14ac:dyDescent="0.2"/>
    <row r="1342" ht="12.75" customHeight="1" x14ac:dyDescent="0.2"/>
    <row r="1343" ht="12.75" customHeight="1" x14ac:dyDescent="0.2"/>
    <row r="1344" ht="12.75" customHeight="1" x14ac:dyDescent="0.2"/>
    <row r="1345" spans="4:6" ht="12.75" customHeight="1" x14ac:dyDescent="0.2"/>
    <row r="1346" spans="4:6" ht="12.75" customHeight="1" x14ac:dyDescent="0.2"/>
    <row r="1347" spans="4:6" ht="12.75" customHeight="1" x14ac:dyDescent="0.2"/>
    <row r="1348" spans="4:6" ht="12.75" customHeight="1" x14ac:dyDescent="0.2">
      <c r="F1348" s="211"/>
    </row>
    <row r="1349" spans="4:6" ht="12.75" customHeight="1" x14ac:dyDescent="0.2">
      <c r="E1349" s="211"/>
    </row>
    <row r="1350" spans="4:6" ht="12.75" customHeight="1" x14ac:dyDescent="0.2"/>
    <row r="1351" spans="4:6" ht="12.75" customHeight="1" x14ac:dyDescent="0.2">
      <c r="D1351" s="211"/>
      <c r="E1351" s="27"/>
    </row>
    <row r="1352" spans="4:6" ht="12.75" customHeight="1" x14ac:dyDescent="0.2"/>
    <row r="1353" spans="4:6" ht="12.75" customHeight="1" x14ac:dyDescent="0.2">
      <c r="D1353" s="168"/>
    </row>
    <row r="1354" spans="4:6" ht="12.75" customHeight="1" x14ac:dyDescent="0.2"/>
    <row r="1355" spans="4:6" ht="12.75" customHeight="1" x14ac:dyDescent="0.2"/>
    <row r="1356" spans="4:6" ht="12.75" customHeight="1" x14ac:dyDescent="0.2"/>
    <row r="1357" spans="4:6" ht="12.75" customHeight="1" x14ac:dyDescent="0.2"/>
    <row r="1358" spans="4:6" ht="12.75" customHeight="1" x14ac:dyDescent="0.2"/>
    <row r="1359" spans="4:6" ht="12.75" customHeight="1" x14ac:dyDescent="0.2"/>
    <row r="1360" spans="4:6" ht="12.75" customHeight="1" x14ac:dyDescent="0.2">
      <c r="D1360" s="207"/>
    </row>
    <row r="1361" spans="1:3" ht="12.75" customHeight="1" x14ac:dyDescent="0.2"/>
    <row r="1362" spans="1:3" ht="12.75" customHeight="1" x14ac:dyDescent="0.2"/>
    <row r="1363" spans="1:3" ht="12.75" customHeight="1" x14ac:dyDescent="0.2">
      <c r="B1363" s="214"/>
    </row>
    <row r="1364" spans="1:3" ht="12.75" customHeight="1" x14ac:dyDescent="0.2"/>
    <row r="1365" spans="1:3" ht="12.75" customHeight="1" x14ac:dyDescent="0.2"/>
    <row r="1366" spans="1:3" ht="12.75" customHeight="1" x14ac:dyDescent="0.2"/>
    <row r="1367" spans="1:3" ht="12.75" customHeight="1" x14ac:dyDescent="0.2"/>
    <row r="1368" spans="1:3" ht="12.75" customHeight="1" x14ac:dyDescent="0.2"/>
    <row r="1369" spans="1:3" ht="12.75" customHeight="1" x14ac:dyDescent="0.2"/>
    <row r="1370" spans="1:3" ht="12.75" customHeight="1" x14ac:dyDescent="0.2"/>
    <row r="1371" spans="1:3" ht="12.75" customHeight="1" x14ac:dyDescent="0.2"/>
    <row r="1372" spans="1:3" ht="12.75" customHeight="1" x14ac:dyDescent="0.2">
      <c r="A1372" s="175"/>
      <c r="C1372" s="210"/>
    </row>
    <row r="1373" spans="1:3" ht="12.75" customHeight="1" x14ac:dyDescent="0.2"/>
    <row r="1374" spans="1:3" ht="12.75" customHeight="1" x14ac:dyDescent="0.2"/>
    <row r="1375" spans="1:3" ht="12.75" customHeight="1" x14ac:dyDescent="0.2"/>
    <row r="1376" spans="1:3" ht="12.75" customHeight="1" x14ac:dyDescent="0.2"/>
    <row r="1377" ht="12.75" customHeight="1" x14ac:dyDescent="0.2"/>
    <row r="1378" ht="12.75" customHeight="1" x14ac:dyDescent="0.2"/>
    <row r="1379" ht="12.75" customHeight="1" x14ac:dyDescent="0.2"/>
    <row r="1380" ht="12.75" customHeight="1" x14ac:dyDescent="0.2"/>
    <row r="1381" ht="12.75" customHeight="1" x14ac:dyDescent="0.2"/>
    <row r="1382" ht="12.75" customHeight="1" x14ac:dyDescent="0.2"/>
    <row r="1383" ht="12.75" customHeight="1" x14ac:dyDescent="0.2"/>
    <row r="1384" ht="12.75" customHeight="1" x14ac:dyDescent="0.2"/>
    <row r="1385" ht="12.75" customHeight="1" x14ac:dyDescent="0.2"/>
    <row r="1386" ht="12.75" customHeight="1" x14ac:dyDescent="0.2"/>
    <row r="1387" ht="12.75" customHeight="1" x14ac:dyDescent="0.2"/>
    <row r="1388" ht="12.75" customHeight="1" x14ac:dyDescent="0.2"/>
    <row r="1389" ht="12.75" customHeight="1" x14ac:dyDescent="0.2"/>
    <row r="1390" ht="12.75" customHeight="1" x14ac:dyDescent="0.2"/>
    <row r="1391" ht="12.75" customHeight="1" x14ac:dyDescent="0.2"/>
    <row r="1392" ht="12.75" customHeight="1" x14ac:dyDescent="0.2"/>
    <row r="1393" ht="12.75" customHeight="1" x14ac:dyDescent="0.2"/>
    <row r="1394" ht="12.75" customHeight="1" x14ac:dyDescent="0.2"/>
    <row r="1395" ht="12.75" customHeight="1" x14ac:dyDescent="0.2"/>
    <row r="1396" ht="12.75" customHeight="1" x14ac:dyDescent="0.2"/>
    <row r="1397" ht="12.75" customHeight="1" x14ac:dyDescent="0.2"/>
    <row r="1398" ht="12.75" customHeight="1" x14ac:dyDescent="0.2"/>
    <row r="1399" ht="12.75" customHeight="1" x14ac:dyDescent="0.2"/>
    <row r="1400" ht="12.75" customHeight="1" x14ac:dyDescent="0.2"/>
    <row r="1401" ht="12.75" customHeight="1" x14ac:dyDescent="0.2"/>
    <row r="1402" ht="12.75" customHeight="1" x14ac:dyDescent="0.2"/>
    <row r="1403" ht="12.75" customHeight="1" x14ac:dyDescent="0.2"/>
    <row r="1404" ht="12.75" customHeight="1" x14ac:dyDescent="0.2"/>
    <row r="1405" ht="12.75" customHeight="1" x14ac:dyDescent="0.2"/>
    <row r="1406" ht="12.75" customHeight="1" x14ac:dyDescent="0.2"/>
    <row r="1407" ht="12.75" customHeight="1" x14ac:dyDescent="0.2"/>
    <row r="1408" ht="12.75" customHeight="1" x14ac:dyDescent="0.2"/>
    <row r="1409" ht="12.75" customHeight="1" x14ac:dyDescent="0.2"/>
    <row r="1410" ht="12.75" customHeight="1" x14ac:dyDescent="0.2"/>
    <row r="1411" ht="12.75" customHeight="1" x14ac:dyDescent="0.2"/>
    <row r="1412" ht="12.75" customHeight="1" x14ac:dyDescent="0.2"/>
    <row r="1413" ht="12.75" customHeight="1" x14ac:dyDescent="0.2"/>
    <row r="1414" ht="12.75" customHeight="1" x14ac:dyDescent="0.2"/>
    <row r="1415" ht="12.75" customHeight="1" x14ac:dyDescent="0.2"/>
    <row r="1416" ht="12.75" customHeight="1" x14ac:dyDescent="0.2"/>
    <row r="1417" ht="12.75" customHeight="1" x14ac:dyDescent="0.2"/>
    <row r="1418" ht="12.75" customHeight="1" x14ac:dyDescent="0.2"/>
    <row r="1419" ht="12.75" customHeight="1" x14ac:dyDescent="0.2"/>
    <row r="1420" ht="12.75" customHeight="1" x14ac:dyDescent="0.2"/>
    <row r="1421" ht="12.75" customHeight="1" x14ac:dyDescent="0.2"/>
    <row r="1422" ht="12.75" customHeight="1" x14ac:dyDescent="0.2"/>
    <row r="1423" ht="12.75" customHeight="1" x14ac:dyDescent="0.2"/>
    <row r="1424" ht="12.75" customHeight="1" x14ac:dyDescent="0.2"/>
    <row r="1425" ht="12.75" customHeight="1" x14ac:dyDescent="0.2"/>
    <row r="1426" ht="12.75" customHeight="1" x14ac:dyDescent="0.2"/>
    <row r="1427" ht="12.75" customHeight="1" x14ac:dyDescent="0.2"/>
    <row r="1428" ht="12.75" customHeight="1" x14ac:dyDescent="0.2"/>
    <row r="1429" ht="12.75" customHeight="1" x14ac:dyDescent="0.2"/>
    <row r="1430" ht="12.75" customHeight="1" x14ac:dyDescent="0.2"/>
    <row r="1431" ht="12.75" customHeight="1" x14ac:dyDescent="0.2"/>
    <row r="1432" ht="12.75" customHeight="1" x14ac:dyDescent="0.2"/>
    <row r="1433" ht="12.75" customHeight="1" x14ac:dyDescent="0.2"/>
    <row r="1434" ht="12.75" customHeight="1" x14ac:dyDescent="0.2"/>
    <row r="1435" ht="12.75" customHeight="1" x14ac:dyDescent="0.2"/>
    <row r="1436" ht="12.75" customHeight="1" x14ac:dyDescent="0.2"/>
    <row r="1437" ht="12.75" customHeight="1" x14ac:dyDescent="0.2"/>
    <row r="1438" ht="12.75" customHeight="1" x14ac:dyDescent="0.2"/>
    <row r="1439" ht="12.75" customHeight="1" x14ac:dyDescent="0.2"/>
    <row r="1440" ht="12.75" customHeight="1" x14ac:dyDescent="0.2"/>
    <row r="1441" ht="12.75" customHeight="1" x14ac:dyDescent="0.2"/>
    <row r="1442" ht="12.75" customHeight="1" x14ac:dyDescent="0.2"/>
    <row r="1443" ht="12.75" customHeight="1" x14ac:dyDescent="0.2"/>
    <row r="1444" ht="12.75" customHeight="1" x14ac:dyDescent="0.2"/>
    <row r="1445" ht="12.75" customHeight="1" x14ac:dyDescent="0.2"/>
    <row r="1446" ht="12.75" customHeight="1" x14ac:dyDescent="0.2"/>
    <row r="1447" ht="12.75" customHeight="1" x14ac:dyDescent="0.2"/>
    <row r="1448" ht="12.75" customHeight="1" x14ac:dyDescent="0.2"/>
    <row r="1449" ht="12.75" customHeight="1" x14ac:dyDescent="0.2"/>
    <row r="1450" ht="12.75" customHeight="1" x14ac:dyDescent="0.2"/>
    <row r="1451" ht="12.75" customHeight="1" x14ac:dyDescent="0.2"/>
    <row r="1452" ht="12.75" customHeight="1" x14ac:dyDescent="0.2"/>
    <row r="1453" ht="12.75" customHeight="1" x14ac:dyDescent="0.2"/>
    <row r="1454" ht="12.75" customHeight="1" x14ac:dyDescent="0.2"/>
    <row r="1455" ht="12.75" customHeight="1" x14ac:dyDescent="0.2"/>
    <row r="1456" ht="12.75" customHeight="1" x14ac:dyDescent="0.2"/>
    <row r="1457" ht="12.75" customHeight="1" x14ac:dyDescent="0.2"/>
    <row r="1458" ht="12.75" customHeight="1" x14ac:dyDescent="0.2"/>
    <row r="1459" ht="12.75" customHeight="1" x14ac:dyDescent="0.2"/>
    <row r="1460" ht="12.75" customHeight="1" x14ac:dyDescent="0.2"/>
    <row r="1461" ht="12.75" customHeight="1" x14ac:dyDescent="0.2"/>
    <row r="1462" ht="12.75" customHeight="1" x14ac:dyDescent="0.2"/>
    <row r="1463" ht="12.75" customHeight="1" x14ac:dyDescent="0.2"/>
    <row r="1464" ht="12.75" customHeight="1" x14ac:dyDescent="0.2"/>
    <row r="1465" ht="12.75" customHeight="1" x14ac:dyDescent="0.2"/>
    <row r="1466" ht="12.75" customHeight="1" x14ac:dyDescent="0.2"/>
    <row r="1467" ht="12.75" customHeight="1" x14ac:dyDescent="0.2"/>
    <row r="1468" ht="12.75" customHeight="1" x14ac:dyDescent="0.2"/>
    <row r="1469" ht="12.75" customHeight="1" x14ac:dyDescent="0.2"/>
    <row r="1470" ht="12.75" customHeight="1" x14ac:dyDescent="0.2"/>
    <row r="1471" ht="12.75" customHeight="1" x14ac:dyDescent="0.2"/>
    <row r="1472" ht="12.75" customHeight="1" x14ac:dyDescent="0.2"/>
    <row r="1473" ht="12.75" customHeight="1" x14ac:dyDescent="0.2"/>
    <row r="1474" ht="12.75" customHeight="1" x14ac:dyDescent="0.2"/>
    <row r="1475" ht="12.75" customHeight="1" x14ac:dyDescent="0.2"/>
    <row r="1476" ht="12.75" customHeight="1" x14ac:dyDescent="0.2"/>
    <row r="1477" ht="12.75" customHeight="1" x14ac:dyDescent="0.2"/>
    <row r="1478" ht="12.75" customHeight="1" x14ac:dyDescent="0.2"/>
    <row r="1479" ht="12.75" customHeight="1" x14ac:dyDescent="0.2"/>
    <row r="1480" ht="12.75" customHeight="1" x14ac:dyDescent="0.2"/>
    <row r="1481" ht="12.75" customHeight="1" x14ac:dyDescent="0.2"/>
    <row r="1482" ht="12.75" customHeight="1" x14ac:dyDescent="0.2"/>
    <row r="1483" ht="12.75" customHeight="1" x14ac:dyDescent="0.2"/>
    <row r="1484" ht="12.75" customHeight="1" x14ac:dyDescent="0.2"/>
    <row r="1485" ht="12.75" customHeight="1" x14ac:dyDescent="0.2"/>
    <row r="1486" ht="12.75" customHeight="1" x14ac:dyDescent="0.2"/>
    <row r="1487" ht="12.75" customHeight="1" x14ac:dyDescent="0.2"/>
    <row r="1488" ht="12.75" customHeight="1" x14ac:dyDescent="0.2"/>
    <row r="1489" ht="12.75" customHeight="1" x14ac:dyDescent="0.2"/>
    <row r="1490" ht="12.75" customHeight="1" x14ac:dyDescent="0.2"/>
    <row r="1491" ht="12.75" customHeight="1" x14ac:dyDescent="0.2"/>
    <row r="1492" ht="12.75" customHeight="1" x14ac:dyDescent="0.2"/>
    <row r="1493" ht="12.75" customHeight="1" x14ac:dyDescent="0.2"/>
    <row r="1494" ht="12.75" customHeight="1" x14ac:dyDescent="0.2"/>
    <row r="1495" ht="12.75" customHeight="1" x14ac:dyDescent="0.2"/>
    <row r="1496" ht="12.75" customHeight="1" x14ac:dyDescent="0.2"/>
    <row r="1497" ht="12.75" customHeight="1" x14ac:dyDescent="0.2"/>
    <row r="1498" ht="12.75" customHeight="1" x14ac:dyDescent="0.2"/>
    <row r="1499" ht="12.75" customHeight="1" x14ac:dyDescent="0.2"/>
    <row r="1500" ht="12.75" customHeight="1" x14ac:dyDescent="0.2"/>
    <row r="1501" ht="12.75" customHeight="1" x14ac:dyDescent="0.2"/>
    <row r="1502" ht="12.75" customHeight="1" x14ac:dyDescent="0.2"/>
    <row r="1503" ht="12.75" customHeight="1" x14ac:dyDescent="0.2"/>
    <row r="1504" ht="12.75" customHeight="1" x14ac:dyDescent="0.2"/>
    <row r="1505" ht="12.75" customHeight="1" x14ac:dyDescent="0.2"/>
    <row r="1506" ht="12.75" customHeight="1" x14ac:dyDescent="0.2"/>
    <row r="1507" ht="12.75" customHeight="1" x14ac:dyDescent="0.2"/>
    <row r="1508" ht="12.75" customHeight="1" x14ac:dyDescent="0.2"/>
    <row r="1509" ht="12.75" customHeight="1" x14ac:dyDescent="0.2"/>
    <row r="1510" ht="12.75" customHeight="1" x14ac:dyDescent="0.2"/>
    <row r="1511" ht="12.75" customHeight="1" x14ac:dyDescent="0.2"/>
    <row r="1512" ht="12.75" customHeight="1" x14ac:dyDescent="0.2"/>
    <row r="1513" ht="12.75" customHeight="1" x14ac:dyDescent="0.2"/>
    <row r="1514" ht="12.75" customHeight="1" x14ac:dyDescent="0.2"/>
    <row r="1515" ht="12.75" customHeight="1" x14ac:dyDescent="0.2"/>
    <row r="1516" ht="12.75" customHeight="1" x14ac:dyDescent="0.2"/>
    <row r="1517" ht="12.75" customHeight="1" x14ac:dyDescent="0.2"/>
    <row r="1518" ht="12.75" customHeight="1" x14ac:dyDescent="0.2"/>
    <row r="1519" ht="12.75" customHeight="1" x14ac:dyDescent="0.2"/>
    <row r="1520" ht="12.75" customHeight="1" x14ac:dyDescent="0.2"/>
    <row r="1521" ht="12.75" customHeight="1" x14ac:dyDescent="0.2"/>
    <row r="1522" ht="12.75" customHeight="1" x14ac:dyDescent="0.2"/>
    <row r="1523" ht="12.75" customHeight="1" x14ac:dyDescent="0.2"/>
    <row r="1524" ht="12.75" customHeight="1" x14ac:dyDescent="0.2"/>
    <row r="1525" ht="12.75" customHeight="1" x14ac:dyDescent="0.2"/>
    <row r="1526" ht="12.75" customHeight="1" x14ac:dyDescent="0.2"/>
    <row r="1527" ht="12.75" customHeight="1" x14ac:dyDescent="0.2"/>
    <row r="1528" ht="12.75" customHeight="1" x14ac:dyDescent="0.2"/>
    <row r="1529" ht="12.75" customHeight="1" x14ac:dyDescent="0.2"/>
    <row r="1530" ht="12.75" customHeight="1" x14ac:dyDescent="0.2"/>
    <row r="1531" ht="12.75" customHeight="1" x14ac:dyDescent="0.2"/>
    <row r="1532" ht="12.75" customHeight="1" x14ac:dyDescent="0.2"/>
    <row r="1533" ht="12.75" customHeight="1" x14ac:dyDescent="0.2"/>
    <row r="1534" ht="12.75" customHeight="1" x14ac:dyDescent="0.2"/>
    <row r="1535" ht="12.75" customHeight="1" x14ac:dyDescent="0.2"/>
    <row r="1536" ht="12.75" customHeight="1" x14ac:dyDescent="0.2"/>
    <row r="1537" ht="12.75" customHeight="1" x14ac:dyDescent="0.2"/>
    <row r="1538" ht="12.75" customHeight="1" x14ac:dyDescent="0.2"/>
    <row r="1539" ht="12.75" customHeight="1" x14ac:dyDescent="0.2"/>
    <row r="1540" ht="12.75" customHeight="1" x14ac:dyDescent="0.2"/>
    <row r="1541" ht="12.75" customHeight="1" x14ac:dyDescent="0.2"/>
    <row r="1542" ht="12.75" customHeight="1" x14ac:dyDescent="0.2"/>
    <row r="1543" ht="12.75" customHeight="1" x14ac:dyDescent="0.2"/>
    <row r="1544" ht="12.75" customHeight="1" x14ac:dyDescent="0.2"/>
    <row r="1545" ht="12.75" customHeight="1" x14ac:dyDescent="0.2"/>
    <row r="1546" ht="12.75" customHeight="1" x14ac:dyDescent="0.2"/>
    <row r="1547" ht="12.75" customHeight="1" x14ac:dyDescent="0.2"/>
    <row r="1548" ht="12.75" customHeight="1" x14ac:dyDescent="0.2"/>
    <row r="1549" ht="12.75" customHeight="1" x14ac:dyDescent="0.2"/>
    <row r="1550" ht="12.75" customHeight="1" x14ac:dyDescent="0.2"/>
    <row r="1551" ht="12.75" customHeight="1" x14ac:dyDescent="0.2"/>
    <row r="1552" ht="12.75" customHeight="1" x14ac:dyDescent="0.2"/>
    <row r="1553" ht="12.75" customHeight="1" x14ac:dyDescent="0.2"/>
    <row r="1554" ht="12.75" customHeight="1" x14ac:dyDescent="0.2"/>
    <row r="1555" ht="12.75" customHeight="1" x14ac:dyDescent="0.2"/>
    <row r="1556" ht="12.75" customHeight="1" x14ac:dyDescent="0.2"/>
    <row r="1557" ht="12.75" customHeight="1" x14ac:dyDescent="0.2"/>
    <row r="1558" ht="12.75" customHeight="1" x14ac:dyDescent="0.2"/>
    <row r="1559" ht="12.75" customHeight="1" x14ac:dyDescent="0.2"/>
    <row r="1560" ht="12.75" customHeight="1" x14ac:dyDescent="0.2"/>
    <row r="1561" ht="12.75" customHeight="1" x14ac:dyDescent="0.2"/>
    <row r="1562" ht="12.75" customHeight="1" x14ac:dyDescent="0.2"/>
    <row r="1563" ht="12.75" customHeight="1" x14ac:dyDescent="0.2"/>
    <row r="1564" ht="12.75" customHeight="1" x14ac:dyDescent="0.2"/>
    <row r="1565" ht="12.75" customHeight="1" x14ac:dyDescent="0.2"/>
    <row r="1566" ht="12.75" customHeight="1" x14ac:dyDescent="0.2"/>
    <row r="1567" ht="12.75" customHeight="1" x14ac:dyDescent="0.2"/>
    <row r="1568" ht="12.75" customHeight="1" x14ac:dyDescent="0.2"/>
    <row r="1569" ht="12.75" customHeight="1" x14ac:dyDescent="0.2"/>
    <row r="1570" ht="12.75" customHeight="1" x14ac:dyDescent="0.2"/>
    <row r="1571" ht="12.75" customHeight="1" x14ac:dyDescent="0.2"/>
    <row r="1572" ht="12.75" customHeight="1" x14ac:dyDescent="0.2"/>
    <row r="1573" ht="12.75" customHeight="1" x14ac:dyDescent="0.2"/>
    <row r="1574" ht="12.75" customHeight="1" x14ac:dyDescent="0.2"/>
    <row r="1575" ht="12.75" customHeight="1" x14ac:dyDescent="0.2"/>
    <row r="1576" ht="12.75" customHeight="1" x14ac:dyDescent="0.2"/>
    <row r="1577" ht="12.75" customHeight="1" x14ac:dyDescent="0.2"/>
    <row r="1578" ht="12.75" customHeight="1" x14ac:dyDescent="0.2"/>
    <row r="1579" ht="12.75" customHeight="1" x14ac:dyDescent="0.2"/>
    <row r="1580" ht="12.75" customHeight="1" x14ac:dyDescent="0.2"/>
    <row r="1581" ht="12.75" customHeight="1" x14ac:dyDescent="0.2"/>
    <row r="1582" ht="12.75" customHeight="1" x14ac:dyDescent="0.2"/>
    <row r="1583" ht="12.75" customHeight="1" x14ac:dyDescent="0.2"/>
    <row r="1584" ht="12.75" customHeight="1" x14ac:dyDescent="0.2"/>
    <row r="1585" ht="12.75" customHeight="1" x14ac:dyDescent="0.2"/>
    <row r="1586" ht="12.75" customHeight="1" x14ac:dyDescent="0.2"/>
    <row r="1587" ht="12.75" customHeight="1" x14ac:dyDescent="0.2"/>
    <row r="1588" ht="12.75" customHeight="1" x14ac:dyDescent="0.2"/>
    <row r="1589" ht="12.75" customHeight="1" x14ac:dyDescent="0.2"/>
    <row r="1590" ht="12.75" customHeight="1" x14ac:dyDescent="0.2"/>
    <row r="1591" ht="12.75" customHeight="1" x14ac:dyDescent="0.2"/>
    <row r="1592" ht="12.75" customHeight="1" x14ac:dyDescent="0.2"/>
    <row r="1593" ht="12.75" customHeight="1" x14ac:dyDescent="0.2"/>
    <row r="1594" ht="12.75" customHeight="1" x14ac:dyDescent="0.2"/>
    <row r="1595" ht="12.75" customHeight="1" x14ac:dyDescent="0.2"/>
    <row r="1596" ht="12.75" customHeight="1" x14ac:dyDescent="0.2"/>
    <row r="1597" ht="12.75" customHeight="1" x14ac:dyDescent="0.2"/>
    <row r="1598" ht="12.75" customHeight="1" x14ac:dyDescent="0.2"/>
    <row r="1599" ht="12.75" customHeight="1" x14ac:dyDescent="0.2"/>
    <row r="1600" ht="12.75" customHeight="1" x14ac:dyDescent="0.2"/>
    <row r="1601" ht="12.75" customHeight="1" x14ac:dyDescent="0.2"/>
    <row r="1602" ht="12.75" customHeight="1" x14ac:dyDescent="0.2"/>
    <row r="1603" ht="12.75" customHeight="1" x14ac:dyDescent="0.2"/>
    <row r="1604" ht="12.75" customHeight="1" x14ac:dyDescent="0.2"/>
    <row r="1605" ht="12.75" customHeight="1" x14ac:dyDescent="0.2"/>
    <row r="1606" ht="12.75" customHeight="1" x14ac:dyDescent="0.2"/>
    <row r="1607" ht="12.75" customHeight="1" x14ac:dyDescent="0.2"/>
    <row r="1608" ht="12.75" customHeight="1" x14ac:dyDescent="0.2"/>
    <row r="1609" ht="12.75" customHeight="1" x14ac:dyDescent="0.2"/>
    <row r="1610" ht="12.75" customHeight="1" x14ac:dyDescent="0.2"/>
    <row r="1611" ht="12.75" customHeight="1" x14ac:dyDescent="0.2"/>
    <row r="1612" ht="12.75" customHeight="1" x14ac:dyDescent="0.2"/>
    <row r="1613" ht="12.75" customHeight="1" x14ac:dyDescent="0.2"/>
    <row r="1614" ht="12.75" customHeight="1" x14ac:dyDescent="0.2"/>
    <row r="1615" ht="12.75" customHeight="1" x14ac:dyDescent="0.2"/>
    <row r="1616" ht="12.75" customHeight="1" x14ac:dyDescent="0.2"/>
    <row r="1617" ht="12.75" customHeight="1" x14ac:dyDescent="0.2"/>
    <row r="1618" ht="12.75" customHeight="1" x14ac:dyDescent="0.2"/>
    <row r="1619" ht="12.75" customHeight="1" x14ac:dyDescent="0.2"/>
    <row r="1620" ht="12.75" customHeight="1" x14ac:dyDescent="0.2"/>
    <row r="1621" ht="12.75" customHeight="1" x14ac:dyDescent="0.2"/>
    <row r="1622" ht="12.75" customHeight="1" x14ac:dyDescent="0.2"/>
    <row r="1623" ht="12.75" customHeight="1" x14ac:dyDescent="0.2"/>
    <row r="1624" ht="12.75" customHeight="1" x14ac:dyDescent="0.2"/>
    <row r="1625" ht="12.75" customHeight="1" x14ac:dyDescent="0.2"/>
    <row r="1626" ht="12.75" customHeight="1" x14ac:dyDescent="0.2"/>
    <row r="1627" ht="12.75" customHeight="1" x14ac:dyDescent="0.2"/>
    <row r="1628" ht="12.75" customHeight="1" x14ac:dyDescent="0.2"/>
    <row r="1629" ht="12.75" customHeight="1" x14ac:dyDescent="0.2"/>
    <row r="1630" ht="12.75" customHeight="1" x14ac:dyDescent="0.2"/>
    <row r="1631" ht="12.75" customHeight="1" x14ac:dyDescent="0.2"/>
    <row r="1632" ht="12.75" customHeight="1" x14ac:dyDescent="0.2"/>
    <row r="1633" ht="12.75" customHeight="1" x14ac:dyDescent="0.2"/>
    <row r="1634" ht="12.75" customHeight="1" x14ac:dyDescent="0.2"/>
    <row r="1635" ht="12.75" customHeight="1" x14ac:dyDescent="0.2"/>
    <row r="1636" ht="12.75" customHeight="1" x14ac:dyDescent="0.2"/>
    <row r="1637" ht="12.75" customHeight="1" x14ac:dyDescent="0.2"/>
    <row r="1638" ht="12.75" customHeight="1" x14ac:dyDescent="0.2"/>
    <row r="1639" ht="12.75" customHeight="1" x14ac:dyDescent="0.2"/>
    <row r="1640" ht="12.75" customHeight="1" x14ac:dyDescent="0.2"/>
    <row r="1641" ht="12.75" customHeight="1" x14ac:dyDescent="0.2"/>
    <row r="1642" ht="12.75" customHeight="1" x14ac:dyDescent="0.2"/>
    <row r="1643" ht="12.75" customHeight="1" x14ac:dyDescent="0.2"/>
    <row r="1644" ht="12.75" customHeight="1" x14ac:dyDescent="0.2"/>
    <row r="1645" ht="12.75" customHeight="1" x14ac:dyDescent="0.2"/>
    <row r="1646" ht="12.75" customHeight="1" x14ac:dyDescent="0.2"/>
    <row r="1647" ht="12.75" customHeight="1" x14ac:dyDescent="0.2"/>
    <row r="1648" ht="12.75" customHeight="1" x14ac:dyDescent="0.2"/>
    <row r="1649" ht="12.75" customHeight="1" x14ac:dyDescent="0.2"/>
    <row r="1650" ht="12.75" customHeight="1" x14ac:dyDescent="0.2"/>
    <row r="1651" ht="12.75" customHeight="1" x14ac:dyDescent="0.2"/>
    <row r="1652" ht="12.75" customHeight="1" x14ac:dyDescent="0.2"/>
    <row r="1653" ht="12.75" customHeight="1" x14ac:dyDescent="0.2"/>
    <row r="1654" ht="12.75" customHeight="1" x14ac:dyDescent="0.2"/>
    <row r="1655" ht="12.75" customHeight="1" x14ac:dyDescent="0.2"/>
    <row r="1656" ht="12.75" customHeight="1" x14ac:dyDescent="0.2"/>
    <row r="1657" ht="12.75" customHeight="1" x14ac:dyDescent="0.2"/>
    <row r="1658" ht="12.75" customHeight="1" x14ac:dyDescent="0.2"/>
    <row r="1659" ht="12.75" customHeight="1" x14ac:dyDescent="0.2"/>
    <row r="1660" ht="12.75" customHeight="1" x14ac:dyDescent="0.2"/>
    <row r="1661" ht="12.75" customHeight="1" x14ac:dyDescent="0.2"/>
    <row r="1662" ht="12.75" customHeight="1" x14ac:dyDescent="0.2"/>
    <row r="1663" ht="12.75" customHeight="1" x14ac:dyDescent="0.2"/>
    <row r="1664" ht="12.75" customHeight="1" x14ac:dyDescent="0.2"/>
    <row r="1665" ht="12.75" customHeight="1" x14ac:dyDescent="0.2"/>
    <row r="1666" ht="12.75" customHeight="1" x14ac:dyDescent="0.2"/>
    <row r="1667" ht="12.75" customHeight="1" x14ac:dyDescent="0.2"/>
    <row r="1668" ht="12.75" customHeight="1" x14ac:dyDescent="0.2"/>
    <row r="1669" ht="12.75" customHeight="1" x14ac:dyDescent="0.2"/>
    <row r="1670" ht="12.75" customHeight="1" x14ac:dyDescent="0.2"/>
    <row r="1671" ht="12.75" customHeight="1" x14ac:dyDescent="0.2"/>
    <row r="1672" ht="12.75" customHeight="1" x14ac:dyDescent="0.2"/>
    <row r="1673" ht="12.75" customHeight="1" x14ac:dyDescent="0.2"/>
    <row r="1674" ht="12.75" customHeight="1" x14ac:dyDescent="0.2"/>
    <row r="1675" ht="12.75" customHeight="1" x14ac:dyDescent="0.2"/>
    <row r="1676" ht="12.75" customHeight="1" x14ac:dyDescent="0.2"/>
    <row r="1677" ht="12.75" customHeight="1" x14ac:dyDescent="0.2"/>
    <row r="1678" ht="12.75" customHeight="1" x14ac:dyDescent="0.2"/>
    <row r="1679" ht="12.75" customHeight="1" x14ac:dyDescent="0.2"/>
    <row r="1680" ht="12.75" customHeight="1" x14ac:dyDescent="0.2"/>
    <row r="1681" ht="12.75" customHeight="1" x14ac:dyDescent="0.2"/>
    <row r="1682" ht="12.75" customHeight="1" x14ac:dyDescent="0.2"/>
    <row r="1683" ht="12.75" customHeight="1" x14ac:dyDescent="0.2"/>
    <row r="1684" ht="12.75" customHeight="1" x14ac:dyDescent="0.2"/>
    <row r="1685" ht="12.75" customHeight="1" x14ac:dyDescent="0.2"/>
    <row r="1686" ht="12.75" customHeight="1" x14ac:dyDescent="0.2"/>
    <row r="1687" ht="12.75" customHeight="1" x14ac:dyDescent="0.2"/>
    <row r="1688" ht="12.75" customHeight="1" x14ac:dyDescent="0.2"/>
    <row r="1689" ht="12.75" customHeight="1" x14ac:dyDescent="0.2"/>
    <row r="1690" ht="12.75" customHeight="1" x14ac:dyDescent="0.2"/>
    <row r="1691" ht="12.75" customHeight="1" x14ac:dyDescent="0.2"/>
    <row r="1692" ht="12.75" customHeight="1" x14ac:dyDescent="0.2"/>
    <row r="1693" ht="12.75" customHeight="1" x14ac:dyDescent="0.2"/>
    <row r="1694" ht="12.75" customHeight="1" x14ac:dyDescent="0.2"/>
    <row r="1695" ht="12.75" customHeight="1" x14ac:dyDescent="0.2"/>
    <row r="1696" ht="12.75" customHeight="1" x14ac:dyDescent="0.2"/>
    <row r="1697" ht="12.75" customHeight="1" x14ac:dyDescent="0.2"/>
    <row r="1698" ht="12.75" customHeight="1" x14ac:dyDescent="0.2"/>
    <row r="1699" ht="12.75" customHeight="1" x14ac:dyDescent="0.2"/>
    <row r="1700" ht="12.75" customHeight="1" x14ac:dyDescent="0.2"/>
    <row r="1701" ht="12.75" customHeight="1" x14ac:dyDescent="0.2"/>
    <row r="1702" ht="12.75" customHeight="1" x14ac:dyDescent="0.2"/>
    <row r="1703" ht="12.75" customHeight="1" x14ac:dyDescent="0.2"/>
    <row r="1704" ht="12.75" customHeight="1" x14ac:dyDescent="0.2"/>
    <row r="1705" ht="12.75" customHeight="1" x14ac:dyDescent="0.2"/>
    <row r="1706" ht="12.75" customHeight="1" x14ac:dyDescent="0.2"/>
    <row r="1707" ht="12.75" customHeight="1" x14ac:dyDescent="0.2"/>
    <row r="1708" ht="12.75" customHeight="1" x14ac:dyDescent="0.2"/>
    <row r="1709" ht="12.75" customHeight="1" x14ac:dyDescent="0.2"/>
    <row r="1710" ht="12.75" customHeight="1" x14ac:dyDescent="0.2"/>
    <row r="1711" ht="12.75" customHeight="1" x14ac:dyDescent="0.2"/>
    <row r="1712" ht="12.75" customHeight="1" x14ac:dyDescent="0.2"/>
    <row r="1713" ht="12.75" customHeight="1" x14ac:dyDescent="0.2"/>
    <row r="1714" ht="12.75" customHeight="1" x14ac:dyDescent="0.2"/>
    <row r="1715" ht="12.75" customHeight="1" x14ac:dyDescent="0.2"/>
    <row r="1716" ht="12.75" customHeight="1" x14ac:dyDescent="0.2"/>
    <row r="1717" ht="12.75" customHeight="1" x14ac:dyDescent="0.2"/>
    <row r="1718" ht="12.75" customHeight="1" x14ac:dyDescent="0.2"/>
    <row r="1719" ht="12.75" customHeight="1" x14ac:dyDescent="0.2"/>
    <row r="1720" ht="12.75" customHeight="1" x14ac:dyDescent="0.2"/>
    <row r="1721" ht="12.75" customHeight="1" x14ac:dyDescent="0.2"/>
    <row r="1722" ht="12.75" customHeight="1" x14ac:dyDescent="0.2"/>
    <row r="1723" ht="12.75" customHeight="1" x14ac:dyDescent="0.2"/>
    <row r="1724" ht="12.75" customHeight="1" x14ac:dyDescent="0.2"/>
    <row r="1725" ht="12.75" customHeight="1" x14ac:dyDescent="0.2"/>
    <row r="1726" ht="12.75" customHeight="1" x14ac:dyDescent="0.2"/>
    <row r="1727" ht="12.75" customHeight="1" x14ac:dyDescent="0.2"/>
    <row r="1728" ht="12.75" customHeight="1" x14ac:dyDescent="0.2"/>
    <row r="1729" ht="12.75" customHeight="1" x14ac:dyDescent="0.2"/>
    <row r="1730" ht="12.75" customHeight="1" x14ac:dyDescent="0.2"/>
    <row r="1731" ht="12.75" customHeight="1" x14ac:dyDescent="0.2"/>
    <row r="1732" ht="12.75" customHeight="1" x14ac:dyDescent="0.2"/>
    <row r="1733" ht="12.75" customHeight="1" x14ac:dyDescent="0.2"/>
    <row r="1734" ht="12.75" customHeight="1" x14ac:dyDescent="0.2"/>
    <row r="1735" ht="12.75" customHeight="1" x14ac:dyDescent="0.2"/>
    <row r="1736" ht="12.75" customHeight="1" x14ac:dyDescent="0.2"/>
    <row r="1737" ht="12.75" customHeight="1" x14ac:dyDescent="0.2"/>
    <row r="1738" ht="12.75" customHeight="1" x14ac:dyDescent="0.2"/>
    <row r="1739" ht="12.75" customHeight="1" x14ac:dyDescent="0.2"/>
    <row r="1740" ht="12.75" customHeight="1" x14ac:dyDescent="0.2"/>
    <row r="1741" ht="12.75" customHeight="1" x14ac:dyDescent="0.2"/>
    <row r="1742" ht="12.75" customHeight="1" x14ac:dyDescent="0.2"/>
    <row r="1743" ht="12.75" customHeight="1" x14ac:dyDescent="0.2"/>
    <row r="1744" ht="12.75" customHeight="1" x14ac:dyDescent="0.2"/>
    <row r="1745" ht="12.75" customHeight="1" x14ac:dyDescent="0.2"/>
    <row r="1746" ht="12.75" customHeight="1" x14ac:dyDescent="0.2"/>
    <row r="1747" ht="12.75" customHeight="1" x14ac:dyDescent="0.2"/>
    <row r="1748" ht="12.75" customHeight="1" x14ac:dyDescent="0.2"/>
    <row r="1749" ht="12.75" customHeight="1" x14ac:dyDescent="0.2"/>
    <row r="1750" ht="12.75" customHeight="1" x14ac:dyDescent="0.2"/>
    <row r="1751" ht="12.75" customHeight="1" x14ac:dyDescent="0.2"/>
    <row r="1752" ht="12.75" customHeight="1" x14ac:dyDescent="0.2"/>
    <row r="1753" ht="12.75" customHeight="1" x14ac:dyDescent="0.2"/>
    <row r="1754" ht="12.75" customHeight="1" x14ac:dyDescent="0.2"/>
    <row r="1755" ht="12.75" customHeight="1" x14ac:dyDescent="0.2"/>
    <row r="1756" ht="12.75" customHeight="1" x14ac:dyDescent="0.2"/>
    <row r="1757" ht="12.75" customHeight="1" x14ac:dyDescent="0.2"/>
    <row r="1758" ht="12.75" customHeight="1" x14ac:dyDescent="0.2"/>
    <row r="1759" ht="12.75" customHeight="1" x14ac:dyDescent="0.2"/>
    <row r="1760" ht="12.75" customHeight="1" x14ac:dyDescent="0.2"/>
    <row r="1761" ht="12.75" customHeight="1" x14ac:dyDescent="0.2"/>
    <row r="1762" ht="12.75" customHeight="1" x14ac:dyDescent="0.2"/>
    <row r="1763" ht="12.75" customHeight="1" x14ac:dyDescent="0.2"/>
    <row r="1764" ht="12.75" customHeight="1" x14ac:dyDescent="0.2"/>
    <row r="1765" ht="12.75" customHeight="1" x14ac:dyDescent="0.2"/>
    <row r="1766" ht="12.75" customHeight="1" x14ac:dyDescent="0.2"/>
    <row r="1767" ht="12.75" customHeight="1" x14ac:dyDescent="0.2"/>
    <row r="1768" ht="12.75" customHeight="1" x14ac:dyDescent="0.2"/>
    <row r="1769" ht="12.75" customHeight="1" x14ac:dyDescent="0.2"/>
    <row r="1770" ht="12.75" customHeight="1" x14ac:dyDescent="0.2"/>
    <row r="1771" ht="12.75" customHeight="1" x14ac:dyDescent="0.2"/>
    <row r="1772" ht="12.75" customHeight="1" x14ac:dyDescent="0.2"/>
    <row r="1773" ht="12.75" customHeight="1" x14ac:dyDescent="0.2"/>
    <row r="1774" ht="12.75" customHeight="1" x14ac:dyDescent="0.2"/>
    <row r="1775" ht="12.75" customHeight="1" x14ac:dyDescent="0.2"/>
    <row r="1776" ht="12.75" customHeight="1" x14ac:dyDescent="0.2"/>
    <row r="1777" ht="12.75" customHeight="1" x14ac:dyDescent="0.2"/>
    <row r="1778" ht="12.75" customHeight="1" x14ac:dyDescent="0.2"/>
    <row r="1779" ht="12.75" customHeight="1" x14ac:dyDescent="0.2"/>
    <row r="1780" ht="12.75" customHeight="1" x14ac:dyDescent="0.2"/>
    <row r="1781" ht="12.75" customHeight="1" x14ac:dyDescent="0.2"/>
    <row r="1782" ht="12.75" customHeight="1" x14ac:dyDescent="0.2"/>
    <row r="1783" ht="12.75" customHeight="1" x14ac:dyDescent="0.2"/>
    <row r="1784" ht="12.75" customHeight="1" x14ac:dyDescent="0.2"/>
    <row r="1785" ht="12.75" customHeight="1" x14ac:dyDescent="0.2"/>
    <row r="1786" ht="12.75" customHeight="1" x14ac:dyDescent="0.2"/>
    <row r="1787" ht="12.75" customHeight="1" x14ac:dyDescent="0.2"/>
    <row r="1788" ht="12.75" customHeight="1" x14ac:dyDescent="0.2"/>
    <row r="1789" ht="12.75" customHeight="1" x14ac:dyDescent="0.2"/>
    <row r="1790" ht="12.75" customHeight="1" x14ac:dyDescent="0.2"/>
    <row r="1791" ht="12.75" customHeight="1" x14ac:dyDescent="0.2"/>
    <row r="1792" ht="12.75" customHeight="1" x14ac:dyDescent="0.2"/>
    <row r="1793" ht="12.75" customHeight="1" x14ac:dyDescent="0.2"/>
    <row r="1794" ht="12.75" customHeight="1" x14ac:dyDescent="0.2"/>
    <row r="1795" ht="12.75" customHeight="1" x14ac:dyDescent="0.2"/>
    <row r="1796" ht="12.75" customHeight="1" x14ac:dyDescent="0.2"/>
    <row r="1797" ht="12.75" customHeight="1" x14ac:dyDescent="0.2"/>
    <row r="1798" ht="12.75" customHeight="1" x14ac:dyDescent="0.2"/>
    <row r="1799" ht="12.75" customHeight="1" x14ac:dyDescent="0.2"/>
    <row r="1800" ht="12.75" customHeight="1" x14ac:dyDescent="0.2"/>
    <row r="1801" ht="12.75" customHeight="1" x14ac:dyDescent="0.2"/>
    <row r="1802" ht="12.75" customHeight="1" x14ac:dyDescent="0.2"/>
    <row r="1803" ht="12.75" customHeight="1" x14ac:dyDescent="0.2"/>
    <row r="1804" ht="12.75" customHeight="1" x14ac:dyDescent="0.2"/>
    <row r="1805" ht="12.75" customHeight="1" x14ac:dyDescent="0.2"/>
    <row r="1806" ht="12.75" customHeight="1" x14ac:dyDescent="0.2"/>
    <row r="1807" ht="12.75" customHeight="1" x14ac:dyDescent="0.2"/>
    <row r="1808" ht="12.75" customHeight="1" x14ac:dyDescent="0.2"/>
    <row r="1809" ht="12.75" customHeight="1" x14ac:dyDescent="0.2"/>
    <row r="1810" ht="12.75" customHeight="1" x14ac:dyDescent="0.2"/>
    <row r="1811" ht="12.75" customHeight="1" x14ac:dyDescent="0.2"/>
    <row r="1812" ht="12.75" customHeight="1" x14ac:dyDescent="0.2"/>
    <row r="1813" ht="12.75" customHeight="1" x14ac:dyDescent="0.2"/>
    <row r="1814" ht="12.75" customHeight="1" x14ac:dyDescent="0.2"/>
    <row r="1815" ht="12.75" customHeight="1" x14ac:dyDescent="0.2"/>
    <row r="1816" ht="12.75" customHeight="1" x14ac:dyDescent="0.2"/>
    <row r="1817" ht="12.75" customHeight="1" x14ac:dyDescent="0.2"/>
    <row r="1818" ht="12.75" customHeight="1" x14ac:dyDescent="0.2"/>
    <row r="1819" ht="12.75" customHeight="1" x14ac:dyDescent="0.2"/>
    <row r="1820" ht="12.75" customHeight="1" x14ac:dyDescent="0.2"/>
    <row r="1821" ht="12.75" customHeight="1" x14ac:dyDescent="0.2"/>
    <row r="1822" ht="12.75" customHeight="1" x14ac:dyDescent="0.2"/>
    <row r="1823" ht="12.75" customHeight="1" x14ac:dyDescent="0.2"/>
    <row r="1824" ht="12.75" customHeight="1" x14ac:dyDescent="0.2"/>
    <row r="1825" ht="12.75" customHeight="1" x14ac:dyDescent="0.2"/>
    <row r="1826" ht="12.75" customHeight="1" x14ac:dyDescent="0.2"/>
    <row r="1827" ht="12.75" customHeight="1" x14ac:dyDescent="0.2"/>
    <row r="1828" ht="12.75" customHeight="1" x14ac:dyDescent="0.2"/>
    <row r="1829" ht="12.75" customHeight="1" x14ac:dyDescent="0.2"/>
    <row r="1830" ht="12.75" customHeight="1" x14ac:dyDescent="0.2"/>
    <row r="1831" ht="12.75" customHeight="1" x14ac:dyDescent="0.2"/>
    <row r="1832" ht="12.75" customHeight="1" x14ac:dyDescent="0.2"/>
    <row r="1833" ht="12.75" customHeight="1" x14ac:dyDescent="0.2"/>
    <row r="1834" ht="12.75" customHeight="1" x14ac:dyDescent="0.2"/>
    <row r="1835" ht="12.75" customHeight="1" x14ac:dyDescent="0.2"/>
    <row r="1836" ht="12.75" customHeight="1" x14ac:dyDescent="0.2"/>
    <row r="1837" ht="12.75" customHeight="1" x14ac:dyDescent="0.2"/>
    <row r="1838" ht="12.75" customHeight="1" x14ac:dyDescent="0.2"/>
    <row r="1839" ht="12.75" customHeight="1" x14ac:dyDescent="0.2"/>
    <row r="1840" ht="12.75" customHeight="1" x14ac:dyDescent="0.2"/>
    <row r="1841" ht="12.75" customHeight="1" x14ac:dyDescent="0.2"/>
    <row r="1842" ht="12.75" customHeight="1" x14ac:dyDescent="0.2"/>
    <row r="1843" ht="12.75" customHeight="1" x14ac:dyDescent="0.2"/>
    <row r="1844" ht="12.75" customHeight="1" x14ac:dyDescent="0.2"/>
    <row r="1845" ht="12.75" customHeight="1" x14ac:dyDescent="0.2"/>
    <row r="1846" ht="12.75" customHeight="1" x14ac:dyDescent="0.2"/>
    <row r="1847" ht="12.75" customHeight="1" x14ac:dyDescent="0.2"/>
    <row r="1848" ht="12.75" customHeight="1" x14ac:dyDescent="0.2"/>
    <row r="1849" ht="12.75" customHeight="1" x14ac:dyDescent="0.2"/>
    <row r="1850" ht="12.75" customHeight="1" x14ac:dyDescent="0.2"/>
    <row r="1851" ht="12.75" customHeight="1" x14ac:dyDescent="0.2"/>
    <row r="1852" ht="12.75" customHeight="1" x14ac:dyDescent="0.2"/>
    <row r="1853" ht="12.75" customHeight="1" x14ac:dyDescent="0.2"/>
    <row r="1854" ht="12.75" customHeight="1" x14ac:dyDescent="0.2"/>
    <row r="1855" ht="12.75" customHeight="1" x14ac:dyDescent="0.2"/>
    <row r="1856" ht="12.75" customHeight="1" x14ac:dyDescent="0.2"/>
    <row r="1857" ht="12.75" customHeight="1" x14ac:dyDescent="0.2"/>
    <row r="1858" ht="12.75" customHeight="1" x14ac:dyDescent="0.2"/>
    <row r="1859" ht="12.75" customHeight="1" x14ac:dyDescent="0.2"/>
    <row r="1860" ht="12.75" customHeight="1" x14ac:dyDescent="0.2"/>
    <row r="1861" ht="12.75" customHeight="1" x14ac:dyDescent="0.2"/>
    <row r="1862" ht="12.75" customHeight="1" x14ac:dyDescent="0.2"/>
    <row r="1863" ht="12.75" customHeight="1" x14ac:dyDescent="0.2"/>
    <row r="1864" ht="12.75" customHeight="1" x14ac:dyDescent="0.2"/>
    <row r="1865" ht="12.75" customHeight="1" x14ac:dyDescent="0.2"/>
    <row r="1866" ht="12.75" customHeight="1" x14ac:dyDescent="0.2"/>
    <row r="1867" ht="12.75" customHeight="1" x14ac:dyDescent="0.2"/>
    <row r="1868" ht="12.75" customHeight="1" x14ac:dyDescent="0.2"/>
    <row r="1869" ht="12.75" customHeight="1" x14ac:dyDescent="0.2"/>
    <row r="1870" ht="12.75" customHeight="1" x14ac:dyDescent="0.2"/>
    <row r="1871" ht="12.75" customHeight="1" x14ac:dyDescent="0.2"/>
    <row r="1872" ht="12.75" customHeight="1" x14ac:dyDescent="0.2"/>
    <row r="1873" ht="12.75" customHeight="1" x14ac:dyDescent="0.2"/>
    <row r="1874" ht="12.75" customHeight="1" x14ac:dyDescent="0.2"/>
    <row r="1875" ht="12.75" customHeight="1" x14ac:dyDescent="0.2"/>
    <row r="1876" ht="12.75" customHeight="1" x14ac:dyDescent="0.2"/>
    <row r="1877" ht="12.75" customHeight="1" x14ac:dyDescent="0.2"/>
    <row r="1878" ht="12.75" customHeight="1" x14ac:dyDescent="0.2"/>
    <row r="1879" ht="12.75" customHeight="1" x14ac:dyDescent="0.2"/>
    <row r="1880" ht="12.75" customHeight="1" x14ac:dyDescent="0.2"/>
    <row r="1881" ht="12.75" customHeight="1" x14ac:dyDescent="0.2"/>
    <row r="1882" ht="12.75" customHeight="1" x14ac:dyDescent="0.2"/>
    <row r="1883" ht="12.75" customHeight="1" x14ac:dyDescent="0.2"/>
    <row r="1884" ht="12.75" customHeight="1" x14ac:dyDescent="0.2"/>
    <row r="1885" ht="12.75" customHeight="1" x14ac:dyDescent="0.2"/>
    <row r="1886" ht="12.75" customHeight="1" x14ac:dyDescent="0.2"/>
    <row r="1887" ht="12.75" customHeight="1" x14ac:dyDescent="0.2"/>
    <row r="1888" ht="12.75" customHeight="1" x14ac:dyDescent="0.2"/>
    <row r="1889" ht="12.75" customHeight="1" x14ac:dyDescent="0.2"/>
    <row r="1890" ht="12.75" customHeight="1" x14ac:dyDescent="0.2"/>
    <row r="1891" ht="12.75" customHeight="1" x14ac:dyDescent="0.2"/>
    <row r="1892" ht="12.75" customHeight="1" x14ac:dyDescent="0.2"/>
    <row r="1893" ht="12.75" customHeight="1" x14ac:dyDescent="0.2"/>
    <row r="1894" ht="12.75" customHeight="1" x14ac:dyDescent="0.2"/>
    <row r="1895" ht="12.75" customHeight="1" x14ac:dyDescent="0.2"/>
    <row r="1896" ht="12.75" customHeight="1" x14ac:dyDescent="0.2"/>
    <row r="1897" ht="12.75" customHeight="1" x14ac:dyDescent="0.2"/>
    <row r="1898" ht="12.75" customHeight="1" x14ac:dyDescent="0.2"/>
    <row r="1899" ht="12.75" customHeight="1" x14ac:dyDescent="0.2"/>
    <row r="1900" ht="12.75" customHeight="1" x14ac:dyDescent="0.2"/>
    <row r="1901" ht="12.75" customHeight="1" x14ac:dyDescent="0.2"/>
    <row r="1902" ht="12.75" customHeight="1" x14ac:dyDescent="0.2"/>
    <row r="1903" ht="12.75" customHeight="1" x14ac:dyDescent="0.2"/>
    <row r="1904" ht="12.75" customHeight="1" x14ac:dyDescent="0.2"/>
    <row r="1905" ht="12.75" customHeight="1" x14ac:dyDescent="0.2"/>
    <row r="1906" ht="12.75" customHeight="1" x14ac:dyDescent="0.2"/>
    <row r="1907" ht="12.75" customHeight="1" x14ac:dyDescent="0.2"/>
    <row r="1908" ht="12.75" customHeight="1" x14ac:dyDescent="0.2"/>
    <row r="1909" ht="12.75" customHeight="1" x14ac:dyDescent="0.2"/>
    <row r="1910" ht="12.75" customHeight="1" x14ac:dyDescent="0.2"/>
    <row r="1911" ht="12.75" customHeight="1" x14ac:dyDescent="0.2"/>
    <row r="1912" ht="12.75" customHeight="1" x14ac:dyDescent="0.2"/>
    <row r="1913" ht="12.75" customHeight="1" x14ac:dyDescent="0.2"/>
    <row r="1914" ht="12.75" customHeight="1" x14ac:dyDescent="0.2"/>
    <row r="1915" ht="12.75" customHeight="1" x14ac:dyDescent="0.2"/>
    <row r="1916" ht="12.75" customHeight="1" x14ac:dyDescent="0.2"/>
    <row r="1917" ht="12.75" customHeight="1" x14ac:dyDescent="0.2"/>
    <row r="1918" ht="12.75" customHeight="1" x14ac:dyDescent="0.2"/>
    <row r="1919" ht="12.75" customHeight="1" x14ac:dyDescent="0.2"/>
    <row r="1920" ht="12.75" customHeight="1" x14ac:dyDescent="0.2"/>
    <row r="1921" ht="12.75" customHeight="1" x14ac:dyDescent="0.2"/>
    <row r="1922" ht="12.75" customHeight="1" x14ac:dyDescent="0.2"/>
    <row r="1923" ht="12.75" customHeight="1" x14ac:dyDescent="0.2"/>
    <row r="1924" ht="12.75" customHeight="1" x14ac:dyDescent="0.2"/>
    <row r="1925" ht="12.75" customHeight="1" x14ac:dyDescent="0.2"/>
    <row r="1926" ht="12.75" customHeight="1" x14ac:dyDescent="0.2"/>
    <row r="1927" ht="12.75" customHeight="1" x14ac:dyDescent="0.2"/>
    <row r="1928" ht="12.75" customHeight="1" x14ac:dyDescent="0.2"/>
    <row r="1929" ht="12.75" customHeight="1" x14ac:dyDescent="0.2"/>
    <row r="1930" ht="12.75" customHeight="1" x14ac:dyDescent="0.2"/>
    <row r="1931" ht="12.75" customHeight="1" x14ac:dyDescent="0.2"/>
    <row r="1932" ht="12.75" customHeight="1" x14ac:dyDescent="0.2"/>
    <row r="1933" ht="12.75" customHeight="1" x14ac:dyDescent="0.2"/>
    <row r="1934" ht="12.75" customHeight="1" x14ac:dyDescent="0.2"/>
    <row r="1935" ht="12.75" customHeight="1" x14ac:dyDescent="0.2"/>
    <row r="1936" ht="12.75" customHeight="1" x14ac:dyDescent="0.2"/>
    <row r="1937" ht="12.75" customHeight="1" x14ac:dyDescent="0.2"/>
    <row r="1938" ht="12.75" customHeight="1" x14ac:dyDescent="0.2"/>
    <row r="1939" ht="12.75" customHeight="1" x14ac:dyDescent="0.2"/>
    <row r="1940" ht="12.75" customHeight="1" x14ac:dyDescent="0.2"/>
    <row r="1941" ht="12.75" customHeight="1" x14ac:dyDescent="0.2"/>
    <row r="1942" ht="12.75" customHeight="1" x14ac:dyDescent="0.2"/>
    <row r="1943" ht="12.75" customHeight="1" x14ac:dyDescent="0.2"/>
    <row r="1944" ht="12.75" customHeight="1" x14ac:dyDescent="0.2"/>
    <row r="1945" ht="12.75" customHeight="1" x14ac:dyDescent="0.2"/>
    <row r="1946" ht="12.75" customHeight="1" x14ac:dyDescent="0.2"/>
    <row r="1947" ht="12.75" customHeight="1" x14ac:dyDescent="0.2"/>
    <row r="1948" ht="12.75" customHeight="1" x14ac:dyDescent="0.2"/>
    <row r="1949" ht="12.75" customHeight="1" x14ac:dyDescent="0.2"/>
    <row r="1950" ht="12.75" customHeight="1" x14ac:dyDescent="0.2"/>
    <row r="1951" ht="12.75" customHeight="1" x14ac:dyDescent="0.2"/>
    <row r="1952" ht="12.75" customHeight="1" x14ac:dyDescent="0.2"/>
    <row r="1953" ht="12.75" customHeight="1" x14ac:dyDescent="0.2"/>
    <row r="1954" ht="12.75" customHeight="1" x14ac:dyDescent="0.2"/>
    <row r="1955" ht="12.75" customHeight="1" x14ac:dyDescent="0.2"/>
    <row r="1956" ht="12.75" customHeight="1" x14ac:dyDescent="0.2"/>
    <row r="1957" ht="12.75" customHeight="1" x14ac:dyDescent="0.2"/>
    <row r="1958" ht="12.75" customHeight="1" x14ac:dyDescent="0.2"/>
    <row r="1959" ht="12.75" customHeight="1" x14ac:dyDescent="0.2"/>
    <row r="1960" ht="12.75" customHeight="1" x14ac:dyDescent="0.2"/>
    <row r="1961" ht="12.75" customHeight="1" x14ac:dyDescent="0.2"/>
    <row r="1962" ht="12.75" customHeight="1" x14ac:dyDescent="0.2"/>
    <row r="1963" ht="12.75" customHeight="1" x14ac:dyDescent="0.2"/>
    <row r="1964" ht="12.75" customHeight="1" x14ac:dyDescent="0.2"/>
    <row r="1965" ht="12.75" customHeight="1" x14ac:dyDescent="0.2"/>
    <row r="1966" ht="12.75" customHeight="1" x14ac:dyDescent="0.2"/>
    <row r="1967" ht="12.75" customHeight="1" x14ac:dyDescent="0.2"/>
    <row r="1968" ht="12.75" customHeight="1" x14ac:dyDescent="0.2"/>
    <row r="1969" ht="12.75" customHeight="1" x14ac:dyDescent="0.2"/>
    <row r="1970" ht="12.75" customHeight="1" x14ac:dyDescent="0.2"/>
    <row r="1971" ht="12.75" customHeight="1" x14ac:dyDescent="0.2"/>
    <row r="1972" ht="12.75" customHeight="1" x14ac:dyDescent="0.2"/>
    <row r="1973" ht="12.75" customHeight="1" x14ac:dyDescent="0.2"/>
    <row r="1974" ht="12.75" customHeight="1" x14ac:dyDescent="0.2"/>
    <row r="1975" ht="12.75" customHeight="1" x14ac:dyDescent="0.2"/>
    <row r="1976" ht="12.75" customHeight="1" x14ac:dyDescent="0.2"/>
    <row r="1977" ht="12.75" customHeight="1" x14ac:dyDescent="0.2"/>
    <row r="1978" ht="12.75" customHeight="1" x14ac:dyDescent="0.2"/>
    <row r="1979" ht="12.75" customHeight="1" x14ac:dyDescent="0.2"/>
    <row r="1980" ht="12.75" customHeight="1" x14ac:dyDescent="0.2"/>
    <row r="1981" ht="12.75" customHeight="1" x14ac:dyDescent="0.2"/>
    <row r="1982" ht="12.75" customHeight="1" x14ac:dyDescent="0.2"/>
    <row r="1983" ht="12.75" customHeight="1" x14ac:dyDescent="0.2"/>
    <row r="1984" ht="12.75" customHeight="1" x14ac:dyDescent="0.2"/>
    <row r="1985" ht="12.75" customHeight="1" x14ac:dyDescent="0.2"/>
    <row r="1986" ht="12.75" customHeight="1" x14ac:dyDescent="0.2"/>
    <row r="1987" ht="12.75" customHeight="1" x14ac:dyDescent="0.2"/>
    <row r="1988" ht="12.75" customHeight="1" x14ac:dyDescent="0.2"/>
    <row r="1989" ht="12.75" customHeight="1" x14ac:dyDescent="0.2"/>
    <row r="1990" ht="12.75" customHeight="1" x14ac:dyDescent="0.2"/>
    <row r="1991" ht="12.75" customHeight="1" x14ac:dyDescent="0.2"/>
    <row r="1992" ht="12.75" customHeight="1" x14ac:dyDescent="0.2"/>
    <row r="1993" ht="12.75" customHeight="1" x14ac:dyDescent="0.2"/>
    <row r="1994" ht="12.75" customHeight="1" x14ac:dyDescent="0.2"/>
    <row r="1995" ht="12.75" customHeight="1" x14ac:dyDescent="0.2"/>
    <row r="1996" ht="12.75" customHeight="1" x14ac:dyDescent="0.2"/>
    <row r="1997" ht="12.75" customHeight="1" x14ac:dyDescent="0.2"/>
    <row r="1998" ht="12.75" customHeight="1" x14ac:dyDescent="0.2"/>
    <row r="1999" ht="12.75" customHeight="1" x14ac:dyDescent="0.2"/>
    <row r="2000" ht="12.75" customHeight="1" x14ac:dyDescent="0.2"/>
    <row r="2001" ht="12.75" customHeight="1" x14ac:dyDescent="0.2"/>
    <row r="2002" ht="12.75" customHeight="1" x14ac:dyDescent="0.2"/>
    <row r="2003" ht="12.75" customHeight="1" x14ac:dyDescent="0.2"/>
    <row r="2004" ht="12.75" customHeight="1" x14ac:dyDescent="0.2"/>
    <row r="2005" ht="12.75" customHeight="1" x14ac:dyDescent="0.2"/>
    <row r="2006" ht="12.75" customHeight="1" x14ac:dyDescent="0.2"/>
    <row r="2007" ht="12.75" customHeight="1" x14ac:dyDescent="0.2"/>
    <row r="2008" ht="12.75" customHeight="1" x14ac:dyDescent="0.2"/>
    <row r="2009" ht="12.75" customHeight="1" x14ac:dyDescent="0.2"/>
    <row r="2010" ht="12.75" customHeight="1" x14ac:dyDescent="0.2"/>
    <row r="2011" ht="12.75" customHeight="1" x14ac:dyDescent="0.2"/>
    <row r="2012" ht="12.75" customHeight="1" x14ac:dyDescent="0.2"/>
    <row r="2013" ht="12.75" customHeight="1" x14ac:dyDescent="0.2"/>
    <row r="2014" ht="12.75" customHeight="1" x14ac:dyDescent="0.2"/>
    <row r="2015" ht="12.75" customHeight="1" x14ac:dyDescent="0.2"/>
    <row r="2016" ht="12.75" customHeight="1" x14ac:dyDescent="0.2"/>
    <row r="2017" ht="12.75" customHeight="1" x14ac:dyDescent="0.2"/>
    <row r="2018" ht="12.75" customHeight="1" x14ac:dyDescent="0.2"/>
    <row r="2019" ht="12.75" customHeight="1" x14ac:dyDescent="0.2"/>
    <row r="2020" ht="12.75" customHeight="1" x14ac:dyDescent="0.2"/>
    <row r="2021" ht="12.75" customHeight="1" x14ac:dyDescent="0.2"/>
    <row r="2022" ht="12.75" customHeight="1" x14ac:dyDescent="0.2"/>
    <row r="2023" ht="12.75" customHeight="1" x14ac:dyDescent="0.2"/>
    <row r="2024" ht="12.75" customHeight="1" x14ac:dyDescent="0.2"/>
    <row r="2025" ht="12.75" customHeight="1" x14ac:dyDescent="0.2"/>
    <row r="2026" ht="12.75" customHeight="1" x14ac:dyDescent="0.2"/>
    <row r="2027" ht="12.75" customHeight="1" x14ac:dyDescent="0.2"/>
    <row r="2028" ht="12.75" customHeight="1" x14ac:dyDescent="0.2"/>
    <row r="2029" ht="12.75" customHeight="1" x14ac:dyDescent="0.2"/>
    <row r="2030" ht="12.75" customHeight="1" x14ac:dyDescent="0.2"/>
    <row r="2031" ht="12.75" customHeight="1" x14ac:dyDescent="0.2"/>
    <row r="2032" ht="12.75" customHeight="1" x14ac:dyDescent="0.2"/>
    <row r="2033" ht="12.75" customHeight="1" x14ac:dyDescent="0.2"/>
    <row r="2034" ht="12.75" customHeight="1" x14ac:dyDescent="0.2"/>
    <row r="2035" ht="12.75" customHeight="1" x14ac:dyDescent="0.2"/>
    <row r="2036" ht="12.75" customHeight="1" x14ac:dyDescent="0.2"/>
    <row r="2037" ht="12.75" customHeight="1" x14ac:dyDescent="0.2"/>
    <row r="2038" ht="12.75" customHeight="1" x14ac:dyDescent="0.2"/>
    <row r="2039" ht="12.75" customHeight="1" x14ac:dyDescent="0.2"/>
    <row r="2040" ht="12.75" customHeight="1" x14ac:dyDescent="0.2"/>
    <row r="2041" ht="12.75" customHeight="1" x14ac:dyDescent="0.2"/>
    <row r="2042" ht="12.75" customHeight="1" x14ac:dyDescent="0.2"/>
    <row r="2043" ht="12.75" customHeight="1" x14ac:dyDescent="0.2"/>
    <row r="2044" ht="12.75" customHeight="1" x14ac:dyDescent="0.2"/>
    <row r="2045" ht="12.75" customHeight="1" x14ac:dyDescent="0.2"/>
    <row r="2046" ht="12.75" customHeight="1" x14ac:dyDescent="0.2"/>
    <row r="2047" ht="12.75" customHeight="1" x14ac:dyDescent="0.2"/>
    <row r="2048" ht="12.75" customHeight="1" x14ac:dyDescent="0.2"/>
    <row r="2049" ht="12.75" customHeight="1" x14ac:dyDescent="0.2"/>
    <row r="2050" ht="12.75" customHeight="1" x14ac:dyDescent="0.2"/>
    <row r="2051" ht="12.75" customHeight="1" x14ac:dyDescent="0.2"/>
    <row r="2052" ht="12.75" customHeight="1" x14ac:dyDescent="0.2"/>
    <row r="2053" ht="12.75" customHeight="1" x14ac:dyDescent="0.2"/>
    <row r="2054" ht="12.75" customHeight="1" x14ac:dyDescent="0.2"/>
    <row r="2055" ht="12.75" customHeight="1" x14ac:dyDescent="0.2"/>
    <row r="2056" ht="12.75" customHeight="1" x14ac:dyDescent="0.2"/>
    <row r="2057" ht="12.75" customHeight="1" x14ac:dyDescent="0.2"/>
    <row r="2058" ht="12.75" customHeight="1" x14ac:dyDescent="0.2"/>
    <row r="2059" ht="12.75" customHeight="1" x14ac:dyDescent="0.2"/>
    <row r="2060" ht="12.75" customHeight="1" x14ac:dyDescent="0.2"/>
    <row r="2061" ht="12.75" customHeight="1" x14ac:dyDescent="0.2"/>
    <row r="2062" ht="12.75" customHeight="1" x14ac:dyDescent="0.2"/>
    <row r="2063" ht="12.75" customHeight="1" x14ac:dyDescent="0.2"/>
    <row r="2064" ht="12.75" customHeight="1" x14ac:dyDescent="0.2"/>
    <row r="2065" ht="12.75" customHeight="1" x14ac:dyDescent="0.2"/>
    <row r="2066" ht="12.75" customHeight="1" x14ac:dyDescent="0.2"/>
    <row r="2067" ht="12.75" customHeight="1" x14ac:dyDescent="0.2"/>
    <row r="2068" ht="12.75" customHeight="1" x14ac:dyDescent="0.2"/>
    <row r="2069" ht="12.75" customHeight="1" x14ac:dyDescent="0.2"/>
    <row r="2070" ht="12.75" customHeight="1" x14ac:dyDescent="0.2"/>
    <row r="2071" ht="12.75" customHeight="1" x14ac:dyDescent="0.2"/>
    <row r="2072" ht="12.75" customHeight="1" x14ac:dyDescent="0.2"/>
    <row r="2073" ht="12.75" customHeight="1" x14ac:dyDescent="0.2"/>
    <row r="2074" ht="12.75" customHeight="1" x14ac:dyDescent="0.2"/>
    <row r="2075" ht="12.75" customHeight="1" x14ac:dyDescent="0.2"/>
    <row r="2076" ht="12.75" customHeight="1" x14ac:dyDescent="0.2"/>
    <row r="2077" ht="12.75" customHeight="1" x14ac:dyDescent="0.2"/>
    <row r="2078" ht="12.75" customHeight="1" x14ac:dyDescent="0.2"/>
    <row r="2079" ht="12.75" customHeight="1" x14ac:dyDescent="0.2"/>
    <row r="2080" ht="12.75" customHeight="1" x14ac:dyDescent="0.2"/>
    <row r="2081" ht="12.75" customHeight="1" x14ac:dyDescent="0.2"/>
    <row r="2082" ht="12.75" customHeight="1" x14ac:dyDescent="0.2"/>
    <row r="2083" ht="12.75" customHeight="1" x14ac:dyDescent="0.2"/>
    <row r="2084" ht="12.75" customHeight="1" x14ac:dyDescent="0.2"/>
    <row r="2085" ht="12.75" customHeight="1" x14ac:dyDescent="0.2"/>
    <row r="2086" ht="12.75" customHeight="1" x14ac:dyDescent="0.2"/>
    <row r="2087" ht="12.75" customHeight="1" x14ac:dyDescent="0.2"/>
    <row r="2088" ht="12.75" customHeight="1" x14ac:dyDescent="0.2"/>
    <row r="2089" ht="12.75" customHeight="1" x14ac:dyDescent="0.2"/>
    <row r="2090" ht="12.75" customHeight="1" x14ac:dyDescent="0.2"/>
    <row r="2091" ht="12.75" customHeight="1" x14ac:dyDescent="0.2"/>
    <row r="2092" ht="12.75" customHeight="1" x14ac:dyDescent="0.2"/>
    <row r="2093" ht="12.75" customHeight="1" x14ac:dyDescent="0.2"/>
    <row r="2094" ht="12.75" customHeight="1" x14ac:dyDescent="0.2"/>
    <row r="2095" ht="12.75" customHeight="1" x14ac:dyDescent="0.2"/>
    <row r="2096" ht="12.75" customHeight="1" x14ac:dyDescent="0.2"/>
    <row r="2097" ht="12.75" customHeight="1" x14ac:dyDescent="0.2"/>
    <row r="2098" ht="12.75" customHeight="1" x14ac:dyDescent="0.2"/>
    <row r="2099" ht="12.75" customHeight="1" x14ac:dyDescent="0.2"/>
    <row r="2100" ht="12.75" customHeight="1" x14ac:dyDescent="0.2"/>
    <row r="2101" ht="12.75" customHeight="1" x14ac:dyDescent="0.2"/>
    <row r="2102" ht="12.75" customHeight="1" x14ac:dyDescent="0.2"/>
    <row r="2103" ht="12.75" customHeight="1" x14ac:dyDescent="0.2"/>
    <row r="2104" ht="12.75" customHeight="1" x14ac:dyDescent="0.2"/>
    <row r="2105" ht="12.75" customHeight="1" x14ac:dyDescent="0.2"/>
    <row r="2106" ht="12.75" customHeight="1" x14ac:dyDescent="0.2"/>
    <row r="2107" ht="12.75" customHeight="1" x14ac:dyDescent="0.2"/>
    <row r="2108" ht="12.75" customHeight="1" x14ac:dyDescent="0.2"/>
    <row r="2109" ht="12.75" customHeight="1" x14ac:dyDescent="0.2"/>
    <row r="2110" ht="12.75" customHeight="1" x14ac:dyDescent="0.2"/>
    <row r="2111" ht="12.75" customHeight="1" x14ac:dyDescent="0.2"/>
    <row r="2112" ht="12.75" customHeight="1" x14ac:dyDescent="0.2"/>
    <row r="2113" ht="12.75" customHeight="1" x14ac:dyDescent="0.2"/>
    <row r="2114" ht="12.75" customHeight="1" x14ac:dyDescent="0.2"/>
    <row r="2115" ht="12.75" customHeight="1" x14ac:dyDescent="0.2"/>
    <row r="2116" ht="12.75" customHeight="1" x14ac:dyDescent="0.2"/>
    <row r="2117" ht="12.75" customHeight="1" x14ac:dyDescent="0.2"/>
    <row r="2118" ht="12.75" customHeight="1" x14ac:dyDescent="0.2"/>
    <row r="2119" ht="12.75" customHeight="1" x14ac:dyDescent="0.2"/>
    <row r="2120" ht="12.75" customHeight="1" x14ac:dyDescent="0.2"/>
    <row r="2121" ht="12.75" customHeight="1" x14ac:dyDescent="0.2"/>
    <row r="2122" ht="12.75" customHeight="1" x14ac:dyDescent="0.2"/>
    <row r="2123" ht="12.75" customHeight="1" x14ac:dyDescent="0.2"/>
    <row r="2124" ht="12.75" customHeight="1" x14ac:dyDescent="0.2"/>
    <row r="2125" ht="12.75" customHeight="1" x14ac:dyDescent="0.2"/>
    <row r="2126" ht="12.75" customHeight="1" x14ac:dyDescent="0.2"/>
    <row r="2127" ht="12.75" customHeight="1" x14ac:dyDescent="0.2"/>
    <row r="2128" ht="12.75" customHeight="1" x14ac:dyDescent="0.2"/>
    <row r="2129" ht="12.75" customHeight="1" x14ac:dyDescent="0.2"/>
    <row r="2130" ht="12.75" customHeight="1" x14ac:dyDescent="0.2"/>
    <row r="2131" ht="12.75" customHeight="1" x14ac:dyDescent="0.2"/>
    <row r="2132" ht="12.75" customHeight="1" x14ac:dyDescent="0.2"/>
    <row r="2133" ht="12.75" customHeight="1" x14ac:dyDescent="0.2"/>
    <row r="2134" ht="12.75" customHeight="1" x14ac:dyDescent="0.2"/>
    <row r="2135" ht="12.75" customHeight="1" x14ac:dyDescent="0.2"/>
    <row r="2136" ht="12.75" customHeight="1" x14ac:dyDescent="0.2"/>
    <row r="2137" ht="12.75" customHeight="1" x14ac:dyDescent="0.2"/>
    <row r="2138" ht="12.75" customHeight="1" x14ac:dyDescent="0.2"/>
    <row r="2139" ht="12.75" customHeight="1" x14ac:dyDescent="0.2"/>
    <row r="2140" ht="12.75" customHeight="1" x14ac:dyDescent="0.2"/>
    <row r="2141" ht="12.75" customHeight="1" x14ac:dyDescent="0.2"/>
    <row r="2142" ht="12.75" customHeight="1" x14ac:dyDescent="0.2"/>
    <row r="2143" ht="12.75" customHeight="1" x14ac:dyDescent="0.2"/>
    <row r="2144" ht="12.75" customHeight="1" x14ac:dyDescent="0.2"/>
    <row r="2145" ht="12.75" customHeight="1" x14ac:dyDescent="0.2"/>
    <row r="2146" ht="12.75" customHeight="1" x14ac:dyDescent="0.2"/>
    <row r="2147" ht="12.75" customHeight="1" x14ac:dyDescent="0.2"/>
    <row r="2148" ht="12.75" customHeight="1" x14ac:dyDescent="0.2"/>
    <row r="2149" ht="12.75" customHeight="1" x14ac:dyDescent="0.2"/>
    <row r="2150" ht="12.75" customHeight="1" x14ac:dyDescent="0.2"/>
    <row r="2151" ht="12.75" customHeight="1" x14ac:dyDescent="0.2"/>
    <row r="2152" ht="12.75" customHeight="1" x14ac:dyDescent="0.2"/>
    <row r="2153" ht="12.75" customHeight="1" x14ac:dyDescent="0.2"/>
    <row r="2154" ht="12.75" customHeight="1" x14ac:dyDescent="0.2"/>
    <row r="2155" ht="12.75" customHeight="1" x14ac:dyDescent="0.2"/>
    <row r="2156" ht="12.75" customHeight="1" x14ac:dyDescent="0.2"/>
    <row r="2157" ht="12.75" customHeight="1" x14ac:dyDescent="0.2"/>
    <row r="2158" ht="12.75" customHeight="1" x14ac:dyDescent="0.2"/>
    <row r="2159" ht="12.75" customHeight="1" x14ac:dyDescent="0.2"/>
    <row r="2160" ht="12.75" customHeight="1" x14ac:dyDescent="0.2"/>
    <row r="2161" ht="12.75" customHeight="1" x14ac:dyDescent="0.2"/>
    <row r="2162" ht="12.75" customHeight="1" x14ac:dyDescent="0.2"/>
    <row r="2163" ht="12.75" customHeight="1" x14ac:dyDescent="0.2"/>
    <row r="2164" ht="12.75" customHeight="1" x14ac:dyDescent="0.2"/>
    <row r="2165" ht="12.75" customHeight="1" x14ac:dyDescent="0.2"/>
    <row r="2166" ht="12.75" customHeight="1" x14ac:dyDescent="0.2"/>
    <row r="2167" ht="12.75" customHeight="1" x14ac:dyDescent="0.2"/>
    <row r="2168" ht="12.75" customHeight="1" x14ac:dyDescent="0.2"/>
    <row r="2169" ht="12.75" customHeight="1" x14ac:dyDescent="0.2"/>
    <row r="2170" ht="12.75" customHeight="1" x14ac:dyDescent="0.2"/>
    <row r="2171" ht="12.75" customHeight="1" x14ac:dyDescent="0.2"/>
    <row r="2172" ht="12.75" customHeight="1" x14ac:dyDescent="0.2"/>
    <row r="2173" ht="12.75" customHeight="1" x14ac:dyDescent="0.2"/>
    <row r="2174" ht="12.75" customHeight="1" x14ac:dyDescent="0.2"/>
    <row r="2175" ht="12.75" customHeight="1" x14ac:dyDescent="0.2"/>
    <row r="2176" ht="12.75" customHeight="1" x14ac:dyDescent="0.2"/>
    <row r="2177" ht="12.75" customHeight="1" x14ac:dyDescent="0.2"/>
    <row r="2178" ht="12.75" customHeight="1" x14ac:dyDescent="0.2"/>
    <row r="2179" ht="12.75" customHeight="1" x14ac:dyDescent="0.2"/>
    <row r="2180" ht="12.75" customHeight="1" x14ac:dyDescent="0.2"/>
    <row r="2181" ht="12.75" customHeight="1" x14ac:dyDescent="0.2"/>
    <row r="2182" ht="12.75" customHeight="1" x14ac:dyDescent="0.2"/>
    <row r="2183" ht="12.75" customHeight="1" x14ac:dyDescent="0.2"/>
    <row r="2184" ht="12.75" customHeight="1" x14ac:dyDescent="0.2"/>
    <row r="2185" ht="12.75" customHeight="1" x14ac:dyDescent="0.2"/>
    <row r="2186" ht="12.75" customHeight="1" x14ac:dyDescent="0.2"/>
    <row r="2187" ht="12.75" customHeight="1" x14ac:dyDescent="0.2"/>
    <row r="2188" ht="12.75" customHeight="1" x14ac:dyDescent="0.2"/>
    <row r="2189" ht="12.75" customHeight="1" x14ac:dyDescent="0.2"/>
    <row r="2190" ht="12.75" customHeight="1" x14ac:dyDescent="0.2"/>
    <row r="2191" ht="12.75" customHeight="1" x14ac:dyDescent="0.2"/>
    <row r="2192" ht="12.75" customHeight="1" x14ac:dyDescent="0.2"/>
    <row r="2193" ht="12.75" customHeight="1" x14ac:dyDescent="0.2"/>
    <row r="2194" ht="12.75" customHeight="1" x14ac:dyDescent="0.2"/>
    <row r="2195" ht="12.75" customHeight="1" x14ac:dyDescent="0.2"/>
    <row r="2196" ht="12.75" customHeight="1" x14ac:dyDescent="0.2"/>
    <row r="2197" ht="12.75" customHeight="1" x14ac:dyDescent="0.2"/>
    <row r="2198" ht="12.75" customHeight="1" x14ac:dyDescent="0.2"/>
    <row r="2199" ht="12.75" customHeight="1" x14ac:dyDescent="0.2"/>
    <row r="2200" ht="12.75" customHeight="1" x14ac:dyDescent="0.2"/>
    <row r="2201" ht="12.75" customHeight="1" x14ac:dyDescent="0.2"/>
    <row r="2202" ht="12.75" customHeight="1" x14ac:dyDescent="0.2"/>
    <row r="2203" ht="12.75" customHeight="1" x14ac:dyDescent="0.2"/>
    <row r="2204" ht="12.75" customHeight="1" x14ac:dyDescent="0.2"/>
    <row r="2205" ht="12.75" customHeight="1" x14ac:dyDescent="0.2"/>
    <row r="2206" ht="12.75" customHeight="1" x14ac:dyDescent="0.2"/>
    <row r="2207" ht="12.75" customHeight="1" x14ac:dyDescent="0.2"/>
    <row r="2208" ht="12.75" customHeight="1" x14ac:dyDescent="0.2"/>
    <row r="2209" ht="12.75" customHeight="1" x14ac:dyDescent="0.2"/>
    <row r="2210" ht="12.75" customHeight="1" x14ac:dyDescent="0.2"/>
    <row r="2211" ht="12.75" customHeight="1" x14ac:dyDescent="0.2"/>
    <row r="2212" ht="12.75" customHeight="1" x14ac:dyDescent="0.2"/>
    <row r="2213" ht="12.75" customHeight="1" x14ac:dyDescent="0.2"/>
    <row r="2214" ht="12.75" customHeight="1" x14ac:dyDescent="0.2"/>
    <row r="2215" ht="12.75" customHeight="1" x14ac:dyDescent="0.2"/>
    <row r="2216" ht="12.75" customHeight="1" x14ac:dyDescent="0.2"/>
    <row r="2217" ht="12.75" customHeight="1" x14ac:dyDescent="0.2"/>
    <row r="2218" ht="12.75" customHeight="1" x14ac:dyDescent="0.2"/>
    <row r="2219" ht="12.75" customHeight="1" x14ac:dyDescent="0.2"/>
    <row r="2220" ht="12.75" customHeight="1" x14ac:dyDescent="0.2"/>
    <row r="2221" ht="12.75" customHeight="1" x14ac:dyDescent="0.2"/>
    <row r="2222" ht="12.75" customHeight="1" x14ac:dyDescent="0.2"/>
    <row r="2223" ht="12.75" customHeight="1" x14ac:dyDescent="0.2"/>
    <row r="2224" ht="12.75" customHeight="1" x14ac:dyDescent="0.2"/>
    <row r="2225" ht="12.75" customHeight="1" x14ac:dyDescent="0.2"/>
    <row r="2226" ht="12.75" customHeight="1" x14ac:dyDescent="0.2"/>
    <row r="2227" ht="12.75" customHeight="1" x14ac:dyDescent="0.2"/>
    <row r="2228" ht="12.75" customHeight="1" x14ac:dyDescent="0.2"/>
    <row r="2229" ht="12.75" customHeight="1" x14ac:dyDescent="0.2"/>
    <row r="2230" ht="12.75" customHeight="1" x14ac:dyDescent="0.2"/>
    <row r="2231" ht="12.75" customHeight="1" x14ac:dyDescent="0.2"/>
    <row r="2232" ht="12.75" customHeight="1" x14ac:dyDescent="0.2"/>
    <row r="2233" ht="12.75" customHeight="1" x14ac:dyDescent="0.2"/>
    <row r="2234" ht="12.75" customHeight="1" x14ac:dyDescent="0.2"/>
    <row r="2235" ht="12.75" customHeight="1" x14ac:dyDescent="0.2"/>
    <row r="2236" ht="12.75" customHeight="1" x14ac:dyDescent="0.2"/>
    <row r="2237" ht="12.75" customHeight="1" x14ac:dyDescent="0.2"/>
    <row r="2238" ht="12.75" customHeight="1" x14ac:dyDescent="0.2"/>
    <row r="2239" ht="12.75" customHeight="1" x14ac:dyDescent="0.2"/>
    <row r="2240" ht="12.75" customHeight="1" x14ac:dyDescent="0.2"/>
    <row r="2241" ht="12.75" customHeight="1" x14ac:dyDescent="0.2"/>
    <row r="2242" ht="12.75" customHeight="1" x14ac:dyDescent="0.2"/>
    <row r="2243" ht="12.75" customHeight="1" x14ac:dyDescent="0.2"/>
    <row r="2244" ht="12.75" customHeight="1" x14ac:dyDescent="0.2"/>
    <row r="2245" ht="12.75" customHeight="1" x14ac:dyDescent="0.2"/>
    <row r="2246" ht="12.75" customHeight="1" x14ac:dyDescent="0.2"/>
    <row r="2247" ht="12.75" customHeight="1" x14ac:dyDescent="0.2"/>
    <row r="2248" ht="12.75" customHeight="1" x14ac:dyDescent="0.2"/>
    <row r="2249" ht="12.75" customHeight="1" x14ac:dyDescent="0.2"/>
    <row r="2250" ht="12.75" customHeight="1" x14ac:dyDescent="0.2"/>
    <row r="2251" ht="12.75" customHeight="1" x14ac:dyDescent="0.2"/>
    <row r="2252" ht="12.75" customHeight="1" x14ac:dyDescent="0.2"/>
    <row r="2253" ht="12.75" customHeight="1" x14ac:dyDescent="0.2"/>
    <row r="2254" ht="12.75" customHeight="1" x14ac:dyDescent="0.2"/>
    <row r="2255" ht="12.75" customHeight="1" x14ac:dyDescent="0.2"/>
    <row r="2256" ht="12.75" customHeight="1" x14ac:dyDescent="0.2"/>
    <row r="2257" ht="12.75" customHeight="1" x14ac:dyDescent="0.2"/>
    <row r="2258" ht="12.75" customHeight="1" x14ac:dyDescent="0.2"/>
    <row r="2259" ht="12.75" customHeight="1" x14ac:dyDescent="0.2"/>
    <row r="2260" ht="12.75" customHeight="1" x14ac:dyDescent="0.2"/>
    <row r="2261" ht="12.75" customHeight="1" x14ac:dyDescent="0.2"/>
    <row r="2262" ht="12.75" customHeight="1" x14ac:dyDescent="0.2"/>
    <row r="2263" ht="12.75" customHeight="1" x14ac:dyDescent="0.2"/>
    <row r="2264" ht="12.75" customHeight="1" x14ac:dyDescent="0.2"/>
    <row r="2265" ht="12.75" customHeight="1" x14ac:dyDescent="0.2"/>
    <row r="2266" ht="12.75" customHeight="1" x14ac:dyDescent="0.2"/>
    <row r="2267" ht="12.75" customHeight="1" x14ac:dyDescent="0.2"/>
    <row r="2268" ht="12.75" customHeight="1" x14ac:dyDescent="0.2"/>
    <row r="2269" ht="12.75" customHeight="1" x14ac:dyDescent="0.2"/>
    <row r="2270" ht="12.75" customHeight="1" x14ac:dyDescent="0.2"/>
    <row r="2271" ht="12.75" customHeight="1" x14ac:dyDescent="0.2"/>
    <row r="2272" ht="12.75" customHeight="1" x14ac:dyDescent="0.2"/>
    <row r="2273" ht="12.75" customHeight="1" x14ac:dyDescent="0.2"/>
    <row r="2274" ht="12.75" customHeight="1" x14ac:dyDescent="0.2"/>
    <row r="2275" ht="12.75" customHeight="1" x14ac:dyDescent="0.2"/>
    <row r="2276" ht="12.75" customHeight="1" x14ac:dyDescent="0.2"/>
    <row r="2277" ht="12.75" customHeight="1" x14ac:dyDescent="0.2"/>
    <row r="2278" ht="12.75" customHeight="1" x14ac:dyDescent="0.2"/>
    <row r="2279" ht="12.75" customHeight="1" x14ac:dyDescent="0.2"/>
    <row r="2280" ht="12.75" customHeight="1" x14ac:dyDescent="0.2"/>
    <row r="2281" ht="12.75" customHeight="1" x14ac:dyDescent="0.2"/>
    <row r="2282" ht="12.75" customHeight="1" x14ac:dyDescent="0.2"/>
    <row r="2283" ht="12.75" customHeight="1" x14ac:dyDescent="0.2"/>
    <row r="2284" ht="12.75" customHeight="1" x14ac:dyDescent="0.2"/>
    <row r="2285" ht="12.75" customHeight="1" x14ac:dyDescent="0.2"/>
    <row r="2286" ht="12.75" customHeight="1" x14ac:dyDescent="0.2"/>
    <row r="2287" ht="12.75" customHeight="1" x14ac:dyDescent="0.2"/>
    <row r="2288" ht="12.75" customHeight="1" x14ac:dyDescent="0.2"/>
    <row r="2289" ht="12.75" customHeight="1" x14ac:dyDescent="0.2"/>
    <row r="2290" ht="12.75" customHeight="1" x14ac:dyDescent="0.2"/>
    <row r="2291" ht="12.75" customHeight="1" x14ac:dyDescent="0.2"/>
    <row r="2292" ht="12.75" customHeight="1" x14ac:dyDescent="0.2"/>
    <row r="2293" ht="12.75" customHeight="1" x14ac:dyDescent="0.2"/>
    <row r="2294" ht="12.75" customHeight="1" x14ac:dyDescent="0.2"/>
    <row r="2295" ht="12.75" customHeight="1" x14ac:dyDescent="0.2"/>
    <row r="2296" ht="12.75" customHeight="1" x14ac:dyDescent="0.2"/>
    <row r="2297" ht="12.75" customHeight="1" x14ac:dyDescent="0.2"/>
    <row r="2298" ht="12.75" customHeight="1" x14ac:dyDescent="0.2"/>
    <row r="2299" ht="12.75" customHeight="1" x14ac:dyDescent="0.2"/>
    <row r="2300" ht="12.75" customHeight="1" x14ac:dyDescent="0.2"/>
    <row r="2301" ht="12.75" customHeight="1" x14ac:dyDescent="0.2"/>
    <row r="2302" ht="12.75" customHeight="1" x14ac:dyDescent="0.2"/>
    <row r="2303" ht="12.75" customHeight="1" x14ac:dyDescent="0.2"/>
    <row r="2304" ht="12.75" customHeight="1" x14ac:dyDescent="0.2"/>
    <row r="2305" ht="12.75" customHeight="1" x14ac:dyDescent="0.2"/>
    <row r="2306" ht="12.75" customHeight="1" x14ac:dyDescent="0.2"/>
    <row r="2307" ht="12.75" customHeight="1" x14ac:dyDescent="0.2"/>
    <row r="2308" ht="12.75" customHeight="1" x14ac:dyDescent="0.2"/>
    <row r="2309" ht="12.75" customHeight="1" x14ac:dyDescent="0.2"/>
    <row r="2310" ht="12.75" customHeight="1" x14ac:dyDescent="0.2"/>
    <row r="2311" ht="12.75" customHeight="1" x14ac:dyDescent="0.2"/>
    <row r="2312" ht="12.75" customHeight="1" x14ac:dyDescent="0.2"/>
    <row r="2313" ht="12.75" customHeight="1" x14ac:dyDescent="0.2"/>
    <row r="2314" ht="12.75" customHeight="1" x14ac:dyDescent="0.2"/>
    <row r="2315" ht="12.75" customHeight="1" x14ac:dyDescent="0.2"/>
    <row r="2316" ht="12.75" customHeight="1" x14ac:dyDescent="0.2"/>
    <row r="2317" ht="12.75" customHeight="1" x14ac:dyDescent="0.2"/>
    <row r="2318" ht="12.75" customHeight="1" x14ac:dyDescent="0.2"/>
    <row r="2319" ht="12.75" customHeight="1" x14ac:dyDescent="0.2"/>
    <row r="2320" ht="12.75" customHeight="1" x14ac:dyDescent="0.2"/>
    <row r="2321" ht="12.75" customHeight="1" x14ac:dyDescent="0.2"/>
    <row r="2322" ht="12.75" customHeight="1" x14ac:dyDescent="0.2"/>
    <row r="2323" ht="12.75" customHeight="1" x14ac:dyDescent="0.2"/>
    <row r="2324" ht="12.75" customHeight="1" x14ac:dyDescent="0.2"/>
    <row r="2325" ht="12.75" customHeight="1" x14ac:dyDescent="0.2"/>
    <row r="2326" ht="12.75" customHeight="1" x14ac:dyDescent="0.2"/>
    <row r="2327" ht="12.75" customHeight="1" x14ac:dyDescent="0.2"/>
    <row r="2328" ht="12.75" customHeight="1" x14ac:dyDescent="0.2"/>
    <row r="2329" ht="12.75" customHeight="1" x14ac:dyDescent="0.2"/>
    <row r="2330" ht="12.75" customHeight="1" x14ac:dyDescent="0.2"/>
    <row r="2331" ht="12.75" customHeight="1" x14ac:dyDescent="0.2"/>
    <row r="2332" ht="12.75" customHeight="1" x14ac:dyDescent="0.2"/>
    <row r="2333" ht="12.75" customHeight="1" x14ac:dyDescent="0.2"/>
    <row r="2334" ht="12.75" customHeight="1" x14ac:dyDescent="0.2"/>
    <row r="2335" ht="12.75" customHeight="1" x14ac:dyDescent="0.2"/>
    <row r="2336" ht="12.75" customHeight="1" x14ac:dyDescent="0.2"/>
    <row r="2337" ht="12.75" customHeight="1" x14ac:dyDescent="0.2"/>
    <row r="2338" ht="12.75" customHeight="1" x14ac:dyDescent="0.2"/>
    <row r="2339" ht="12.75" customHeight="1" x14ac:dyDescent="0.2"/>
    <row r="2340" ht="12.75" customHeight="1" x14ac:dyDescent="0.2"/>
    <row r="2341" ht="12.75" customHeight="1" x14ac:dyDescent="0.2"/>
    <row r="2342" ht="12.75" customHeight="1" x14ac:dyDescent="0.2"/>
    <row r="2343" ht="12.75" customHeight="1" x14ac:dyDescent="0.2"/>
    <row r="2344" ht="12.75" customHeight="1" x14ac:dyDescent="0.2"/>
    <row r="2345" ht="12.75" customHeight="1" x14ac:dyDescent="0.2"/>
    <row r="2346" ht="12.75" customHeight="1" x14ac:dyDescent="0.2"/>
    <row r="2347" ht="12.75" customHeight="1" x14ac:dyDescent="0.2"/>
    <row r="2348" ht="12.75" customHeight="1" x14ac:dyDescent="0.2"/>
    <row r="2349" ht="12.75" customHeight="1" x14ac:dyDescent="0.2"/>
    <row r="2350" ht="12.75" customHeight="1" x14ac:dyDescent="0.2"/>
    <row r="2351" ht="12.75" customHeight="1" x14ac:dyDescent="0.2"/>
    <row r="2352" ht="12.75" customHeight="1" x14ac:dyDescent="0.2"/>
    <row r="2353" ht="12.75" customHeight="1" x14ac:dyDescent="0.2"/>
    <row r="2354" ht="12.75" customHeight="1" x14ac:dyDescent="0.2"/>
    <row r="2355" ht="12.75" customHeight="1" x14ac:dyDescent="0.2"/>
    <row r="2356" ht="12.75" customHeight="1" x14ac:dyDescent="0.2"/>
    <row r="2357" ht="12.75" customHeight="1" x14ac:dyDescent="0.2"/>
    <row r="2358" ht="12.75" customHeight="1" x14ac:dyDescent="0.2"/>
    <row r="2359" ht="12.75" customHeight="1" x14ac:dyDescent="0.2"/>
    <row r="2360" ht="12.75" customHeight="1" x14ac:dyDescent="0.2"/>
    <row r="2361" ht="12.75" customHeight="1" x14ac:dyDescent="0.2"/>
    <row r="2362" ht="12.75" customHeight="1" x14ac:dyDescent="0.2"/>
    <row r="2363" ht="12.75" customHeight="1" x14ac:dyDescent="0.2"/>
    <row r="2364" ht="12.75" customHeight="1" x14ac:dyDescent="0.2"/>
    <row r="2365" ht="12.75" customHeight="1" x14ac:dyDescent="0.2"/>
    <row r="2366" ht="12.75" customHeight="1" x14ac:dyDescent="0.2"/>
    <row r="2367" ht="12.75" customHeight="1" x14ac:dyDescent="0.2"/>
    <row r="2368" ht="12.75" customHeight="1" x14ac:dyDescent="0.2"/>
    <row r="2369" ht="12.75" customHeight="1" x14ac:dyDescent="0.2"/>
    <row r="2370" ht="12.75" customHeight="1" x14ac:dyDescent="0.2"/>
    <row r="2371" ht="12.75" customHeight="1" x14ac:dyDescent="0.2"/>
    <row r="2372" ht="12.75" customHeight="1" x14ac:dyDescent="0.2"/>
    <row r="2373" ht="12.75" customHeight="1" x14ac:dyDescent="0.2"/>
    <row r="2374" ht="12.75" customHeight="1" x14ac:dyDescent="0.2"/>
    <row r="2375" ht="12.75" customHeight="1" x14ac:dyDescent="0.2"/>
    <row r="2376" ht="12.75" customHeight="1" x14ac:dyDescent="0.2"/>
    <row r="2377" ht="12.75" customHeight="1" x14ac:dyDescent="0.2"/>
    <row r="2378" ht="12.75" customHeight="1" x14ac:dyDescent="0.2"/>
    <row r="2379" ht="12.75" customHeight="1" x14ac:dyDescent="0.2"/>
    <row r="2380" ht="12.75" customHeight="1" x14ac:dyDescent="0.2"/>
    <row r="2381" ht="12.75" customHeight="1" x14ac:dyDescent="0.2"/>
    <row r="2382" ht="12.75" customHeight="1" x14ac:dyDescent="0.2"/>
    <row r="2383" ht="12.75" customHeight="1" x14ac:dyDescent="0.2"/>
    <row r="2384" ht="12.75" customHeight="1" x14ac:dyDescent="0.2"/>
    <row r="2385" ht="12.75" customHeight="1" x14ac:dyDescent="0.2"/>
    <row r="2386" ht="12.75" customHeight="1" x14ac:dyDescent="0.2"/>
    <row r="2387" ht="12.75" customHeight="1" x14ac:dyDescent="0.2"/>
    <row r="2388" ht="12.75" customHeight="1" x14ac:dyDescent="0.2"/>
    <row r="2389" ht="12.75" customHeight="1" x14ac:dyDescent="0.2"/>
    <row r="2390" ht="12.75" customHeight="1" x14ac:dyDescent="0.2"/>
    <row r="2391" ht="12.75" customHeight="1" x14ac:dyDescent="0.2"/>
    <row r="2392" ht="12.75" customHeight="1" x14ac:dyDescent="0.2"/>
    <row r="2393" ht="12.75" customHeight="1" x14ac:dyDescent="0.2"/>
    <row r="2394" ht="12.75" customHeight="1" x14ac:dyDescent="0.2"/>
    <row r="2395" ht="12.75" customHeight="1" x14ac:dyDescent="0.2"/>
    <row r="2396" ht="12.75" customHeight="1" x14ac:dyDescent="0.2"/>
    <row r="2397" ht="12.75" customHeight="1" x14ac:dyDescent="0.2"/>
    <row r="2398" ht="12.75" customHeight="1" x14ac:dyDescent="0.2"/>
    <row r="2399" ht="12.75" customHeight="1" x14ac:dyDescent="0.2"/>
    <row r="2400" ht="12.75" customHeight="1" x14ac:dyDescent="0.2"/>
    <row r="2401" ht="12.75" customHeight="1" x14ac:dyDescent="0.2"/>
    <row r="2402" ht="12.75" customHeight="1" x14ac:dyDescent="0.2"/>
    <row r="2403" ht="12.75" customHeight="1" x14ac:dyDescent="0.2"/>
    <row r="2404" ht="12.75" customHeight="1" x14ac:dyDescent="0.2"/>
    <row r="2405" ht="12.75" customHeight="1" x14ac:dyDescent="0.2"/>
    <row r="2406" ht="12.75" customHeight="1" x14ac:dyDescent="0.2"/>
    <row r="2407" ht="12.75" customHeight="1" x14ac:dyDescent="0.2"/>
    <row r="2408" ht="12.75" customHeight="1" x14ac:dyDescent="0.2"/>
    <row r="2409" ht="12.75" customHeight="1" x14ac:dyDescent="0.2"/>
    <row r="2410" ht="12.75" customHeight="1" x14ac:dyDescent="0.2"/>
    <row r="2411" ht="12.75" customHeight="1" x14ac:dyDescent="0.2"/>
    <row r="2412" ht="12.75" customHeight="1" x14ac:dyDescent="0.2"/>
    <row r="2413" ht="12.75" customHeight="1" x14ac:dyDescent="0.2"/>
    <row r="2414" ht="12.75" customHeight="1" x14ac:dyDescent="0.2"/>
    <row r="2415" ht="12.75" customHeight="1" x14ac:dyDescent="0.2"/>
    <row r="2416" ht="12.75" customHeight="1" x14ac:dyDescent="0.2"/>
    <row r="2417" ht="12.75" customHeight="1" x14ac:dyDescent="0.2"/>
    <row r="2418" ht="12.75" customHeight="1" x14ac:dyDescent="0.2"/>
    <row r="2419" ht="12.75" customHeight="1" x14ac:dyDescent="0.2"/>
    <row r="2420" ht="12.75" customHeight="1" x14ac:dyDescent="0.2"/>
    <row r="2421" ht="12.75" customHeight="1" x14ac:dyDescent="0.2"/>
    <row r="2422" ht="12.75" customHeight="1" x14ac:dyDescent="0.2"/>
    <row r="2423" ht="12.75" customHeight="1" x14ac:dyDescent="0.2"/>
    <row r="2424" ht="12.75" customHeight="1" x14ac:dyDescent="0.2"/>
    <row r="2425" ht="12.75" customHeight="1" x14ac:dyDescent="0.2"/>
    <row r="2426" ht="12.75" customHeight="1" x14ac:dyDescent="0.2"/>
    <row r="2427" ht="12.75" customHeight="1" x14ac:dyDescent="0.2"/>
    <row r="2428" ht="12.75" customHeight="1" x14ac:dyDescent="0.2"/>
    <row r="2429" ht="12.75" customHeight="1" x14ac:dyDescent="0.2"/>
    <row r="2430" ht="12.75" customHeight="1" x14ac:dyDescent="0.2"/>
    <row r="2431" ht="12.75" customHeight="1" x14ac:dyDescent="0.2"/>
    <row r="2432" ht="12.75" customHeight="1" x14ac:dyDescent="0.2"/>
    <row r="2433" ht="12.75" customHeight="1" x14ac:dyDescent="0.2"/>
    <row r="2434" ht="12.75" customHeight="1" x14ac:dyDescent="0.2"/>
    <row r="2435" ht="12.75" customHeight="1" x14ac:dyDescent="0.2"/>
    <row r="2436" ht="12.75" customHeight="1" x14ac:dyDescent="0.2"/>
    <row r="2437" ht="12.75" customHeight="1" x14ac:dyDescent="0.2"/>
    <row r="2438" ht="12.75" customHeight="1" x14ac:dyDescent="0.2"/>
    <row r="2439" ht="12.75" customHeight="1" x14ac:dyDescent="0.2"/>
    <row r="2440" ht="12.75" customHeight="1" x14ac:dyDescent="0.2"/>
    <row r="2441" ht="12.75" customHeight="1" x14ac:dyDescent="0.2"/>
    <row r="2442" ht="12.75" customHeight="1" x14ac:dyDescent="0.2"/>
    <row r="2443" ht="12.75" customHeight="1" x14ac:dyDescent="0.2"/>
    <row r="2444" ht="12.75" customHeight="1" x14ac:dyDescent="0.2"/>
    <row r="2445" ht="12.75" customHeight="1" x14ac:dyDescent="0.2"/>
    <row r="2446" ht="12.75" customHeight="1" x14ac:dyDescent="0.2"/>
    <row r="2447" ht="12.75" customHeight="1" x14ac:dyDescent="0.2"/>
    <row r="2448" ht="12.75" customHeight="1" x14ac:dyDescent="0.2"/>
    <row r="2449" ht="12.75" customHeight="1" x14ac:dyDescent="0.2"/>
    <row r="2450" ht="12.75" customHeight="1" x14ac:dyDescent="0.2"/>
    <row r="2451" ht="12.75" customHeight="1" x14ac:dyDescent="0.2"/>
    <row r="2452" ht="12.75" customHeight="1" x14ac:dyDescent="0.2"/>
    <row r="2453" ht="12.75" customHeight="1" x14ac:dyDescent="0.2"/>
    <row r="2454" ht="12.75" customHeight="1" x14ac:dyDescent="0.2"/>
    <row r="2455" ht="12.75" customHeight="1" x14ac:dyDescent="0.2"/>
    <row r="2456" ht="12.75" customHeight="1" x14ac:dyDescent="0.2"/>
    <row r="2457" ht="12.75" customHeight="1" x14ac:dyDescent="0.2"/>
    <row r="2458" ht="12.75" customHeight="1" x14ac:dyDescent="0.2"/>
    <row r="2459" ht="12.75" customHeight="1" x14ac:dyDescent="0.2"/>
    <row r="2460" ht="12.75" customHeight="1" x14ac:dyDescent="0.2"/>
    <row r="2461" ht="12.75" customHeight="1" x14ac:dyDescent="0.2"/>
    <row r="2462" ht="12.75" customHeight="1" x14ac:dyDescent="0.2"/>
    <row r="2463" ht="12.75" customHeight="1" x14ac:dyDescent="0.2"/>
    <row r="2464" ht="12.75" customHeight="1" x14ac:dyDescent="0.2"/>
    <row r="2465" ht="12.75" customHeight="1" x14ac:dyDescent="0.2"/>
    <row r="2466" ht="12.75" customHeight="1" x14ac:dyDescent="0.2"/>
    <row r="2467" ht="12.75" customHeight="1" x14ac:dyDescent="0.2"/>
    <row r="2468" ht="12.75" customHeight="1" x14ac:dyDescent="0.2"/>
    <row r="2469" ht="12.75" customHeight="1" x14ac:dyDescent="0.2"/>
    <row r="2470" ht="12.75" customHeight="1" x14ac:dyDescent="0.2"/>
    <row r="2471" ht="12.75" customHeight="1" x14ac:dyDescent="0.2"/>
    <row r="2472" ht="12.75" customHeight="1" x14ac:dyDescent="0.2"/>
    <row r="2473" ht="12.75" customHeight="1" x14ac:dyDescent="0.2"/>
    <row r="2474" ht="12.75" customHeight="1" x14ac:dyDescent="0.2"/>
    <row r="2475" ht="12.75" customHeight="1" x14ac:dyDescent="0.2"/>
    <row r="2476" ht="12.75" customHeight="1" x14ac:dyDescent="0.2"/>
    <row r="2477" ht="12.75" customHeight="1" x14ac:dyDescent="0.2"/>
    <row r="2478" ht="12.75" customHeight="1" x14ac:dyDescent="0.2"/>
    <row r="2479" ht="12.75" customHeight="1" x14ac:dyDescent="0.2"/>
    <row r="2480" ht="12.75" customHeight="1" x14ac:dyDescent="0.2"/>
    <row r="2481" ht="12.75" customHeight="1" x14ac:dyDescent="0.2"/>
    <row r="2482" ht="12.75" customHeight="1" x14ac:dyDescent="0.2"/>
    <row r="2483" ht="12.75" customHeight="1" x14ac:dyDescent="0.2"/>
    <row r="2484" ht="12.75" customHeight="1" x14ac:dyDescent="0.2"/>
    <row r="2485" ht="12.75" customHeight="1" x14ac:dyDescent="0.2"/>
    <row r="2486" ht="12.75" customHeight="1" x14ac:dyDescent="0.2"/>
    <row r="2487" ht="12.75" customHeight="1" x14ac:dyDescent="0.2"/>
    <row r="2488" ht="12.75" customHeight="1" x14ac:dyDescent="0.2"/>
    <row r="2489" ht="12.75" customHeight="1" x14ac:dyDescent="0.2"/>
    <row r="2490" ht="12.75" customHeight="1" x14ac:dyDescent="0.2"/>
    <row r="2491" ht="12.75" customHeight="1" x14ac:dyDescent="0.2"/>
    <row r="2492" ht="12.75" customHeight="1" x14ac:dyDescent="0.2"/>
    <row r="2493" ht="12.75" customHeight="1" x14ac:dyDescent="0.2"/>
    <row r="2494" ht="12.75" customHeight="1" x14ac:dyDescent="0.2"/>
    <row r="2495" ht="12.75" customHeight="1" x14ac:dyDescent="0.2"/>
    <row r="2496" ht="12.75" customHeight="1" x14ac:dyDescent="0.2"/>
    <row r="2497" ht="12.75" customHeight="1" x14ac:dyDescent="0.2"/>
    <row r="2498" ht="12.75" customHeight="1" x14ac:dyDescent="0.2"/>
    <row r="2499" ht="12.75" customHeight="1" x14ac:dyDescent="0.2"/>
    <row r="2500" ht="12.75" customHeight="1" x14ac:dyDescent="0.2"/>
    <row r="2501" ht="12.75" customHeight="1" x14ac:dyDescent="0.2"/>
    <row r="2502" ht="12.75" customHeight="1" x14ac:dyDescent="0.2"/>
    <row r="2503" ht="12.75" customHeight="1" x14ac:dyDescent="0.2"/>
    <row r="2504" ht="12.75" customHeight="1" x14ac:dyDescent="0.2"/>
    <row r="2505" ht="12.75" customHeight="1" x14ac:dyDescent="0.2"/>
    <row r="2506" ht="12.75" customHeight="1" x14ac:dyDescent="0.2"/>
    <row r="2507" ht="12.75" customHeight="1" x14ac:dyDescent="0.2"/>
    <row r="2508" ht="12.75" customHeight="1" x14ac:dyDescent="0.2"/>
    <row r="2509" ht="12.75" customHeight="1" x14ac:dyDescent="0.2"/>
    <row r="2510" ht="12.75" customHeight="1" x14ac:dyDescent="0.2"/>
    <row r="2511" ht="12.75" customHeight="1" x14ac:dyDescent="0.2"/>
    <row r="2512" ht="12.75" customHeight="1" x14ac:dyDescent="0.2"/>
    <row r="2513" ht="12.75" customHeight="1" x14ac:dyDescent="0.2"/>
    <row r="2514" ht="12.75" customHeight="1" x14ac:dyDescent="0.2"/>
    <row r="2515" ht="12.75" customHeight="1" x14ac:dyDescent="0.2"/>
    <row r="2516" ht="12.75" customHeight="1" x14ac:dyDescent="0.2"/>
    <row r="2517" ht="12.75" customHeight="1" x14ac:dyDescent="0.2"/>
    <row r="2518" ht="12.75" customHeight="1" x14ac:dyDescent="0.2"/>
    <row r="2519" ht="12.75" customHeight="1" x14ac:dyDescent="0.2"/>
    <row r="2520" ht="12.75" customHeight="1" x14ac:dyDescent="0.2"/>
    <row r="2521" ht="12.75" customHeight="1" x14ac:dyDescent="0.2"/>
    <row r="2522" ht="12.75" customHeight="1" x14ac:dyDescent="0.2"/>
    <row r="2523" ht="12.75" customHeight="1" x14ac:dyDescent="0.2"/>
    <row r="2524" ht="12.75" customHeight="1" x14ac:dyDescent="0.2"/>
    <row r="2525" ht="12.75" customHeight="1" x14ac:dyDescent="0.2"/>
    <row r="2526" ht="12.75" customHeight="1" x14ac:dyDescent="0.2"/>
    <row r="2527" ht="12.75" customHeight="1" x14ac:dyDescent="0.2"/>
    <row r="2528" ht="12.75" customHeight="1" x14ac:dyDescent="0.2"/>
    <row r="2529" ht="12.75" customHeight="1" x14ac:dyDescent="0.2"/>
    <row r="2530" ht="12.75" customHeight="1" x14ac:dyDescent="0.2"/>
    <row r="2531" ht="12.75" customHeight="1" x14ac:dyDescent="0.2"/>
    <row r="2532" ht="12.75" customHeight="1" x14ac:dyDescent="0.2"/>
    <row r="2533" ht="12.75" customHeight="1" x14ac:dyDescent="0.2"/>
    <row r="2534" ht="12.75" customHeight="1" x14ac:dyDescent="0.2"/>
    <row r="2535" ht="12.75" customHeight="1" x14ac:dyDescent="0.2"/>
    <row r="2536" ht="12.75" customHeight="1" x14ac:dyDescent="0.2"/>
    <row r="2537" ht="12.75" customHeight="1" x14ac:dyDescent="0.2"/>
    <row r="2538" ht="12.75" customHeight="1" x14ac:dyDescent="0.2"/>
    <row r="2539" ht="12.75" customHeight="1" x14ac:dyDescent="0.2"/>
    <row r="2540" ht="12.75" customHeight="1" x14ac:dyDescent="0.2"/>
    <row r="2541" ht="12.75" customHeight="1" x14ac:dyDescent="0.2"/>
    <row r="2542" ht="12.75" customHeight="1" x14ac:dyDescent="0.2"/>
    <row r="2543" ht="12.75" customHeight="1" x14ac:dyDescent="0.2"/>
    <row r="2544" ht="12.75" customHeight="1" x14ac:dyDescent="0.2"/>
    <row r="2545" ht="12.75" customHeight="1" x14ac:dyDescent="0.2"/>
    <row r="2546" ht="12.75" customHeight="1" x14ac:dyDescent="0.2"/>
    <row r="2547" ht="12.75" customHeight="1" x14ac:dyDescent="0.2"/>
    <row r="2548" ht="12.75" customHeight="1" x14ac:dyDescent="0.2"/>
    <row r="2549" ht="12.75" customHeight="1" x14ac:dyDescent="0.2"/>
    <row r="2550" ht="12.75" customHeight="1" x14ac:dyDescent="0.2"/>
    <row r="2551" ht="12.75" customHeight="1" x14ac:dyDescent="0.2"/>
    <row r="2552" ht="12.75" customHeight="1" x14ac:dyDescent="0.2"/>
    <row r="2553" ht="12.75" customHeight="1" x14ac:dyDescent="0.2"/>
    <row r="2554" ht="12.75" customHeight="1" x14ac:dyDescent="0.2"/>
    <row r="2555" ht="12.75" customHeight="1" x14ac:dyDescent="0.2"/>
    <row r="2556" ht="12.75" customHeight="1" x14ac:dyDescent="0.2"/>
    <row r="2557" ht="12.75" customHeight="1" x14ac:dyDescent="0.2"/>
    <row r="2558" ht="12.75" customHeight="1" x14ac:dyDescent="0.2"/>
    <row r="2559" ht="12.75" customHeight="1" x14ac:dyDescent="0.2"/>
    <row r="2560" ht="12.75" customHeight="1" x14ac:dyDescent="0.2"/>
    <row r="2561" ht="12.75" customHeight="1" x14ac:dyDescent="0.2"/>
    <row r="2562" ht="12.75" customHeight="1" x14ac:dyDescent="0.2"/>
    <row r="2563" ht="12.75" customHeight="1" x14ac:dyDescent="0.2"/>
    <row r="2564" ht="12.75" customHeight="1" x14ac:dyDescent="0.2"/>
    <row r="2565" ht="12.75" customHeight="1" x14ac:dyDescent="0.2"/>
    <row r="2566" ht="12.75" customHeight="1" x14ac:dyDescent="0.2"/>
    <row r="2567" ht="12.75" customHeight="1" x14ac:dyDescent="0.2"/>
    <row r="2568" ht="12.75" customHeight="1" x14ac:dyDescent="0.2"/>
    <row r="2569" ht="12.75" customHeight="1" x14ac:dyDescent="0.2"/>
    <row r="2570" ht="12.75" customHeight="1" x14ac:dyDescent="0.2"/>
    <row r="2571" ht="12.75" customHeight="1" x14ac:dyDescent="0.2"/>
    <row r="2572" ht="12.75" customHeight="1" x14ac:dyDescent="0.2"/>
    <row r="2573" ht="12.75" customHeight="1" x14ac:dyDescent="0.2"/>
    <row r="2574" ht="12.75" customHeight="1" x14ac:dyDescent="0.2"/>
    <row r="2575" ht="12.75" customHeight="1" x14ac:dyDescent="0.2"/>
    <row r="2576" ht="12.75" customHeight="1" x14ac:dyDescent="0.2"/>
    <row r="2577" ht="12.75" customHeight="1" x14ac:dyDescent="0.2"/>
    <row r="2578" ht="12.75" customHeight="1" x14ac:dyDescent="0.2"/>
    <row r="2579" ht="12.75" customHeight="1" x14ac:dyDescent="0.2"/>
    <row r="2580" ht="12.75" customHeight="1" x14ac:dyDescent="0.2"/>
    <row r="2581" ht="12.75" customHeight="1" x14ac:dyDescent="0.2"/>
    <row r="2582" ht="12.75" customHeight="1" x14ac:dyDescent="0.2"/>
    <row r="2583" ht="12.75" customHeight="1" x14ac:dyDescent="0.2"/>
    <row r="2584" ht="12.75" customHeight="1" x14ac:dyDescent="0.2"/>
    <row r="2585" ht="12.75" customHeight="1" x14ac:dyDescent="0.2"/>
    <row r="2586" ht="12.75" customHeight="1" x14ac:dyDescent="0.2"/>
    <row r="2587" ht="12.75" customHeight="1" x14ac:dyDescent="0.2"/>
    <row r="2588" ht="12.75" customHeight="1" x14ac:dyDescent="0.2"/>
    <row r="2589" ht="12.75" customHeight="1" x14ac:dyDescent="0.2"/>
    <row r="2590" ht="12.75" customHeight="1" x14ac:dyDescent="0.2"/>
    <row r="2591" ht="12.75" customHeight="1" x14ac:dyDescent="0.2"/>
    <row r="2592" ht="12.75" customHeight="1" x14ac:dyDescent="0.2"/>
    <row r="2593" ht="12.75" customHeight="1" x14ac:dyDescent="0.2"/>
    <row r="2594" ht="12.75" customHeight="1" x14ac:dyDescent="0.2"/>
    <row r="2595" ht="12.75" customHeight="1" x14ac:dyDescent="0.2"/>
    <row r="2596" ht="12.75" customHeight="1" x14ac:dyDescent="0.2"/>
    <row r="2597" ht="12.75" customHeight="1" x14ac:dyDescent="0.2"/>
    <row r="2598" ht="12.75" customHeight="1" x14ac:dyDescent="0.2"/>
    <row r="2599" ht="12.75" customHeight="1" x14ac:dyDescent="0.2"/>
    <row r="2600" ht="12.75" customHeight="1" x14ac:dyDescent="0.2"/>
    <row r="2601" ht="12.75" customHeight="1" x14ac:dyDescent="0.2"/>
    <row r="2602" ht="12.75" customHeight="1" x14ac:dyDescent="0.2"/>
    <row r="2603" ht="12.75" customHeight="1" x14ac:dyDescent="0.2"/>
    <row r="2604" ht="12.75" customHeight="1" x14ac:dyDescent="0.2"/>
    <row r="2605" ht="12.75" customHeight="1" x14ac:dyDescent="0.2"/>
    <row r="2606" ht="12.75" customHeight="1" x14ac:dyDescent="0.2"/>
    <row r="2607" ht="12.75" customHeight="1" x14ac:dyDescent="0.2"/>
    <row r="2608" ht="12.75" customHeight="1" x14ac:dyDescent="0.2"/>
    <row r="2609" ht="12.75" customHeight="1" x14ac:dyDescent="0.2"/>
    <row r="2610" ht="12.75" customHeight="1" x14ac:dyDescent="0.2"/>
    <row r="2611" ht="12.75" customHeight="1" x14ac:dyDescent="0.2"/>
    <row r="2612" ht="12.75" customHeight="1" x14ac:dyDescent="0.2"/>
    <row r="2613" ht="12.75" customHeight="1" x14ac:dyDescent="0.2"/>
    <row r="2614" ht="12.75" customHeight="1" x14ac:dyDescent="0.2"/>
    <row r="2615" ht="12.75" customHeight="1" x14ac:dyDescent="0.2"/>
    <row r="2616" ht="12.75" customHeight="1" x14ac:dyDescent="0.2"/>
    <row r="2617" ht="12.75" customHeight="1" x14ac:dyDescent="0.2"/>
    <row r="2618" ht="12.75" customHeight="1" x14ac:dyDescent="0.2"/>
    <row r="2619" ht="12.75" customHeight="1" x14ac:dyDescent="0.2"/>
    <row r="2620" ht="12.75" customHeight="1" x14ac:dyDescent="0.2"/>
    <row r="2621" ht="12.75" customHeight="1" x14ac:dyDescent="0.2"/>
    <row r="2622" ht="12.75" customHeight="1" x14ac:dyDescent="0.2"/>
    <row r="2623" ht="12.75" customHeight="1" x14ac:dyDescent="0.2"/>
    <row r="2624" ht="12.75" customHeight="1" x14ac:dyDescent="0.2"/>
    <row r="2625" ht="12.75" customHeight="1" x14ac:dyDescent="0.2"/>
    <row r="2626" ht="12.75" customHeight="1" x14ac:dyDescent="0.2"/>
    <row r="2627" ht="12.75" customHeight="1" x14ac:dyDescent="0.2"/>
    <row r="2628" ht="12.75" customHeight="1" x14ac:dyDescent="0.2"/>
    <row r="2629" ht="12.75" customHeight="1" x14ac:dyDescent="0.2"/>
    <row r="2630" ht="12.75" customHeight="1" x14ac:dyDescent="0.2"/>
    <row r="2631" ht="12.75" customHeight="1" x14ac:dyDescent="0.2"/>
    <row r="2632" ht="12.75" customHeight="1" x14ac:dyDescent="0.2"/>
    <row r="2633" ht="12.75" customHeight="1" x14ac:dyDescent="0.2"/>
    <row r="2634" ht="12.75" customHeight="1" x14ac:dyDescent="0.2"/>
    <row r="2635" ht="12.75" customHeight="1" x14ac:dyDescent="0.2"/>
    <row r="2636" ht="12.75" customHeight="1" x14ac:dyDescent="0.2"/>
    <row r="2637" ht="12.75" customHeight="1" x14ac:dyDescent="0.2"/>
    <row r="2638" ht="12.75" customHeight="1" x14ac:dyDescent="0.2"/>
    <row r="2639" ht="12.75" customHeight="1" x14ac:dyDescent="0.2"/>
    <row r="2640" ht="12.75" customHeight="1" x14ac:dyDescent="0.2"/>
    <row r="2641" ht="12.75" customHeight="1" x14ac:dyDescent="0.2"/>
    <row r="2642" ht="12.75" customHeight="1" x14ac:dyDescent="0.2"/>
    <row r="2643" ht="12.75" customHeight="1" x14ac:dyDescent="0.2"/>
    <row r="2644" ht="12.75" customHeight="1" x14ac:dyDescent="0.2"/>
    <row r="2645" ht="12.75" customHeight="1" x14ac:dyDescent="0.2"/>
    <row r="2646" ht="12.75" customHeight="1" x14ac:dyDescent="0.2"/>
    <row r="2647" ht="12.75" customHeight="1" x14ac:dyDescent="0.2"/>
    <row r="2648" ht="12.75" customHeight="1" x14ac:dyDescent="0.2"/>
    <row r="2649" ht="12.75" customHeight="1" x14ac:dyDescent="0.2"/>
    <row r="2650" ht="12.75" customHeight="1" x14ac:dyDescent="0.2"/>
    <row r="2651" ht="12.75" customHeight="1" x14ac:dyDescent="0.2"/>
    <row r="2652" ht="12.75" customHeight="1" x14ac:dyDescent="0.2"/>
    <row r="2653" ht="12.75" customHeight="1" x14ac:dyDescent="0.2"/>
    <row r="2654" ht="12.75" customHeight="1" x14ac:dyDescent="0.2"/>
    <row r="2655" ht="12.75" customHeight="1" x14ac:dyDescent="0.2"/>
    <row r="2656" ht="12.75" customHeight="1" x14ac:dyDescent="0.2"/>
    <row r="2657" ht="12.75" customHeight="1" x14ac:dyDescent="0.2"/>
    <row r="2658" ht="12.75" customHeight="1" x14ac:dyDescent="0.2"/>
    <row r="2659" ht="12.75" customHeight="1" x14ac:dyDescent="0.2"/>
    <row r="2660" ht="12.75" customHeight="1" x14ac:dyDescent="0.2"/>
    <row r="2661" ht="12.75" customHeight="1" x14ac:dyDescent="0.2"/>
    <row r="2662" ht="12.75" customHeight="1" x14ac:dyDescent="0.2"/>
    <row r="2663" ht="12.75" customHeight="1" x14ac:dyDescent="0.2"/>
    <row r="2664" ht="12.75" customHeight="1" x14ac:dyDescent="0.2"/>
    <row r="2665" ht="12.75" customHeight="1" x14ac:dyDescent="0.2"/>
    <row r="2666" ht="12.75" customHeight="1" x14ac:dyDescent="0.2"/>
    <row r="2667" ht="12.75" customHeight="1" x14ac:dyDescent="0.2"/>
    <row r="2668" ht="12.75" customHeight="1" x14ac:dyDescent="0.2"/>
    <row r="2669" ht="12.75" customHeight="1" x14ac:dyDescent="0.2"/>
    <row r="2670" ht="12.75" customHeight="1" x14ac:dyDescent="0.2"/>
    <row r="2671" ht="12.75" customHeight="1" x14ac:dyDescent="0.2"/>
    <row r="2672" ht="12.75" customHeight="1" x14ac:dyDescent="0.2"/>
    <row r="2673" ht="12.75" customHeight="1" x14ac:dyDescent="0.2"/>
    <row r="2674" ht="12.75" customHeight="1" x14ac:dyDescent="0.2"/>
    <row r="2675" ht="12.75" customHeight="1" x14ac:dyDescent="0.2"/>
    <row r="2676" ht="12.75" customHeight="1" x14ac:dyDescent="0.2"/>
    <row r="2677" ht="12.75" customHeight="1" x14ac:dyDescent="0.2"/>
    <row r="2678" ht="12.75" customHeight="1" x14ac:dyDescent="0.2"/>
    <row r="2679" ht="12.75" customHeight="1" x14ac:dyDescent="0.2"/>
    <row r="2680" ht="12.75" customHeight="1" x14ac:dyDescent="0.2"/>
    <row r="2681" ht="12.75" customHeight="1" x14ac:dyDescent="0.2"/>
    <row r="2682" ht="12.75" customHeight="1" x14ac:dyDescent="0.2"/>
    <row r="2683" ht="12.75" customHeight="1" x14ac:dyDescent="0.2"/>
    <row r="2684" ht="12.75" customHeight="1" x14ac:dyDescent="0.2"/>
    <row r="2685" ht="12.75" customHeight="1" x14ac:dyDescent="0.2"/>
    <row r="2686" ht="12.75" customHeight="1" x14ac:dyDescent="0.2"/>
    <row r="2687" ht="12.75" customHeight="1" x14ac:dyDescent="0.2"/>
    <row r="2688" ht="12.75" customHeight="1" x14ac:dyDescent="0.2"/>
    <row r="2689" ht="12.75" customHeight="1" x14ac:dyDescent="0.2"/>
    <row r="2690" ht="12.75" customHeight="1" x14ac:dyDescent="0.2"/>
    <row r="2691" ht="12.75" customHeight="1" x14ac:dyDescent="0.2"/>
    <row r="2692" ht="12.75" customHeight="1" x14ac:dyDescent="0.2"/>
    <row r="2693" ht="12.75" customHeight="1" x14ac:dyDescent="0.2"/>
    <row r="2694" ht="12.75" customHeight="1" x14ac:dyDescent="0.2"/>
    <row r="2695" ht="12.75" customHeight="1" x14ac:dyDescent="0.2"/>
    <row r="2696" ht="12.75" customHeight="1" x14ac:dyDescent="0.2"/>
    <row r="2697" ht="12.75" customHeight="1" x14ac:dyDescent="0.2"/>
    <row r="2698" ht="12.75" customHeight="1" x14ac:dyDescent="0.2"/>
    <row r="2699" ht="12.75" customHeight="1" x14ac:dyDescent="0.2"/>
    <row r="2700" ht="12.75" customHeight="1" x14ac:dyDescent="0.2"/>
    <row r="2701" ht="12.75" customHeight="1" x14ac:dyDescent="0.2"/>
    <row r="2702" ht="12.75" customHeight="1" x14ac:dyDescent="0.2"/>
    <row r="2703" ht="12.75" customHeight="1" x14ac:dyDescent="0.2"/>
    <row r="2704" ht="12.75" customHeight="1" x14ac:dyDescent="0.2"/>
    <row r="2705" ht="12.75" customHeight="1" x14ac:dyDescent="0.2"/>
    <row r="2706" ht="12.75" customHeight="1" x14ac:dyDescent="0.2"/>
    <row r="2707" ht="12.75" customHeight="1" x14ac:dyDescent="0.2"/>
    <row r="2708" ht="12.75" customHeight="1" x14ac:dyDescent="0.2"/>
    <row r="2709" ht="12.75" customHeight="1" x14ac:dyDescent="0.2"/>
    <row r="2710" ht="12.75" customHeight="1" x14ac:dyDescent="0.2"/>
    <row r="2711" ht="12.75" customHeight="1" x14ac:dyDescent="0.2"/>
    <row r="2712" ht="12.75" customHeight="1" x14ac:dyDescent="0.2"/>
    <row r="2713" ht="12.75" customHeight="1" x14ac:dyDescent="0.2"/>
    <row r="2714" ht="12.75" customHeight="1" x14ac:dyDescent="0.2"/>
    <row r="2715" ht="12.75" customHeight="1" x14ac:dyDescent="0.2"/>
    <row r="2716" ht="12.75" customHeight="1" x14ac:dyDescent="0.2"/>
    <row r="2717" ht="12.75" customHeight="1" x14ac:dyDescent="0.2"/>
    <row r="2718" ht="12.75" customHeight="1" x14ac:dyDescent="0.2"/>
    <row r="2719" ht="12.75" customHeight="1" x14ac:dyDescent="0.2"/>
    <row r="2720" ht="12.75" customHeight="1" x14ac:dyDescent="0.2"/>
    <row r="2721" ht="12.75" customHeight="1" x14ac:dyDescent="0.2"/>
    <row r="2722" ht="12.75" customHeight="1" x14ac:dyDescent="0.2"/>
    <row r="2723" ht="12.75" customHeight="1" x14ac:dyDescent="0.2"/>
    <row r="2724" ht="12.75" customHeight="1" x14ac:dyDescent="0.2"/>
    <row r="2725" ht="12.75" customHeight="1" x14ac:dyDescent="0.2"/>
    <row r="2726" ht="12.75" customHeight="1" x14ac:dyDescent="0.2"/>
    <row r="2727" ht="12.75" customHeight="1" x14ac:dyDescent="0.2"/>
    <row r="2728" ht="12.75" customHeight="1" x14ac:dyDescent="0.2"/>
    <row r="2729" ht="12.75" customHeight="1" x14ac:dyDescent="0.2"/>
    <row r="2730" ht="12.75" customHeight="1" x14ac:dyDescent="0.2"/>
    <row r="2731" ht="12.75" customHeight="1" x14ac:dyDescent="0.2"/>
    <row r="2732" ht="12.75" customHeight="1" x14ac:dyDescent="0.2"/>
    <row r="2733" ht="12.75" customHeight="1" x14ac:dyDescent="0.2"/>
    <row r="2734" ht="12.75" customHeight="1" x14ac:dyDescent="0.2"/>
    <row r="2735" ht="12.75" customHeight="1" x14ac:dyDescent="0.2"/>
    <row r="2736" ht="12.75" customHeight="1" x14ac:dyDescent="0.2"/>
    <row r="2737" ht="12.75" customHeight="1" x14ac:dyDescent="0.2"/>
    <row r="2738" ht="12.75" customHeight="1" x14ac:dyDescent="0.2"/>
    <row r="2739" ht="12.75" customHeight="1" x14ac:dyDescent="0.2"/>
    <row r="2740" ht="12.75" customHeight="1" x14ac:dyDescent="0.2"/>
    <row r="2741" ht="12.75" customHeight="1" x14ac:dyDescent="0.2"/>
    <row r="2742" ht="12.75" customHeight="1" x14ac:dyDescent="0.2"/>
    <row r="2743" ht="12.75" customHeight="1" x14ac:dyDescent="0.2"/>
    <row r="2744" ht="12.75" customHeight="1" x14ac:dyDescent="0.2"/>
    <row r="2745" ht="12.75" customHeight="1" x14ac:dyDescent="0.2"/>
    <row r="2746" ht="12.75" customHeight="1" x14ac:dyDescent="0.2"/>
    <row r="2747" ht="12.75" customHeight="1" x14ac:dyDescent="0.2"/>
    <row r="2748" ht="12.75" customHeight="1" x14ac:dyDescent="0.2"/>
    <row r="2749" ht="12.75" customHeight="1" x14ac:dyDescent="0.2"/>
    <row r="2750" ht="12.75" customHeight="1" x14ac:dyDescent="0.2"/>
    <row r="2751" ht="12.75" customHeight="1" x14ac:dyDescent="0.2"/>
    <row r="2752" ht="12.75" customHeight="1" x14ac:dyDescent="0.2"/>
    <row r="2753" ht="12.75" customHeight="1" x14ac:dyDescent="0.2"/>
    <row r="2754" ht="12.75" customHeight="1" x14ac:dyDescent="0.2"/>
    <row r="2755" ht="12.75" customHeight="1" x14ac:dyDescent="0.2"/>
    <row r="2756" ht="12.75" customHeight="1" x14ac:dyDescent="0.2"/>
    <row r="2757" ht="12.75" customHeight="1" x14ac:dyDescent="0.2"/>
    <row r="2758" ht="12.75" customHeight="1" x14ac:dyDescent="0.2"/>
    <row r="2759" ht="12.75" customHeight="1" x14ac:dyDescent="0.2"/>
    <row r="2760" ht="12.75" customHeight="1" x14ac:dyDescent="0.2"/>
    <row r="2761" ht="12.75" customHeight="1" x14ac:dyDescent="0.2"/>
    <row r="2762" ht="12.75" customHeight="1" x14ac:dyDescent="0.2"/>
    <row r="2763" ht="12.75" customHeight="1" x14ac:dyDescent="0.2"/>
    <row r="2764" ht="12.75" customHeight="1" x14ac:dyDescent="0.2"/>
    <row r="2765" ht="12.75" customHeight="1" x14ac:dyDescent="0.2"/>
    <row r="2766" ht="12.75" customHeight="1" x14ac:dyDescent="0.2"/>
    <row r="2767" ht="12.75" customHeight="1" x14ac:dyDescent="0.2"/>
    <row r="2768" ht="12.75" customHeight="1" x14ac:dyDescent="0.2"/>
    <row r="2769" ht="12.75" customHeight="1" x14ac:dyDescent="0.2"/>
    <row r="2770" ht="12.75" customHeight="1" x14ac:dyDescent="0.2"/>
    <row r="2771" ht="12.75" customHeight="1" x14ac:dyDescent="0.2"/>
    <row r="2772" ht="12.75" customHeight="1" x14ac:dyDescent="0.2"/>
    <row r="2773" ht="12.75" customHeight="1" x14ac:dyDescent="0.2"/>
    <row r="2774" ht="12.75" customHeight="1" x14ac:dyDescent="0.2"/>
    <row r="2775" ht="12.75" customHeight="1" x14ac:dyDescent="0.2"/>
    <row r="2776" ht="12.75" customHeight="1" x14ac:dyDescent="0.2"/>
    <row r="2777" ht="12.75" customHeight="1" x14ac:dyDescent="0.2"/>
    <row r="2778" ht="12.75" customHeight="1" x14ac:dyDescent="0.2"/>
    <row r="2779" ht="12.75" customHeight="1" x14ac:dyDescent="0.2"/>
    <row r="2780" ht="12.75" customHeight="1" x14ac:dyDescent="0.2"/>
    <row r="2781" ht="12.75" customHeight="1" x14ac:dyDescent="0.2"/>
    <row r="2782" ht="12.75" customHeight="1" x14ac:dyDescent="0.2"/>
    <row r="2783" ht="12.75" customHeight="1" x14ac:dyDescent="0.2"/>
    <row r="2784" ht="12.75" customHeight="1" x14ac:dyDescent="0.2"/>
    <row r="2785" ht="12.75" customHeight="1" x14ac:dyDescent="0.2"/>
    <row r="2786" ht="12.75" customHeight="1" x14ac:dyDescent="0.2"/>
    <row r="2787" ht="12.75" customHeight="1" x14ac:dyDescent="0.2"/>
    <row r="2788" ht="12.75" customHeight="1" x14ac:dyDescent="0.2"/>
    <row r="2789" ht="12.75" customHeight="1" x14ac:dyDescent="0.2"/>
    <row r="2790" ht="12.75" customHeight="1" x14ac:dyDescent="0.2"/>
    <row r="2791" ht="12.75" customHeight="1" x14ac:dyDescent="0.2"/>
    <row r="2792" ht="12.75" customHeight="1" x14ac:dyDescent="0.2"/>
    <row r="2793" ht="12.75" customHeight="1" x14ac:dyDescent="0.2"/>
    <row r="2794" ht="12.75" customHeight="1" x14ac:dyDescent="0.2"/>
    <row r="2795" ht="12.75" customHeight="1" x14ac:dyDescent="0.2"/>
    <row r="2796" ht="12.75" customHeight="1" x14ac:dyDescent="0.2"/>
    <row r="2797" ht="12.75" customHeight="1" x14ac:dyDescent="0.2"/>
    <row r="2798" ht="12.75" customHeight="1" x14ac:dyDescent="0.2"/>
    <row r="2799" ht="12.75" customHeight="1" x14ac:dyDescent="0.2"/>
    <row r="2800" ht="12.75" customHeight="1" x14ac:dyDescent="0.2"/>
    <row r="2801" ht="12.75" customHeight="1" x14ac:dyDescent="0.2"/>
    <row r="2802" ht="12.75" customHeight="1" x14ac:dyDescent="0.2"/>
    <row r="2803" ht="12.75" customHeight="1" x14ac:dyDescent="0.2"/>
    <row r="2804" ht="12.75" customHeight="1" x14ac:dyDescent="0.2"/>
    <row r="2805" ht="12.75" customHeight="1" x14ac:dyDescent="0.2"/>
    <row r="2806" ht="12.75" customHeight="1" x14ac:dyDescent="0.2"/>
    <row r="2807" ht="12.75" customHeight="1" x14ac:dyDescent="0.2"/>
    <row r="2808" ht="12.75" customHeight="1" x14ac:dyDescent="0.2"/>
    <row r="2809" ht="12.75" customHeight="1" x14ac:dyDescent="0.2"/>
    <row r="2810" ht="12.75" customHeight="1" x14ac:dyDescent="0.2"/>
    <row r="2811" ht="12.75" customHeight="1" x14ac:dyDescent="0.2"/>
    <row r="2812" ht="12.75" customHeight="1" x14ac:dyDescent="0.2"/>
    <row r="2813" ht="12.75" customHeight="1" x14ac:dyDescent="0.2"/>
    <row r="2814" ht="12.75" customHeight="1" x14ac:dyDescent="0.2"/>
    <row r="2815" ht="12.75" customHeight="1" x14ac:dyDescent="0.2"/>
    <row r="2816" ht="12.75" customHeight="1" x14ac:dyDescent="0.2"/>
    <row r="2817" ht="12.75" customHeight="1" x14ac:dyDescent="0.2"/>
    <row r="2818" ht="12.75" customHeight="1" x14ac:dyDescent="0.2"/>
    <row r="2819" ht="12.75" customHeight="1" x14ac:dyDescent="0.2"/>
    <row r="2820" ht="12.75" customHeight="1" x14ac:dyDescent="0.2"/>
    <row r="2821" ht="12.75" customHeight="1" x14ac:dyDescent="0.2"/>
    <row r="2822" ht="12.75" customHeight="1" x14ac:dyDescent="0.2"/>
    <row r="2823" ht="12.75" customHeight="1" x14ac:dyDescent="0.2"/>
    <row r="2824" ht="12.75" customHeight="1" x14ac:dyDescent="0.2"/>
    <row r="2825" ht="12.75" customHeight="1" x14ac:dyDescent="0.2"/>
    <row r="2826" ht="12.75" customHeight="1" x14ac:dyDescent="0.2"/>
    <row r="2827" ht="12.75" customHeight="1" x14ac:dyDescent="0.2"/>
    <row r="2828" ht="12.75" customHeight="1" x14ac:dyDescent="0.2"/>
    <row r="2829" ht="12.75" customHeight="1" x14ac:dyDescent="0.2"/>
    <row r="2830" ht="12.75" customHeight="1" x14ac:dyDescent="0.2"/>
    <row r="2831" ht="12.75" customHeight="1" x14ac:dyDescent="0.2"/>
    <row r="2832" ht="12.75" customHeight="1" x14ac:dyDescent="0.2"/>
    <row r="2833" ht="12.75" customHeight="1" x14ac:dyDescent="0.2"/>
    <row r="2834" ht="12.75" customHeight="1" x14ac:dyDescent="0.2"/>
    <row r="2835" ht="12.75" customHeight="1" x14ac:dyDescent="0.2"/>
    <row r="2836" ht="12.75" customHeight="1" x14ac:dyDescent="0.2"/>
    <row r="2837" ht="12.75" customHeight="1" x14ac:dyDescent="0.2"/>
    <row r="2838" ht="12.75" customHeight="1" x14ac:dyDescent="0.2"/>
    <row r="2839" ht="12.75" customHeight="1" x14ac:dyDescent="0.2"/>
    <row r="2840" ht="12.75" customHeight="1" x14ac:dyDescent="0.2"/>
    <row r="2841" ht="12.75" customHeight="1" x14ac:dyDescent="0.2"/>
    <row r="2842" ht="12.75" customHeight="1" x14ac:dyDescent="0.2"/>
    <row r="2843" ht="12.75" customHeight="1" x14ac:dyDescent="0.2"/>
    <row r="2844" ht="12.75" customHeight="1" x14ac:dyDescent="0.2"/>
    <row r="2845" ht="12.75" customHeight="1" x14ac:dyDescent="0.2"/>
    <row r="2846" ht="12.75" customHeight="1" x14ac:dyDescent="0.2"/>
    <row r="2847" ht="12.75" customHeight="1" x14ac:dyDescent="0.2"/>
    <row r="2848" ht="12.75" customHeight="1" x14ac:dyDescent="0.2"/>
    <row r="2849" ht="12.75" customHeight="1" x14ac:dyDescent="0.2"/>
    <row r="2850" ht="12.75" customHeight="1" x14ac:dyDescent="0.2"/>
    <row r="2851" ht="12.75" customHeight="1" x14ac:dyDescent="0.2"/>
    <row r="2852" ht="12.75" customHeight="1" x14ac:dyDescent="0.2"/>
    <row r="2853" ht="12.75" customHeight="1" x14ac:dyDescent="0.2"/>
    <row r="2854" ht="12.75" customHeight="1" x14ac:dyDescent="0.2"/>
    <row r="2855" ht="12.75" customHeight="1" x14ac:dyDescent="0.2"/>
    <row r="2856" ht="12.75" customHeight="1" x14ac:dyDescent="0.2"/>
    <row r="2857" ht="12.75" customHeight="1" x14ac:dyDescent="0.2"/>
    <row r="2858" ht="12.75" customHeight="1" x14ac:dyDescent="0.2"/>
    <row r="2859" ht="12.75" customHeight="1" x14ac:dyDescent="0.2"/>
    <row r="2860" ht="12.75" customHeight="1" x14ac:dyDescent="0.2"/>
    <row r="2861" ht="12.75" customHeight="1" x14ac:dyDescent="0.2"/>
    <row r="2862" ht="12.75" customHeight="1" x14ac:dyDescent="0.2"/>
    <row r="2863" ht="12.75" customHeight="1" x14ac:dyDescent="0.2"/>
    <row r="2864" ht="12.75" customHeight="1" x14ac:dyDescent="0.2"/>
    <row r="2865" ht="12.75" customHeight="1" x14ac:dyDescent="0.2"/>
    <row r="2866" ht="12.75" customHeight="1" x14ac:dyDescent="0.2"/>
    <row r="2867" ht="12.75" customHeight="1" x14ac:dyDescent="0.2"/>
    <row r="2868" ht="12.75" customHeight="1" x14ac:dyDescent="0.2"/>
    <row r="2869" ht="12.75" customHeight="1" x14ac:dyDescent="0.2"/>
    <row r="2870" ht="12.75" customHeight="1" x14ac:dyDescent="0.2"/>
    <row r="2871" ht="12.75" customHeight="1" x14ac:dyDescent="0.2"/>
    <row r="2872" ht="12.75" customHeight="1" x14ac:dyDescent="0.2"/>
    <row r="2873" ht="12.75" customHeight="1" x14ac:dyDescent="0.2"/>
    <row r="2874" ht="12.75" customHeight="1" x14ac:dyDescent="0.2"/>
    <row r="2875" ht="12.75" customHeight="1" x14ac:dyDescent="0.2"/>
    <row r="2876" ht="12.75" customHeight="1" x14ac:dyDescent="0.2"/>
    <row r="2877" ht="12.75" customHeight="1" x14ac:dyDescent="0.2"/>
    <row r="2878" ht="12.75" customHeight="1" x14ac:dyDescent="0.2"/>
    <row r="2879" ht="12.75" customHeight="1" x14ac:dyDescent="0.2"/>
    <row r="2880" ht="12.75" customHeight="1" x14ac:dyDescent="0.2"/>
    <row r="2881" ht="12.75" customHeight="1" x14ac:dyDescent="0.2"/>
    <row r="2882" ht="12.75" customHeight="1" x14ac:dyDescent="0.2"/>
    <row r="2883" ht="12.75" customHeight="1" x14ac:dyDescent="0.2"/>
    <row r="2884" ht="12.75" customHeight="1" x14ac:dyDescent="0.2"/>
    <row r="2885" ht="12.75" customHeight="1" x14ac:dyDescent="0.2"/>
    <row r="2886" ht="12.75" customHeight="1" x14ac:dyDescent="0.2"/>
    <row r="2887" ht="12.75" customHeight="1" x14ac:dyDescent="0.2"/>
    <row r="2888" ht="12.75" customHeight="1" x14ac:dyDescent="0.2"/>
    <row r="2889" ht="12.75" customHeight="1" x14ac:dyDescent="0.2"/>
    <row r="2890" ht="12.75" customHeight="1" x14ac:dyDescent="0.2"/>
    <row r="2891" ht="12.75" customHeight="1" x14ac:dyDescent="0.2"/>
    <row r="2892" ht="12.75" customHeight="1" x14ac:dyDescent="0.2"/>
    <row r="2893" ht="12.75" customHeight="1" x14ac:dyDescent="0.2"/>
    <row r="2894" ht="12.75" customHeight="1" x14ac:dyDescent="0.2"/>
    <row r="2895" ht="12.75" customHeight="1" x14ac:dyDescent="0.2"/>
    <row r="2896" ht="12.75" customHeight="1" x14ac:dyDescent="0.2"/>
    <row r="2897" ht="12.75" customHeight="1" x14ac:dyDescent="0.2"/>
    <row r="2898" ht="12.75" customHeight="1" x14ac:dyDescent="0.2"/>
    <row r="2899" ht="12.75" customHeight="1" x14ac:dyDescent="0.2"/>
    <row r="2900" ht="12.75" customHeight="1" x14ac:dyDescent="0.2"/>
    <row r="2901" ht="12.75" customHeight="1" x14ac:dyDescent="0.2"/>
    <row r="2902" ht="12.75" customHeight="1" x14ac:dyDescent="0.2"/>
    <row r="2903" ht="12.75" customHeight="1" x14ac:dyDescent="0.2"/>
    <row r="2904" ht="12.75" customHeight="1" x14ac:dyDescent="0.2"/>
    <row r="2905" ht="12.75" customHeight="1" x14ac:dyDescent="0.2"/>
    <row r="2906" ht="12.75" customHeight="1" x14ac:dyDescent="0.2"/>
    <row r="2907" ht="12.75" customHeight="1" x14ac:dyDescent="0.2"/>
    <row r="2908" ht="12.75" customHeight="1" x14ac:dyDescent="0.2"/>
    <row r="2909" ht="12.75" customHeight="1" x14ac:dyDescent="0.2"/>
    <row r="2910" ht="12.75" customHeight="1" x14ac:dyDescent="0.2"/>
    <row r="2911" ht="12.75" customHeight="1" x14ac:dyDescent="0.2"/>
    <row r="2912" ht="12.75" customHeight="1" x14ac:dyDescent="0.2"/>
    <row r="2913" ht="12.75" customHeight="1" x14ac:dyDescent="0.2"/>
    <row r="2914" ht="12.75" customHeight="1" x14ac:dyDescent="0.2"/>
    <row r="2915" ht="12.75" customHeight="1" x14ac:dyDescent="0.2"/>
    <row r="2916" ht="12.75" customHeight="1" x14ac:dyDescent="0.2"/>
    <row r="2917" ht="12.75" customHeight="1" x14ac:dyDescent="0.2"/>
    <row r="2918" ht="12.75" customHeight="1" x14ac:dyDescent="0.2"/>
    <row r="2919" ht="12.75" customHeight="1" x14ac:dyDescent="0.2"/>
    <row r="2920" ht="12.75" customHeight="1" x14ac:dyDescent="0.2"/>
    <row r="2921" ht="12.75" customHeight="1" x14ac:dyDescent="0.2"/>
    <row r="2922" ht="12.75" customHeight="1" x14ac:dyDescent="0.2"/>
    <row r="2923" ht="12.75" customHeight="1" x14ac:dyDescent="0.2"/>
    <row r="2924" ht="12.75" customHeight="1" x14ac:dyDescent="0.2"/>
    <row r="2925" ht="12.75" customHeight="1" x14ac:dyDescent="0.2"/>
    <row r="2926" ht="12.75" customHeight="1" x14ac:dyDescent="0.2"/>
    <row r="2927" ht="12.75" customHeight="1" x14ac:dyDescent="0.2"/>
    <row r="2928" ht="12.75" customHeight="1" x14ac:dyDescent="0.2"/>
    <row r="2929" ht="12.75" customHeight="1" x14ac:dyDescent="0.2"/>
    <row r="2930" ht="12.75" customHeight="1" x14ac:dyDescent="0.2"/>
    <row r="2931" ht="12.75" customHeight="1" x14ac:dyDescent="0.2"/>
    <row r="2932" ht="12.75" customHeight="1" x14ac:dyDescent="0.2"/>
    <row r="2933" ht="12.75" customHeight="1" x14ac:dyDescent="0.2"/>
    <row r="2934" ht="12.75" customHeight="1" x14ac:dyDescent="0.2"/>
    <row r="2935" ht="12.75" customHeight="1" x14ac:dyDescent="0.2"/>
    <row r="2936" ht="12.75" customHeight="1" x14ac:dyDescent="0.2"/>
    <row r="2937" ht="12.75" customHeight="1" x14ac:dyDescent="0.2"/>
    <row r="2938" ht="12.75" customHeight="1" x14ac:dyDescent="0.2"/>
    <row r="2939" ht="12.75" customHeight="1" x14ac:dyDescent="0.2"/>
    <row r="2940" ht="12.75" customHeight="1" x14ac:dyDescent="0.2"/>
    <row r="2941" ht="12.75" customHeight="1" x14ac:dyDescent="0.2"/>
    <row r="2942" ht="12.75" customHeight="1" x14ac:dyDescent="0.2"/>
    <row r="2943" ht="12.75" customHeight="1" x14ac:dyDescent="0.2"/>
    <row r="2944" ht="12.75" customHeight="1" x14ac:dyDescent="0.2"/>
    <row r="2945" ht="12.75" customHeight="1" x14ac:dyDescent="0.2"/>
    <row r="2946" ht="12.75" customHeight="1" x14ac:dyDescent="0.2"/>
    <row r="2947" ht="12.75" customHeight="1" x14ac:dyDescent="0.2"/>
    <row r="2948" ht="12.75" customHeight="1" x14ac:dyDescent="0.2"/>
    <row r="2949" ht="12.75" customHeight="1" x14ac:dyDescent="0.2"/>
    <row r="2950" ht="12.75" customHeight="1" x14ac:dyDescent="0.2"/>
    <row r="2951" ht="12.75" customHeight="1" x14ac:dyDescent="0.2"/>
    <row r="2952" ht="12.75" customHeight="1" x14ac:dyDescent="0.2"/>
    <row r="2953" ht="12.75" customHeight="1" x14ac:dyDescent="0.2"/>
    <row r="2954" ht="12.75" customHeight="1" x14ac:dyDescent="0.2"/>
    <row r="2955" ht="12.75" customHeight="1" x14ac:dyDescent="0.2"/>
    <row r="2956" ht="12.75" customHeight="1" x14ac:dyDescent="0.2"/>
    <row r="2957" ht="12.75" customHeight="1" x14ac:dyDescent="0.2"/>
    <row r="2958" ht="12.75" customHeight="1" x14ac:dyDescent="0.2"/>
    <row r="2959" ht="12.75" customHeight="1" x14ac:dyDescent="0.2"/>
    <row r="2960" ht="12.75" customHeight="1" x14ac:dyDescent="0.2"/>
    <row r="2961" ht="12.75" customHeight="1" x14ac:dyDescent="0.2"/>
    <row r="2962" ht="12.75" customHeight="1" x14ac:dyDescent="0.2"/>
    <row r="2963" ht="12.75" customHeight="1" x14ac:dyDescent="0.2"/>
    <row r="2964" ht="12.75" customHeight="1" x14ac:dyDescent="0.2"/>
    <row r="2965" ht="12.75" customHeight="1" x14ac:dyDescent="0.2"/>
    <row r="2966" ht="12.75" customHeight="1" x14ac:dyDescent="0.2"/>
    <row r="2967" ht="12.75" customHeight="1" x14ac:dyDescent="0.2"/>
    <row r="2968" ht="12.75" customHeight="1" x14ac:dyDescent="0.2"/>
    <row r="2969" ht="12.75" customHeight="1" x14ac:dyDescent="0.2"/>
    <row r="2970" ht="12.75" customHeight="1" x14ac:dyDescent="0.2"/>
    <row r="2971" ht="12.75" customHeight="1" x14ac:dyDescent="0.2"/>
    <row r="2972" ht="12.75" customHeight="1" x14ac:dyDescent="0.2"/>
    <row r="2973" ht="12.75" customHeight="1" x14ac:dyDescent="0.2"/>
    <row r="2974" ht="12.75" customHeight="1" x14ac:dyDescent="0.2"/>
    <row r="2975" ht="12.75" customHeight="1" x14ac:dyDescent="0.2"/>
    <row r="2976" ht="12.75" customHeight="1" x14ac:dyDescent="0.2"/>
    <row r="2977" ht="12.75" customHeight="1" x14ac:dyDescent="0.2"/>
    <row r="2978" ht="12.75" customHeight="1" x14ac:dyDescent="0.2"/>
    <row r="2979" ht="12.75" customHeight="1" x14ac:dyDescent="0.2"/>
    <row r="2980" ht="12.75" customHeight="1" x14ac:dyDescent="0.2"/>
    <row r="2981" ht="12.75" customHeight="1" x14ac:dyDescent="0.2"/>
    <row r="2982" ht="12.75" customHeight="1" x14ac:dyDescent="0.2"/>
    <row r="2983" ht="12.75" customHeight="1" x14ac:dyDescent="0.2"/>
    <row r="2984" ht="12.75" customHeight="1" x14ac:dyDescent="0.2"/>
    <row r="2985" ht="12.75" customHeight="1" x14ac:dyDescent="0.2"/>
    <row r="2986" ht="12.75" customHeight="1" x14ac:dyDescent="0.2"/>
    <row r="2987" ht="12.75" customHeight="1" x14ac:dyDescent="0.2"/>
    <row r="2988" ht="12.75" customHeight="1" x14ac:dyDescent="0.2"/>
    <row r="2989" ht="12.75" customHeight="1" x14ac:dyDescent="0.2"/>
    <row r="2990" ht="12.75" customHeight="1" x14ac:dyDescent="0.2"/>
    <row r="2991" ht="12.75" customHeight="1" x14ac:dyDescent="0.2"/>
    <row r="2992" ht="12.75" customHeight="1" x14ac:dyDescent="0.2"/>
    <row r="2993" ht="12.75" customHeight="1" x14ac:dyDescent="0.2"/>
    <row r="2994" ht="12.75" customHeight="1" x14ac:dyDescent="0.2"/>
    <row r="2995" ht="12.75" customHeight="1" x14ac:dyDescent="0.2"/>
    <row r="2996" ht="12.75" customHeight="1" x14ac:dyDescent="0.2"/>
    <row r="2997" ht="12.75" customHeight="1" x14ac:dyDescent="0.2"/>
    <row r="2998" ht="12.75" customHeight="1" x14ac:dyDescent="0.2"/>
    <row r="2999" ht="12.75" customHeight="1" x14ac:dyDescent="0.2"/>
    <row r="3000" ht="12.75" customHeight="1" x14ac:dyDescent="0.2"/>
    <row r="3001" ht="12.75" customHeight="1" x14ac:dyDescent="0.2"/>
    <row r="3002" ht="12.75" customHeight="1" x14ac:dyDescent="0.2"/>
    <row r="3003" ht="12.75" customHeight="1" x14ac:dyDescent="0.2"/>
    <row r="3004" ht="12.75" customHeight="1" x14ac:dyDescent="0.2"/>
    <row r="3005" ht="12.75" customHeight="1" x14ac:dyDescent="0.2"/>
    <row r="3006" ht="12.75" customHeight="1" x14ac:dyDescent="0.2"/>
    <row r="3007" ht="12.75" customHeight="1" x14ac:dyDescent="0.2"/>
    <row r="3008" ht="12.75" customHeight="1" x14ac:dyDescent="0.2"/>
    <row r="3009" ht="12.75" customHeight="1" x14ac:dyDescent="0.2"/>
    <row r="3010" ht="12.75" customHeight="1" x14ac:dyDescent="0.2"/>
    <row r="3011" ht="12.75" customHeight="1" x14ac:dyDescent="0.2"/>
    <row r="3012" ht="12.75" customHeight="1" x14ac:dyDescent="0.2"/>
    <row r="3013" ht="12.75" customHeight="1" x14ac:dyDescent="0.2"/>
    <row r="3014" ht="12.75" customHeight="1" x14ac:dyDescent="0.2"/>
    <row r="3015" ht="12.75" customHeight="1" x14ac:dyDescent="0.2"/>
    <row r="3016" ht="12.75" customHeight="1" x14ac:dyDescent="0.2"/>
    <row r="3017" ht="12.75" customHeight="1" x14ac:dyDescent="0.2"/>
    <row r="3018" ht="12.75" customHeight="1" x14ac:dyDescent="0.2"/>
    <row r="3019" ht="12.75" customHeight="1" x14ac:dyDescent="0.2"/>
    <row r="3020" ht="12.75" customHeight="1" x14ac:dyDescent="0.2"/>
    <row r="3021" ht="12.75" customHeight="1" x14ac:dyDescent="0.2"/>
    <row r="3022" ht="12.75" customHeight="1" x14ac:dyDescent="0.2"/>
    <row r="3023" ht="12.75" customHeight="1" x14ac:dyDescent="0.2"/>
    <row r="3024" ht="12.75" customHeight="1" x14ac:dyDescent="0.2"/>
    <row r="3025" ht="12.75" customHeight="1" x14ac:dyDescent="0.2"/>
    <row r="3026" ht="12.75" customHeight="1" x14ac:dyDescent="0.2"/>
    <row r="3027" ht="12.75" customHeight="1" x14ac:dyDescent="0.2"/>
    <row r="3028" ht="12.75" customHeight="1" x14ac:dyDescent="0.2"/>
    <row r="3029" ht="12.75" customHeight="1" x14ac:dyDescent="0.2"/>
    <row r="3030" ht="12.75" customHeight="1" x14ac:dyDescent="0.2"/>
    <row r="3031" ht="12.75" customHeight="1" x14ac:dyDescent="0.2"/>
    <row r="3032" ht="12.75" customHeight="1" x14ac:dyDescent="0.2"/>
    <row r="3033" ht="12.75" customHeight="1" x14ac:dyDescent="0.2"/>
    <row r="3034" ht="12.75" customHeight="1" x14ac:dyDescent="0.2"/>
    <row r="3035" ht="12.75" customHeight="1" x14ac:dyDescent="0.2"/>
    <row r="3036" ht="12.75" customHeight="1" x14ac:dyDescent="0.2"/>
    <row r="3037" ht="12.75" customHeight="1" x14ac:dyDescent="0.2"/>
    <row r="3038" ht="12.75" customHeight="1" x14ac:dyDescent="0.2"/>
    <row r="3039" ht="12.75" customHeight="1" x14ac:dyDescent="0.2"/>
    <row r="3040" ht="12.75" customHeight="1" x14ac:dyDescent="0.2"/>
    <row r="3041" ht="12.75" customHeight="1" x14ac:dyDescent="0.2"/>
    <row r="3042" ht="12.75" customHeight="1" x14ac:dyDescent="0.2"/>
    <row r="3043" ht="12.75" customHeight="1" x14ac:dyDescent="0.2"/>
    <row r="3044" ht="12.75" customHeight="1" x14ac:dyDescent="0.2"/>
    <row r="3045" ht="12.75" customHeight="1" x14ac:dyDescent="0.2"/>
    <row r="3046" ht="12.75" customHeight="1" x14ac:dyDescent="0.2"/>
    <row r="3047" ht="12.75" customHeight="1" x14ac:dyDescent="0.2"/>
    <row r="3048" ht="12.75" customHeight="1" x14ac:dyDescent="0.2"/>
    <row r="3049" ht="12.75" customHeight="1" x14ac:dyDescent="0.2"/>
    <row r="3050" ht="12.75" customHeight="1" x14ac:dyDescent="0.2"/>
    <row r="3051" ht="12.75" customHeight="1" x14ac:dyDescent="0.2"/>
    <row r="3052" ht="12.75" customHeight="1" x14ac:dyDescent="0.2"/>
    <row r="3053" ht="12.75" customHeight="1" x14ac:dyDescent="0.2"/>
    <row r="3054" ht="12.75" customHeight="1" x14ac:dyDescent="0.2"/>
    <row r="3055" ht="12.75" customHeight="1" x14ac:dyDescent="0.2"/>
    <row r="3056" ht="12.75" customHeight="1" x14ac:dyDescent="0.2"/>
    <row r="3057" ht="12.75" customHeight="1" x14ac:dyDescent="0.2"/>
    <row r="3058" ht="12.75" customHeight="1" x14ac:dyDescent="0.2"/>
    <row r="3059" ht="12.75" customHeight="1" x14ac:dyDescent="0.2"/>
    <row r="3060" ht="12.75" customHeight="1" x14ac:dyDescent="0.2"/>
    <row r="3061" ht="12.75" customHeight="1" x14ac:dyDescent="0.2"/>
    <row r="3062" ht="12.75" customHeight="1" x14ac:dyDescent="0.2"/>
    <row r="3063" ht="12.75" customHeight="1" x14ac:dyDescent="0.2"/>
    <row r="3064" ht="12.75" customHeight="1" x14ac:dyDescent="0.2"/>
    <row r="3065" ht="12.75" customHeight="1" x14ac:dyDescent="0.2"/>
    <row r="3066" ht="12.75" customHeight="1" x14ac:dyDescent="0.2"/>
    <row r="3067" ht="12.75" customHeight="1" x14ac:dyDescent="0.2"/>
    <row r="3068" ht="12.75" customHeight="1" x14ac:dyDescent="0.2"/>
    <row r="3069" ht="12.75" customHeight="1" x14ac:dyDescent="0.2"/>
    <row r="3070" ht="12.75" customHeight="1" x14ac:dyDescent="0.2"/>
    <row r="3071" ht="12.75" customHeight="1" x14ac:dyDescent="0.2"/>
    <row r="3072" ht="12.75" customHeight="1" x14ac:dyDescent="0.2"/>
    <row r="3073" ht="12.75" customHeight="1" x14ac:dyDescent="0.2"/>
    <row r="3074" ht="12.75" customHeight="1" x14ac:dyDescent="0.2"/>
    <row r="3075" ht="12.75" customHeight="1" x14ac:dyDescent="0.2"/>
    <row r="3076" ht="12.75" customHeight="1" x14ac:dyDescent="0.2"/>
    <row r="3077" ht="12.75" customHeight="1" x14ac:dyDescent="0.2"/>
    <row r="3078" ht="12.75" customHeight="1" x14ac:dyDescent="0.2"/>
    <row r="3079" ht="12.75" customHeight="1" x14ac:dyDescent="0.2"/>
    <row r="3080" ht="12.75" customHeight="1" x14ac:dyDescent="0.2"/>
    <row r="3081" ht="12.75" customHeight="1" x14ac:dyDescent="0.2"/>
    <row r="3082" ht="12.75" customHeight="1" x14ac:dyDescent="0.2"/>
    <row r="3083" ht="12.75" customHeight="1" x14ac:dyDescent="0.2"/>
    <row r="3084" ht="12.75" customHeight="1" x14ac:dyDescent="0.2"/>
    <row r="3085" ht="12.75" customHeight="1" x14ac:dyDescent="0.2"/>
    <row r="3086" ht="12.75" customHeight="1" x14ac:dyDescent="0.2"/>
    <row r="3087" ht="12.75" customHeight="1" x14ac:dyDescent="0.2"/>
    <row r="3088" ht="12.75" customHeight="1" x14ac:dyDescent="0.2"/>
    <row r="3089" ht="12.75" customHeight="1" x14ac:dyDescent="0.2"/>
    <row r="3090" ht="12.75" customHeight="1" x14ac:dyDescent="0.2"/>
    <row r="3091" ht="12.75" customHeight="1" x14ac:dyDescent="0.2"/>
    <row r="3092" ht="12.75" customHeight="1" x14ac:dyDescent="0.2"/>
    <row r="3093" ht="12.75" customHeight="1" x14ac:dyDescent="0.2"/>
    <row r="3094" ht="12.75" customHeight="1" x14ac:dyDescent="0.2"/>
    <row r="3095" ht="12.75" customHeight="1" x14ac:dyDescent="0.2"/>
    <row r="3096" ht="12.75" customHeight="1" x14ac:dyDescent="0.2"/>
    <row r="3097" ht="12.75" customHeight="1" x14ac:dyDescent="0.2"/>
    <row r="3098" ht="12.75" customHeight="1" x14ac:dyDescent="0.2"/>
    <row r="3099" ht="12.75" customHeight="1" x14ac:dyDescent="0.2"/>
    <row r="3100" ht="12.75" customHeight="1" x14ac:dyDescent="0.2"/>
    <row r="3101" ht="12.75" customHeight="1" x14ac:dyDescent="0.2"/>
    <row r="3102" ht="12.75" customHeight="1" x14ac:dyDescent="0.2"/>
    <row r="3103" ht="12.75" customHeight="1" x14ac:dyDescent="0.2"/>
    <row r="3104" ht="12.75" customHeight="1" x14ac:dyDescent="0.2"/>
    <row r="3105" ht="12.75" customHeight="1" x14ac:dyDescent="0.2"/>
    <row r="3106" ht="12.75" customHeight="1" x14ac:dyDescent="0.2"/>
    <row r="3107" ht="12.75" customHeight="1" x14ac:dyDescent="0.2"/>
    <row r="3108" ht="12.75" customHeight="1" x14ac:dyDescent="0.2"/>
    <row r="3109" ht="12.75" customHeight="1" x14ac:dyDescent="0.2"/>
    <row r="3110" ht="12.75" customHeight="1" x14ac:dyDescent="0.2"/>
    <row r="3111" ht="12.75" customHeight="1" x14ac:dyDescent="0.2"/>
    <row r="3112" ht="12.75" customHeight="1" x14ac:dyDescent="0.2"/>
    <row r="3113" ht="12.75" customHeight="1" x14ac:dyDescent="0.2"/>
    <row r="3114" ht="12.75" customHeight="1" x14ac:dyDescent="0.2"/>
    <row r="3115" ht="12.75" customHeight="1" x14ac:dyDescent="0.2"/>
    <row r="3116" ht="12.75" customHeight="1" x14ac:dyDescent="0.2"/>
    <row r="3117" ht="12.75" customHeight="1" x14ac:dyDescent="0.2"/>
    <row r="3118" ht="12.75" customHeight="1" x14ac:dyDescent="0.2"/>
    <row r="3119" ht="12.75" customHeight="1" x14ac:dyDescent="0.2"/>
    <row r="3120" ht="12.75" customHeight="1" x14ac:dyDescent="0.2"/>
    <row r="3121" ht="12.75" customHeight="1" x14ac:dyDescent="0.2"/>
    <row r="3122" ht="12.75" customHeight="1" x14ac:dyDescent="0.2"/>
    <row r="3123" ht="12.75" customHeight="1" x14ac:dyDescent="0.2"/>
    <row r="3124" ht="12.75" customHeight="1" x14ac:dyDescent="0.2"/>
    <row r="3125" ht="12.75" customHeight="1" x14ac:dyDescent="0.2"/>
    <row r="3126" ht="12.75" customHeight="1" x14ac:dyDescent="0.2"/>
    <row r="3127" ht="12.75" customHeight="1" x14ac:dyDescent="0.2"/>
    <row r="3128" ht="12.75" customHeight="1" x14ac:dyDescent="0.2"/>
    <row r="3129" ht="12.75" customHeight="1" x14ac:dyDescent="0.2"/>
    <row r="3130" ht="12.75" customHeight="1" x14ac:dyDescent="0.2"/>
    <row r="3131" ht="12.75" customHeight="1" x14ac:dyDescent="0.2"/>
    <row r="3132" ht="12.75" customHeight="1" x14ac:dyDescent="0.2"/>
    <row r="3133" ht="12.75" customHeight="1" x14ac:dyDescent="0.2"/>
    <row r="3134" ht="12.75" customHeight="1" x14ac:dyDescent="0.2"/>
    <row r="3135" ht="12.75" customHeight="1" x14ac:dyDescent="0.2"/>
    <row r="3136" ht="12.75" customHeight="1" x14ac:dyDescent="0.2"/>
    <row r="3137" ht="12.75" customHeight="1" x14ac:dyDescent="0.2"/>
    <row r="3138" ht="12.75" customHeight="1" x14ac:dyDescent="0.2"/>
    <row r="3139" ht="12.75" customHeight="1" x14ac:dyDescent="0.2"/>
    <row r="3140" ht="12.75" customHeight="1" x14ac:dyDescent="0.2"/>
    <row r="3141" ht="12.75" customHeight="1" x14ac:dyDescent="0.2"/>
    <row r="3142" ht="12.75" customHeight="1" x14ac:dyDescent="0.2"/>
    <row r="3143" ht="12.75" customHeight="1" x14ac:dyDescent="0.2"/>
    <row r="3144" ht="12.75" customHeight="1" x14ac:dyDescent="0.2"/>
    <row r="3145" ht="12.75" customHeight="1" x14ac:dyDescent="0.2"/>
    <row r="3146" ht="12.75" customHeight="1" x14ac:dyDescent="0.2"/>
    <row r="3147" ht="12.75" customHeight="1" x14ac:dyDescent="0.2"/>
    <row r="3148" ht="12.75" customHeight="1" x14ac:dyDescent="0.2"/>
    <row r="3149" ht="12.75" customHeight="1" x14ac:dyDescent="0.2"/>
    <row r="3150" ht="12.75" customHeight="1" x14ac:dyDescent="0.2"/>
    <row r="3151" ht="12.75" customHeight="1" x14ac:dyDescent="0.2"/>
    <row r="3152" ht="12.75" customHeight="1" x14ac:dyDescent="0.2"/>
    <row r="3153" ht="12.75" customHeight="1" x14ac:dyDescent="0.2"/>
    <row r="3154" ht="12.75" customHeight="1" x14ac:dyDescent="0.2"/>
    <row r="3155" ht="12.75" customHeight="1" x14ac:dyDescent="0.2"/>
    <row r="3156" ht="12.75" customHeight="1" x14ac:dyDescent="0.2"/>
    <row r="3157" ht="12.75" customHeight="1" x14ac:dyDescent="0.2"/>
    <row r="3158" ht="12.75" customHeight="1" x14ac:dyDescent="0.2"/>
    <row r="3159" ht="12.75" customHeight="1" x14ac:dyDescent="0.2"/>
    <row r="3160" ht="12.75" customHeight="1" x14ac:dyDescent="0.2"/>
    <row r="3161" ht="12.75" customHeight="1" x14ac:dyDescent="0.2"/>
    <row r="3162" ht="12.75" customHeight="1" x14ac:dyDescent="0.2"/>
    <row r="3163" ht="12.75" customHeight="1" x14ac:dyDescent="0.2"/>
    <row r="3164" ht="12.75" customHeight="1" x14ac:dyDescent="0.2"/>
    <row r="3165" ht="12.75" customHeight="1" x14ac:dyDescent="0.2"/>
    <row r="3166" ht="12.75" customHeight="1" x14ac:dyDescent="0.2"/>
    <row r="3167" ht="12.75" customHeight="1" x14ac:dyDescent="0.2"/>
    <row r="3168" ht="12.75" customHeight="1" x14ac:dyDescent="0.2"/>
    <row r="3169" ht="12.75" customHeight="1" x14ac:dyDescent="0.2"/>
    <row r="3170" ht="12.75" customHeight="1" x14ac:dyDescent="0.2"/>
    <row r="3171" ht="12.75" customHeight="1" x14ac:dyDescent="0.2"/>
    <row r="3172" ht="12.75" customHeight="1" x14ac:dyDescent="0.2"/>
    <row r="3173" ht="12.75" customHeight="1" x14ac:dyDescent="0.2"/>
    <row r="3174" ht="12.75" customHeight="1" x14ac:dyDescent="0.2"/>
    <row r="3175" ht="12.75" customHeight="1" x14ac:dyDescent="0.2"/>
    <row r="3176" ht="12.75" customHeight="1" x14ac:dyDescent="0.2"/>
    <row r="3177" ht="12.75" customHeight="1" x14ac:dyDescent="0.2"/>
    <row r="3178" ht="12.75" customHeight="1" x14ac:dyDescent="0.2"/>
    <row r="3179" ht="12.75" customHeight="1" x14ac:dyDescent="0.2"/>
    <row r="3180" ht="12.75" customHeight="1" x14ac:dyDescent="0.2"/>
    <row r="3181" ht="12.75" customHeight="1" x14ac:dyDescent="0.2"/>
    <row r="3182" ht="12.75" customHeight="1" x14ac:dyDescent="0.2"/>
    <row r="3183" ht="12.75" customHeight="1" x14ac:dyDescent="0.2"/>
    <row r="3184" ht="12.75" customHeight="1" x14ac:dyDescent="0.2"/>
    <row r="3185" ht="12.75" customHeight="1" x14ac:dyDescent="0.2"/>
    <row r="3186" ht="12.75" customHeight="1" x14ac:dyDescent="0.2"/>
    <row r="3187" ht="12.75" customHeight="1" x14ac:dyDescent="0.2"/>
    <row r="3188" ht="12.75" customHeight="1" x14ac:dyDescent="0.2"/>
    <row r="3189" ht="12.75" customHeight="1" x14ac:dyDescent="0.2"/>
    <row r="3190" ht="12.75" customHeight="1" x14ac:dyDescent="0.2"/>
    <row r="3191" ht="12.75" customHeight="1" x14ac:dyDescent="0.2"/>
    <row r="3192" ht="12.75" customHeight="1" x14ac:dyDescent="0.2"/>
    <row r="3193" ht="12.75" customHeight="1" x14ac:dyDescent="0.2"/>
    <row r="3194" ht="12.75" customHeight="1" x14ac:dyDescent="0.2"/>
    <row r="3195" ht="12.75" customHeight="1" x14ac:dyDescent="0.2"/>
    <row r="3196" ht="12.75" customHeight="1" x14ac:dyDescent="0.2"/>
    <row r="3197" ht="12.75" customHeight="1" x14ac:dyDescent="0.2"/>
    <row r="3198" ht="12.75" customHeight="1" x14ac:dyDescent="0.2"/>
    <row r="3199" ht="12.75" customHeight="1" x14ac:dyDescent="0.2"/>
    <row r="3200" ht="12.75" customHeight="1" x14ac:dyDescent="0.2"/>
    <row r="3201" ht="12.75" customHeight="1" x14ac:dyDescent="0.2"/>
    <row r="3202" ht="12.75" customHeight="1" x14ac:dyDescent="0.2"/>
    <row r="3203" ht="12.75" customHeight="1" x14ac:dyDescent="0.2"/>
    <row r="3204" ht="12.75" customHeight="1" x14ac:dyDescent="0.2"/>
    <row r="3205" ht="12.75" customHeight="1" x14ac:dyDescent="0.2"/>
    <row r="3206" ht="12.75" customHeight="1" x14ac:dyDescent="0.2"/>
    <row r="3207" ht="12.75" customHeight="1" x14ac:dyDescent="0.2"/>
    <row r="3208" ht="12.75" customHeight="1" x14ac:dyDescent="0.2"/>
    <row r="3209" ht="12.75" customHeight="1" x14ac:dyDescent="0.2"/>
    <row r="3210" ht="12.75" customHeight="1" x14ac:dyDescent="0.2"/>
    <row r="3211" ht="12.75" customHeight="1" x14ac:dyDescent="0.2"/>
    <row r="3212" ht="12.75" customHeight="1" x14ac:dyDescent="0.2"/>
    <row r="3213" ht="12.75" customHeight="1" x14ac:dyDescent="0.2"/>
    <row r="3214" ht="12.75" customHeight="1" x14ac:dyDescent="0.2"/>
    <row r="3215" ht="12.75" customHeight="1" x14ac:dyDescent="0.2"/>
    <row r="3216" ht="12.75" customHeight="1" x14ac:dyDescent="0.2"/>
    <row r="3217" ht="12.75" customHeight="1" x14ac:dyDescent="0.2"/>
    <row r="3218" ht="12.75" customHeight="1" x14ac:dyDescent="0.2"/>
    <row r="3219" ht="12.75" customHeight="1" x14ac:dyDescent="0.2"/>
    <row r="3220" ht="12.75" customHeight="1" x14ac:dyDescent="0.2"/>
    <row r="3221" ht="12.75" customHeight="1" x14ac:dyDescent="0.2"/>
    <row r="3222" ht="12.75" customHeight="1" x14ac:dyDescent="0.2"/>
    <row r="3223" ht="12.75" customHeight="1" x14ac:dyDescent="0.2"/>
    <row r="3224" ht="12.75" customHeight="1" x14ac:dyDescent="0.2"/>
    <row r="3225" ht="12.75" customHeight="1" x14ac:dyDescent="0.2"/>
    <row r="3226" ht="12.75" customHeight="1" x14ac:dyDescent="0.2"/>
    <row r="3227" ht="12.75" customHeight="1" x14ac:dyDescent="0.2"/>
    <row r="3228" ht="12.75" customHeight="1" x14ac:dyDescent="0.2"/>
    <row r="3229" ht="12.75" customHeight="1" x14ac:dyDescent="0.2"/>
    <row r="3230" ht="12.75" customHeight="1" x14ac:dyDescent="0.2"/>
    <row r="3231" ht="12.75" customHeight="1" x14ac:dyDescent="0.2"/>
    <row r="3232" ht="12.75" customHeight="1" x14ac:dyDescent="0.2"/>
    <row r="3233" ht="12.75" customHeight="1" x14ac:dyDescent="0.2"/>
    <row r="3234" ht="12.75" customHeight="1" x14ac:dyDescent="0.2"/>
    <row r="3235" ht="12.75" customHeight="1" x14ac:dyDescent="0.2"/>
    <row r="3236" ht="12.75" customHeight="1" x14ac:dyDescent="0.2"/>
    <row r="3237" ht="12.75" customHeight="1" x14ac:dyDescent="0.2"/>
    <row r="3238" ht="12.75" customHeight="1" x14ac:dyDescent="0.2"/>
    <row r="3239" ht="12.75" customHeight="1" x14ac:dyDescent="0.2"/>
    <row r="3240" ht="12.75" customHeight="1" x14ac:dyDescent="0.2"/>
    <row r="3241" ht="12.75" customHeight="1" x14ac:dyDescent="0.2"/>
    <row r="3242" ht="12.75" customHeight="1" x14ac:dyDescent="0.2"/>
    <row r="3243" ht="12.75" customHeight="1" x14ac:dyDescent="0.2"/>
    <row r="3244" ht="12.75" customHeight="1" x14ac:dyDescent="0.2"/>
    <row r="3245" ht="12.75" customHeight="1" x14ac:dyDescent="0.2"/>
    <row r="3246" ht="12.75" customHeight="1" x14ac:dyDescent="0.2"/>
    <row r="3247" ht="12.75" customHeight="1" x14ac:dyDescent="0.2"/>
    <row r="3248" ht="12.75" customHeight="1" x14ac:dyDescent="0.2"/>
    <row r="3249" ht="12.75" customHeight="1" x14ac:dyDescent="0.2"/>
    <row r="3250" ht="12.75" customHeight="1" x14ac:dyDescent="0.2"/>
    <row r="3251" ht="12.75" customHeight="1" x14ac:dyDescent="0.2"/>
    <row r="3252" ht="12.75" customHeight="1" x14ac:dyDescent="0.2"/>
    <row r="3253" ht="12.75" customHeight="1" x14ac:dyDescent="0.2"/>
    <row r="3254" ht="12.75" customHeight="1" x14ac:dyDescent="0.2"/>
    <row r="3255" ht="12.75" customHeight="1" x14ac:dyDescent="0.2"/>
    <row r="3256" ht="12.75" customHeight="1" x14ac:dyDescent="0.2"/>
    <row r="3257" ht="12.75" customHeight="1" x14ac:dyDescent="0.2"/>
    <row r="3258" ht="12.75" customHeight="1" x14ac:dyDescent="0.2"/>
    <row r="3259" ht="12.75" customHeight="1" x14ac:dyDescent="0.2"/>
    <row r="3260" ht="12.75" customHeight="1" x14ac:dyDescent="0.2"/>
    <row r="3261" ht="12.75" customHeight="1" x14ac:dyDescent="0.2"/>
    <row r="3262" ht="12.75" customHeight="1" x14ac:dyDescent="0.2"/>
    <row r="3263" ht="12.75" customHeight="1" x14ac:dyDescent="0.2"/>
    <row r="3264" ht="12.75" customHeight="1" x14ac:dyDescent="0.2"/>
    <row r="3265" ht="12.75" customHeight="1" x14ac:dyDescent="0.2"/>
    <row r="3266" ht="12.75" customHeight="1" x14ac:dyDescent="0.2"/>
    <row r="3267" ht="12.75" customHeight="1" x14ac:dyDescent="0.2"/>
    <row r="3268" ht="12.75" customHeight="1" x14ac:dyDescent="0.2"/>
    <row r="3269" ht="12.75" customHeight="1" x14ac:dyDescent="0.2"/>
    <row r="3270" ht="12.75" customHeight="1" x14ac:dyDescent="0.2"/>
    <row r="3271" ht="12.75" customHeight="1" x14ac:dyDescent="0.2"/>
    <row r="3272" ht="12.75" customHeight="1" x14ac:dyDescent="0.2"/>
    <row r="3273" ht="12.75" customHeight="1" x14ac:dyDescent="0.2"/>
    <row r="3274" ht="12.75" customHeight="1" x14ac:dyDescent="0.2"/>
    <row r="3275" ht="12.75" customHeight="1" x14ac:dyDescent="0.2"/>
    <row r="3276" ht="12.75" customHeight="1" x14ac:dyDescent="0.2"/>
    <row r="3277" ht="12.75" customHeight="1" x14ac:dyDescent="0.2"/>
    <row r="3278" ht="12.75" customHeight="1" x14ac:dyDescent="0.2"/>
    <row r="3279" ht="12.75" customHeight="1" x14ac:dyDescent="0.2"/>
    <row r="3280" ht="12.75" customHeight="1" x14ac:dyDescent="0.2"/>
    <row r="3281" ht="12.75" customHeight="1" x14ac:dyDescent="0.2"/>
    <row r="3282" ht="12.75" customHeight="1" x14ac:dyDescent="0.2"/>
    <row r="3283" ht="12.75" customHeight="1" x14ac:dyDescent="0.2"/>
    <row r="3284" ht="12.75" customHeight="1" x14ac:dyDescent="0.2"/>
    <row r="3285" ht="12.75" customHeight="1" x14ac:dyDescent="0.2"/>
    <row r="3286" ht="12.75" customHeight="1" x14ac:dyDescent="0.2"/>
    <row r="3287" ht="12.75" customHeight="1" x14ac:dyDescent="0.2"/>
    <row r="3288" ht="12.75" customHeight="1" x14ac:dyDescent="0.2"/>
    <row r="3289" ht="12.75" customHeight="1" x14ac:dyDescent="0.2"/>
    <row r="3290" ht="12.75" customHeight="1" x14ac:dyDescent="0.2"/>
    <row r="3291" ht="12.75" customHeight="1" x14ac:dyDescent="0.2"/>
    <row r="3292" ht="12.75" customHeight="1" x14ac:dyDescent="0.2"/>
    <row r="3293" ht="12.75" customHeight="1" x14ac:dyDescent="0.2"/>
    <row r="3294" ht="12.75" customHeight="1" x14ac:dyDescent="0.2"/>
    <row r="3295" ht="12.75" customHeight="1" x14ac:dyDescent="0.2"/>
    <row r="3296" ht="12.75" customHeight="1" x14ac:dyDescent="0.2"/>
    <row r="3297" ht="12.75" customHeight="1" x14ac:dyDescent="0.2"/>
    <row r="3298" ht="12.75" customHeight="1" x14ac:dyDescent="0.2"/>
    <row r="3299" ht="12.75" customHeight="1" x14ac:dyDescent="0.2"/>
    <row r="3300" ht="12.75" customHeight="1" x14ac:dyDescent="0.2"/>
    <row r="3301" ht="12.75" customHeight="1" x14ac:dyDescent="0.2"/>
    <row r="3302" ht="12.75" customHeight="1" x14ac:dyDescent="0.2"/>
    <row r="3303" ht="12.75" customHeight="1" x14ac:dyDescent="0.2"/>
    <row r="3304" ht="12.75" customHeight="1" x14ac:dyDescent="0.2"/>
    <row r="3305" ht="12.75" customHeight="1" x14ac:dyDescent="0.2"/>
    <row r="3306" ht="12.75" customHeight="1" x14ac:dyDescent="0.2"/>
    <row r="3307" ht="12.75" customHeight="1" x14ac:dyDescent="0.2"/>
    <row r="3308" ht="12.75" customHeight="1" x14ac:dyDescent="0.2"/>
    <row r="3309" ht="12.75" customHeight="1" x14ac:dyDescent="0.2"/>
    <row r="3310" ht="12.75" customHeight="1" x14ac:dyDescent="0.2"/>
    <row r="3311" ht="12.75" customHeight="1" x14ac:dyDescent="0.2"/>
    <row r="3312" ht="12.75" customHeight="1" x14ac:dyDescent="0.2"/>
    <row r="3313" ht="12.75" customHeight="1" x14ac:dyDescent="0.2"/>
    <row r="3314" ht="12.75" customHeight="1" x14ac:dyDescent="0.2"/>
    <row r="3315" ht="12.75" customHeight="1" x14ac:dyDescent="0.2"/>
    <row r="3316" ht="12.75" customHeight="1" x14ac:dyDescent="0.2"/>
    <row r="3317" ht="12.75" customHeight="1" x14ac:dyDescent="0.2"/>
    <row r="3318" ht="12.75" customHeight="1" x14ac:dyDescent="0.2"/>
    <row r="3319" ht="12.75" customHeight="1" x14ac:dyDescent="0.2"/>
    <row r="3320" ht="12.75" customHeight="1" x14ac:dyDescent="0.2"/>
    <row r="3321" ht="12.75" customHeight="1" x14ac:dyDescent="0.2"/>
    <row r="3322" ht="12.75" customHeight="1" x14ac:dyDescent="0.2"/>
    <row r="3323" ht="12.75" customHeight="1" x14ac:dyDescent="0.2"/>
    <row r="3324" ht="12.75" customHeight="1" x14ac:dyDescent="0.2"/>
    <row r="3325" ht="12.75" customHeight="1" x14ac:dyDescent="0.2"/>
    <row r="3326" ht="12.75" customHeight="1" x14ac:dyDescent="0.2"/>
    <row r="3327" ht="12.75" customHeight="1" x14ac:dyDescent="0.2"/>
    <row r="3328" ht="12.75" customHeight="1" x14ac:dyDescent="0.2"/>
    <row r="3329" ht="12.75" customHeight="1" x14ac:dyDescent="0.2"/>
    <row r="3330" ht="12.75" customHeight="1" x14ac:dyDescent="0.2"/>
    <row r="3331" ht="12.75" customHeight="1" x14ac:dyDescent="0.2"/>
    <row r="3332" ht="12.75" customHeight="1" x14ac:dyDescent="0.2"/>
    <row r="3333" ht="12.75" customHeight="1" x14ac:dyDescent="0.2"/>
    <row r="3334" ht="12.75" customHeight="1" x14ac:dyDescent="0.2"/>
    <row r="3335" ht="12.75" customHeight="1" x14ac:dyDescent="0.2"/>
    <row r="3336" ht="12.75" customHeight="1" x14ac:dyDescent="0.2"/>
    <row r="3337" ht="12.75" customHeight="1" x14ac:dyDescent="0.2"/>
    <row r="3338" ht="12.75" customHeight="1" x14ac:dyDescent="0.2"/>
    <row r="3339" ht="12.75" customHeight="1" x14ac:dyDescent="0.2"/>
    <row r="3340" ht="12.75" customHeight="1" x14ac:dyDescent="0.2"/>
    <row r="3341" ht="12.75" customHeight="1" x14ac:dyDescent="0.2"/>
    <row r="3342" ht="12.75" customHeight="1" x14ac:dyDescent="0.2"/>
    <row r="3343" ht="12.75" customHeight="1" x14ac:dyDescent="0.2"/>
    <row r="3344" ht="12.75" customHeight="1" x14ac:dyDescent="0.2"/>
    <row r="3345" ht="12.75" customHeight="1" x14ac:dyDescent="0.2"/>
    <row r="3346" ht="12.75" customHeight="1" x14ac:dyDescent="0.2"/>
    <row r="3347" ht="12.75" customHeight="1" x14ac:dyDescent="0.2"/>
    <row r="3348" ht="12.75" customHeight="1" x14ac:dyDescent="0.2"/>
    <row r="3349" ht="12.75" customHeight="1" x14ac:dyDescent="0.2"/>
    <row r="3350" ht="12.75" customHeight="1" x14ac:dyDescent="0.2"/>
    <row r="3351" ht="12.75" customHeight="1" x14ac:dyDescent="0.2"/>
    <row r="3352" ht="12.75" customHeight="1" x14ac:dyDescent="0.2"/>
    <row r="3353" ht="12.75" customHeight="1" x14ac:dyDescent="0.2"/>
    <row r="3354" ht="12.75" customHeight="1" x14ac:dyDescent="0.2"/>
    <row r="3355" ht="12.75" customHeight="1" x14ac:dyDescent="0.2"/>
    <row r="3356" ht="12.75" customHeight="1" x14ac:dyDescent="0.2"/>
    <row r="3357" ht="12.75" customHeight="1" x14ac:dyDescent="0.2"/>
    <row r="3358" ht="12.75" customHeight="1" x14ac:dyDescent="0.2"/>
    <row r="3359" ht="12.75" customHeight="1" x14ac:dyDescent="0.2"/>
    <row r="3360" ht="12.75" customHeight="1" x14ac:dyDescent="0.2"/>
    <row r="3361" ht="12.75" customHeight="1" x14ac:dyDescent="0.2"/>
    <row r="3362" ht="12.75" customHeight="1" x14ac:dyDescent="0.2"/>
    <row r="3363" ht="12.75" customHeight="1" x14ac:dyDescent="0.2"/>
    <row r="3364" ht="12.75" customHeight="1" x14ac:dyDescent="0.2"/>
    <row r="3365" ht="12.75" customHeight="1" x14ac:dyDescent="0.2"/>
    <row r="3366" ht="12.75" customHeight="1" x14ac:dyDescent="0.2"/>
    <row r="3367" ht="12.75" customHeight="1" x14ac:dyDescent="0.2"/>
    <row r="3368" ht="12.75" customHeight="1" x14ac:dyDescent="0.2"/>
    <row r="3369" ht="12.75" customHeight="1" x14ac:dyDescent="0.2"/>
    <row r="3370" ht="12.75" customHeight="1" x14ac:dyDescent="0.2"/>
    <row r="3371" ht="12.75" customHeight="1" x14ac:dyDescent="0.2"/>
    <row r="3372" ht="12.75" customHeight="1" x14ac:dyDescent="0.2"/>
    <row r="3373" ht="12.75" customHeight="1" x14ac:dyDescent="0.2"/>
    <row r="3374" ht="12.75" customHeight="1" x14ac:dyDescent="0.2"/>
    <row r="3375" ht="12.75" customHeight="1" x14ac:dyDescent="0.2"/>
    <row r="3376" ht="12.75" customHeight="1" x14ac:dyDescent="0.2"/>
    <row r="3377" ht="12.75" customHeight="1" x14ac:dyDescent="0.2"/>
    <row r="3378" ht="12.75" customHeight="1" x14ac:dyDescent="0.2"/>
    <row r="3379" ht="12.75" customHeight="1" x14ac:dyDescent="0.2"/>
    <row r="3380" ht="12.75" customHeight="1" x14ac:dyDescent="0.2"/>
    <row r="3381" ht="12.75" customHeight="1" x14ac:dyDescent="0.2"/>
    <row r="3382" ht="12.75" customHeight="1" x14ac:dyDescent="0.2"/>
    <row r="3383" ht="12.75" customHeight="1" x14ac:dyDescent="0.2"/>
    <row r="3384" ht="12.75" customHeight="1" x14ac:dyDescent="0.2"/>
    <row r="3385" ht="12.75" customHeight="1" x14ac:dyDescent="0.2"/>
    <row r="3386" ht="12.75" customHeight="1" x14ac:dyDescent="0.2"/>
    <row r="3387" ht="12.75" customHeight="1" x14ac:dyDescent="0.2"/>
    <row r="3388" ht="12.75" customHeight="1" x14ac:dyDescent="0.2"/>
    <row r="3389" ht="12.75" customHeight="1" x14ac:dyDescent="0.2"/>
    <row r="3390" ht="12.75" customHeight="1" x14ac:dyDescent="0.2"/>
    <row r="3391" ht="12.75" customHeight="1" x14ac:dyDescent="0.2"/>
    <row r="3392" ht="12.75" customHeight="1" x14ac:dyDescent="0.2"/>
    <row r="3393" ht="12.75" customHeight="1" x14ac:dyDescent="0.2"/>
    <row r="3394" ht="12.75" customHeight="1" x14ac:dyDescent="0.2"/>
    <row r="3395" ht="12.75" customHeight="1" x14ac:dyDescent="0.2"/>
    <row r="3396" ht="12.75" customHeight="1" x14ac:dyDescent="0.2"/>
    <row r="3397" ht="12.75" customHeight="1" x14ac:dyDescent="0.2"/>
    <row r="3398" ht="12.75" customHeight="1" x14ac:dyDescent="0.2"/>
    <row r="3399" ht="12.75" customHeight="1" x14ac:dyDescent="0.2"/>
    <row r="3400" ht="12.75" customHeight="1" x14ac:dyDescent="0.2"/>
    <row r="3401" ht="12.75" customHeight="1" x14ac:dyDescent="0.2"/>
    <row r="3402" ht="12.75" customHeight="1" x14ac:dyDescent="0.2"/>
    <row r="3403" ht="12.75" customHeight="1" x14ac:dyDescent="0.2"/>
    <row r="3404" ht="12.75" customHeight="1" x14ac:dyDescent="0.2"/>
    <row r="3405" ht="12.75" customHeight="1" x14ac:dyDescent="0.2"/>
    <row r="3406" ht="12.75" customHeight="1" x14ac:dyDescent="0.2"/>
    <row r="3407" ht="12.75" customHeight="1" x14ac:dyDescent="0.2"/>
    <row r="3408" ht="12.75" customHeight="1" x14ac:dyDescent="0.2"/>
    <row r="3409" ht="12.75" customHeight="1" x14ac:dyDescent="0.2"/>
    <row r="3410" ht="12.75" customHeight="1" x14ac:dyDescent="0.2"/>
    <row r="3411" ht="12.75" customHeight="1" x14ac:dyDescent="0.2"/>
    <row r="3412" ht="12.75" customHeight="1" x14ac:dyDescent="0.2"/>
    <row r="3413" ht="12.75" customHeight="1" x14ac:dyDescent="0.2"/>
    <row r="3414" ht="12.75" customHeight="1" x14ac:dyDescent="0.2"/>
    <row r="3415" ht="12.75" customHeight="1" x14ac:dyDescent="0.2"/>
    <row r="3416" ht="12.75" customHeight="1" x14ac:dyDescent="0.2"/>
    <row r="3417" ht="12.75" customHeight="1" x14ac:dyDescent="0.2"/>
    <row r="3418" ht="12.75" customHeight="1" x14ac:dyDescent="0.2"/>
    <row r="3419" ht="12.75" customHeight="1" x14ac:dyDescent="0.2"/>
    <row r="3420" ht="12.75" customHeight="1" x14ac:dyDescent="0.2"/>
    <row r="3421" ht="12.75" customHeight="1" x14ac:dyDescent="0.2"/>
    <row r="3422" ht="12.75" customHeight="1" x14ac:dyDescent="0.2"/>
    <row r="3423" ht="12.75" customHeight="1" x14ac:dyDescent="0.2"/>
    <row r="3424" ht="12.75" customHeight="1" x14ac:dyDescent="0.2"/>
    <row r="3425" ht="12.75" customHeight="1" x14ac:dyDescent="0.2"/>
    <row r="3426" ht="12.75" customHeight="1" x14ac:dyDescent="0.2"/>
    <row r="3427" ht="12.75" customHeight="1" x14ac:dyDescent="0.2"/>
    <row r="3428" ht="12.75" customHeight="1" x14ac:dyDescent="0.2"/>
    <row r="3429" ht="12.75" customHeight="1" x14ac:dyDescent="0.2"/>
    <row r="3430" ht="12.75" customHeight="1" x14ac:dyDescent="0.2"/>
    <row r="3431" ht="12.75" customHeight="1" x14ac:dyDescent="0.2"/>
    <row r="3432" ht="12.75" customHeight="1" x14ac:dyDescent="0.2"/>
    <row r="3433" ht="12.75" customHeight="1" x14ac:dyDescent="0.2"/>
    <row r="3434" ht="12.75" customHeight="1" x14ac:dyDescent="0.2"/>
    <row r="3435" ht="12.75" customHeight="1" x14ac:dyDescent="0.2"/>
    <row r="3436" ht="12.75" customHeight="1" x14ac:dyDescent="0.2"/>
    <row r="3437" ht="12.75" customHeight="1" x14ac:dyDescent="0.2"/>
    <row r="3438" ht="12.75" customHeight="1" x14ac:dyDescent="0.2"/>
    <row r="3439" ht="12.75" customHeight="1" x14ac:dyDescent="0.2"/>
    <row r="3440" ht="12.75" customHeight="1" x14ac:dyDescent="0.2"/>
    <row r="3441" ht="12.75" customHeight="1" x14ac:dyDescent="0.2"/>
    <row r="3442" ht="12.75" customHeight="1" x14ac:dyDescent="0.2"/>
    <row r="3443" ht="12.75" customHeight="1" x14ac:dyDescent="0.2"/>
    <row r="3444" ht="12.75" customHeight="1" x14ac:dyDescent="0.2"/>
    <row r="3445" ht="12.75" customHeight="1" x14ac:dyDescent="0.2"/>
    <row r="3446" ht="12.75" customHeight="1" x14ac:dyDescent="0.2"/>
    <row r="3447" ht="12.75" customHeight="1" x14ac:dyDescent="0.2"/>
    <row r="3448" ht="12.75" customHeight="1" x14ac:dyDescent="0.2"/>
    <row r="3449" ht="12.75" customHeight="1" x14ac:dyDescent="0.2"/>
    <row r="3450" ht="12.75" customHeight="1" x14ac:dyDescent="0.2"/>
    <row r="3451" ht="12.75" customHeight="1" x14ac:dyDescent="0.2"/>
    <row r="3452" ht="12.75" customHeight="1" x14ac:dyDescent="0.2"/>
    <row r="3453" ht="12.75" customHeight="1" x14ac:dyDescent="0.2"/>
    <row r="3454" ht="12.75" customHeight="1" x14ac:dyDescent="0.2"/>
    <row r="3455" ht="12.75" customHeight="1" x14ac:dyDescent="0.2"/>
    <row r="3456" ht="12.75" customHeight="1" x14ac:dyDescent="0.2"/>
    <row r="3457" ht="12.75" customHeight="1" x14ac:dyDescent="0.2"/>
    <row r="3458" ht="12.75" customHeight="1" x14ac:dyDescent="0.2"/>
    <row r="3459" ht="12.75" customHeight="1" x14ac:dyDescent="0.2"/>
    <row r="3460" ht="12.75" customHeight="1" x14ac:dyDescent="0.2"/>
    <row r="3461" ht="12.75" customHeight="1" x14ac:dyDescent="0.2"/>
    <row r="3462" ht="12.75" customHeight="1" x14ac:dyDescent="0.2"/>
    <row r="3463" ht="12.75" customHeight="1" x14ac:dyDescent="0.2"/>
    <row r="3464" ht="12.75" customHeight="1" x14ac:dyDescent="0.2"/>
    <row r="3465" ht="12.75" customHeight="1" x14ac:dyDescent="0.2"/>
    <row r="3466" ht="12.75" customHeight="1" x14ac:dyDescent="0.2"/>
    <row r="3467" ht="12.75" customHeight="1" x14ac:dyDescent="0.2"/>
    <row r="3468" ht="12.75" customHeight="1" x14ac:dyDescent="0.2"/>
    <row r="3469" ht="12.75" customHeight="1" x14ac:dyDescent="0.2"/>
    <row r="3470" ht="12.75" customHeight="1" x14ac:dyDescent="0.2"/>
    <row r="3471" ht="12.75" customHeight="1" x14ac:dyDescent="0.2"/>
    <row r="3472" ht="12.75" customHeight="1" x14ac:dyDescent="0.2"/>
    <row r="3473" ht="12.75" customHeight="1" x14ac:dyDescent="0.2"/>
    <row r="3474" ht="12.75" customHeight="1" x14ac:dyDescent="0.2"/>
    <row r="3475" ht="12.75" customHeight="1" x14ac:dyDescent="0.2"/>
    <row r="3476" ht="12.75" customHeight="1" x14ac:dyDescent="0.2"/>
    <row r="3477" ht="12.75" customHeight="1" x14ac:dyDescent="0.2"/>
    <row r="3478" ht="12.75" customHeight="1" x14ac:dyDescent="0.2"/>
    <row r="3479" ht="12.75" customHeight="1" x14ac:dyDescent="0.2"/>
    <row r="3480" ht="12.75" customHeight="1" x14ac:dyDescent="0.2"/>
    <row r="3481" ht="12.75" customHeight="1" x14ac:dyDescent="0.2"/>
    <row r="3482" ht="12.75" customHeight="1" x14ac:dyDescent="0.2"/>
    <row r="3483" ht="12.75" customHeight="1" x14ac:dyDescent="0.2"/>
    <row r="3484" ht="12.75" customHeight="1" x14ac:dyDescent="0.2"/>
    <row r="3485" ht="12.75" customHeight="1" x14ac:dyDescent="0.2"/>
    <row r="3486" ht="12.75" customHeight="1" x14ac:dyDescent="0.2"/>
    <row r="3487" ht="12.75" customHeight="1" x14ac:dyDescent="0.2"/>
    <row r="3488" ht="12.75" customHeight="1" x14ac:dyDescent="0.2"/>
    <row r="3489" ht="12.75" customHeight="1" x14ac:dyDescent="0.2"/>
    <row r="3490" ht="12.75" customHeight="1" x14ac:dyDescent="0.2"/>
    <row r="3491" ht="12.75" customHeight="1" x14ac:dyDescent="0.2"/>
  </sheetData>
  <phoneticPr fontId="10" type="noConversion"/>
  <pageMargins left="0.75" right="0.75" top="1" bottom="1" header="0.5" footer="0.5"/>
  <pageSetup paperSize="9" scale="90" orientation="portrait" r:id="rId1"/>
  <headerFooter alignWithMargins="0"/>
  <ignoredErrors>
    <ignoredError sqref="A292 A27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257"/>
  <sheetViews>
    <sheetView tabSelected="1" topLeftCell="A14" zoomScale="145" zoomScaleNormal="145" workbookViewId="0">
      <selection activeCell="C21" sqref="C21"/>
    </sheetView>
  </sheetViews>
  <sheetFormatPr defaultColWidth="9.140625" defaultRowHeight="12.75" x14ac:dyDescent="0.2"/>
  <cols>
    <col min="1" max="1" width="9.140625" style="24"/>
    <col min="2" max="2" width="44.5703125" style="18" customWidth="1"/>
    <col min="3" max="3" width="72.28515625" style="18" bestFit="1" customWidth="1"/>
    <col min="4" max="4" width="7.28515625" style="18" customWidth="1"/>
    <col min="5" max="5" width="7" style="18" customWidth="1"/>
    <col min="6" max="6" width="7.42578125" style="18" customWidth="1"/>
    <col min="7" max="7" width="7.140625" style="18" customWidth="1"/>
    <col min="8" max="8" width="6.85546875" style="18" customWidth="1"/>
    <col min="9" max="9" width="7.28515625" style="18" customWidth="1"/>
    <col min="10" max="10" width="6.42578125" style="18" customWidth="1"/>
    <col min="11" max="11" width="7.140625" style="18" customWidth="1"/>
    <col min="12" max="12" width="7.28515625" style="18" customWidth="1"/>
    <col min="13" max="16384" width="9.140625" style="18"/>
  </cols>
  <sheetData>
    <row r="1" spans="1:13" x14ac:dyDescent="0.2">
      <c r="B1" s="254" t="s">
        <v>444</v>
      </c>
      <c r="C1" s="254"/>
      <c r="E1" s="23"/>
    </row>
    <row r="2" spans="1:13" x14ac:dyDescent="0.2">
      <c r="B2" s="23"/>
    </row>
    <row r="3" spans="1:13" x14ac:dyDescent="0.2">
      <c r="B3" s="23" t="s">
        <v>1114</v>
      </c>
    </row>
    <row r="4" spans="1:13" x14ac:dyDescent="0.2">
      <c r="B4" s="23"/>
    </row>
    <row r="5" spans="1:13" x14ac:dyDescent="0.2">
      <c r="A5" s="24" t="s">
        <v>337</v>
      </c>
      <c r="C5" s="172">
        <v>2026</v>
      </c>
      <c r="D5" s="23"/>
    </row>
    <row r="6" spans="1:13" ht="13.5" thickBot="1" x14ac:dyDescent="0.25">
      <c r="B6" s="17"/>
      <c r="C6" s="184" t="s">
        <v>570</v>
      </c>
    </row>
    <row r="7" spans="1:13" ht="13.5" thickBot="1" x14ac:dyDescent="0.25">
      <c r="A7" s="169" t="s">
        <v>595</v>
      </c>
      <c r="B7" s="25" t="s">
        <v>514</v>
      </c>
      <c r="C7" s="25" t="s">
        <v>515</v>
      </c>
    </row>
    <row r="8" spans="1:13" ht="6.95" customHeight="1" x14ac:dyDescent="0.2">
      <c r="A8" s="170"/>
    </row>
    <row r="9" spans="1:13" ht="12" customHeight="1" x14ac:dyDescent="0.2">
      <c r="A9" s="170"/>
      <c r="C9" s="18" t="s">
        <v>906</v>
      </c>
    </row>
    <row r="10" spans="1:13" s="27" customFormat="1" x14ac:dyDescent="0.2">
      <c r="A10" s="190" t="s">
        <v>445</v>
      </c>
      <c r="B10" s="27" t="s">
        <v>6</v>
      </c>
      <c r="C10" s="27" t="s">
        <v>516</v>
      </c>
    </row>
    <row r="11" spans="1:13" s="27" customFormat="1" ht="6.95" customHeight="1" x14ac:dyDescent="0.2">
      <c r="A11" s="190"/>
    </row>
    <row r="12" spans="1:13" s="27" customFormat="1" x14ac:dyDescent="0.2">
      <c r="A12" s="190" t="s">
        <v>446</v>
      </c>
      <c r="B12" s="27" t="s">
        <v>7</v>
      </c>
      <c r="C12" s="27" t="s">
        <v>517</v>
      </c>
    </row>
    <row r="13" spans="1:13" s="27" customFormat="1" ht="6.95" customHeight="1" x14ac:dyDescent="0.2">
      <c r="A13" s="190"/>
    </row>
    <row r="14" spans="1:13" s="27" customFormat="1" x14ac:dyDescent="0.2">
      <c r="A14" s="190" t="s">
        <v>447</v>
      </c>
      <c r="B14" s="27" t="s">
        <v>8</v>
      </c>
      <c r="C14" s="27" t="s">
        <v>1031</v>
      </c>
      <c r="E14" s="183"/>
      <c r="F14" s="183"/>
      <c r="G14" s="183"/>
      <c r="H14" s="183"/>
      <c r="I14" s="183"/>
      <c r="J14" s="183"/>
      <c r="K14" s="183"/>
      <c r="L14" s="183"/>
      <c r="M14" s="183"/>
    </row>
    <row r="15" spans="1:13" s="27" customFormat="1" ht="6.95" customHeight="1" x14ac:dyDescent="0.2">
      <c r="A15" s="190"/>
      <c r="E15" s="183"/>
      <c r="F15" s="183"/>
      <c r="G15" s="183"/>
      <c r="H15" s="183"/>
      <c r="I15" s="183"/>
      <c r="J15" s="183"/>
      <c r="K15" s="183"/>
      <c r="L15" s="183"/>
      <c r="M15" s="183"/>
    </row>
    <row r="16" spans="1:13" s="27" customFormat="1" x14ac:dyDescent="0.2">
      <c r="A16" s="190" t="s">
        <v>448</v>
      </c>
      <c r="B16" s="27" t="s">
        <v>9</v>
      </c>
      <c r="C16" s="27" t="s">
        <v>1031</v>
      </c>
    </row>
    <row r="17" spans="1:5" s="27" customFormat="1" ht="6.95" customHeight="1" x14ac:dyDescent="0.2">
      <c r="A17" s="190"/>
    </row>
    <row r="18" spans="1:5" s="27" customFormat="1" x14ac:dyDescent="0.2">
      <c r="A18" s="190" t="s">
        <v>449</v>
      </c>
      <c r="B18" s="27" t="s">
        <v>10</v>
      </c>
      <c r="C18" s="27" t="s">
        <v>566</v>
      </c>
      <c r="E18" s="183"/>
    </row>
    <row r="19" spans="1:5" s="27" customFormat="1" ht="6.95" customHeight="1" x14ac:dyDescent="0.2">
      <c r="A19" s="190"/>
      <c r="E19" s="183"/>
    </row>
    <row r="20" spans="1:5" x14ac:dyDescent="0.2">
      <c r="A20" s="188" t="s">
        <v>518</v>
      </c>
      <c r="B20" s="27" t="s">
        <v>11</v>
      </c>
      <c r="C20" s="27"/>
    </row>
    <row r="21" spans="1:5" x14ac:dyDescent="0.2">
      <c r="A21" s="188" t="s">
        <v>519</v>
      </c>
      <c r="B21" s="27" t="s">
        <v>520</v>
      </c>
      <c r="C21" s="43" t="s">
        <v>1030</v>
      </c>
    </row>
    <row r="22" spans="1:5" x14ac:dyDescent="0.2">
      <c r="A22" s="188"/>
      <c r="B22" s="26" t="s">
        <v>521</v>
      </c>
      <c r="C22" s="43" t="s">
        <v>1032</v>
      </c>
      <c r="D22" s="18" t="s">
        <v>570</v>
      </c>
      <c r="E22" s="23"/>
    </row>
    <row r="23" spans="1:5" x14ac:dyDescent="0.2">
      <c r="A23" s="188" t="s">
        <v>522</v>
      </c>
      <c r="B23" s="27" t="s">
        <v>523</v>
      </c>
      <c r="C23" s="43" t="s">
        <v>1033</v>
      </c>
    </row>
    <row r="24" spans="1:5" x14ac:dyDescent="0.2">
      <c r="A24" s="188"/>
      <c r="B24" s="26" t="s">
        <v>524</v>
      </c>
      <c r="C24" s="43" t="s">
        <v>525</v>
      </c>
    </row>
    <row r="25" spans="1:5" x14ac:dyDescent="0.2">
      <c r="A25" s="188" t="s">
        <v>526</v>
      </c>
      <c r="B25" s="27" t="s">
        <v>527</v>
      </c>
      <c r="C25" s="43" t="s">
        <v>1034</v>
      </c>
    </row>
    <row r="26" spans="1:5" x14ac:dyDescent="0.2">
      <c r="A26" s="188" t="s">
        <v>528</v>
      </c>
      <c r="B26" s="27" t="s">
        <v>529</v>
      </c>
      <c r="C26" s="43" t="s">
        <v>1035</v>
      </c>
    </row>
    <row r="27" spans="1:5" x14ac:dyDescent="0.2">
      <c r="A27" s="188"/>
      <c r="B27" s="27" t="s">
        <v>530</v>
      </c>
      <c r="C27" s="43" t="s">
        <v>1036</v>
      </c>
      <c r="E27" s="23"/>
    </row>
    <row r="28" spans="1:5" x14ac:dyDescent="0.2">
      <c r="A28" s="188"/>
      <c r="B28" s="26" t="s">
        <v>531</v>
      </c>
      <c r="C28" s="43" t="s">
        <v>1037</v>
      </c>
    </row>
    <row r="29" spans="1:5" x14ac:dyDescent="0.2">
      <c r="A29" s="188" t="s">
        <v>450</v>
      </c>
      <c r="B29" s="27" t="s">
        <v>629</v>
      </c>
      <c r="C29" s="27" t="s">
        <v>1038</v>
      </c>
    </row>
    <row r="30" spans="1:5" ht="6.95" customHeight="1" x14ac:dyDescent="0.2">
      <c r="A30" s="188"/>
      <c r="B30" s="27"/>
      <c r="C30" s="27"/>
    </row>
    <row r="31" spans="1:5" x14ac:dyDescent="0.2">
      <c r="A31" s="188" t="s">
        <v>451</v>
      </c>
      <c r="B31" s="27" t="s">
        <v>532</v>
      </c>
      <c r="C31" s="27" t="s">
        <v>1039</v>
      </c>
    </row>
    <row r="32" spans="1:5" x14ac:dyDescent="0.2">
      <c r="A32" s="188"/>
      <c r="B32" s="26"/>
      <c r="C32" s="27" t="s">
        <v>1040</v>
      </c>
    </row>
    <row r="33" spans="1:3" ht="6.95" customHeight="1" x14ac:dyDescent="0.2">
      <c r="A33" s="188"/>
      <c r="B33" s="26" t="s">
        <v>524</v>
      </c>
    </row>
    <row r="34" spans="1:3" x14ac:dyDescent="0.2">
      <c r="A34" s="188" t="s">
        <v>539</v>
      </c>
      <c r="B34" s="27" t="s">
        <v>12</v>
      </c>
      <c r="C34" s="27"/>
    </row>
    <row r="35" spans="1:3" x14ac:dyDescent="0.2">
      <c r="A35" s="188" t="s">
        <v>540</v>
      </c>
      <c r="B35" s="27" t="s">
        <v>541</v>
      </c>
      <c r="C35" s="27" t="s">
        <v>346</v>
      </c>
    </row>
    <row r="36" spans="1:3" x14ac:dyDescent="0.2">
      <c r="A36" s="188"/>
      <c r="B36" s="27" t="s">
        <v>544</v>
      </c>
      <c r="C36" s="27"/>
    </row>
    <row r="37" spans="1:3" x14ac:dyDescent="0.2">
      <c r="A37" s="188" t="s">
        <v>545</v>
      </c>
      <c r="B37" s="27" t="s">
        <v>546</v>
      </c>
      <c r="C37" s="27" t="s">
        <v>699</v>
      </c>
    </row>
    <row r="38" spans="1:3" x14ac:dyDescent="0.2">
      <c r="A38" s="188"/>
      <c r="B38" s="27" t="s">
        <v>547</v>
      </c>
      <c r="C38" s="27"/>
    </row>
    <row r="39" spans="1:3" ht="12" customHeight="1" x14ac:dyDescent="0.2">
      <c r="A39" s="188" t="s">
        <v>548</v>
      </c>
      <c r="B39" s="27" t="s">
        <v>549</v>
      </c>
      <c r="C39" s="27" t="s">
        <v>345</v>
      </c>
    </row>
    <row r="40" spans="1:3" s="27" customFormat="1" ht="12" customHeight="1" x14ac:dyDescent="0.2">
      <c r="A40" s="190" t="s">
        <v>442</v>
      </c>
      <c r="B40" s="27" t="s">
        <v>481</v>
      </c>
    </row>
    <row r="41" spans="1:3" s="27" customFormat="1" ht="6.95" customHeight="1" x14ac:dyDescent="0.2">
      <c r="A41" s="190"/>
    </row>
    <row r="42" spans="1:3" x14ac:dyDescent="0.2">
      <c r="A42" s="188" t="s">
        <v>550</v>
      </c>
      <c r="B42" s="27" t="s">
        <v>13</v>
      </c>
      <c r="C42" s="27"/>
    </row>
    <row r="43" spans="1:3" x14ac:dyDescent="0.2">
      <c r="A43" s="188" t="s">
        <v>551</v>
      </c>
      <c r="B43" s="27" t="s">
        <v>552</v>
      </c>
      <c r="C43" s="27" t="s">
        <v>700</v>
      </c>
    </row>
    <row r="44" spans="1:3" ht="6.95" customHeight="1" x14ac:dyDescent="0.2">
      <c r="A44" s="188"/>
      <c r="B44" s="27"/>
      <c r="C44" s="27"/>
    </row>
    <row r="45" spans="1:3" x14ac:dyDescent="0.2">
      <c r="A45" s="188" t="s">
        <v>452</v>
      </c>
      <c r="B45" s="26" t="s">
        <v>570</v>
      </c>
      <c r="C45" s="27" t="s">
        <v>570</v>
      </c>
    </row>
    <row r="46" spans="1:3" x14ac:dyDescent="0.2">
      <c r="A46" s="188" t="s">
        <v>453</v>
      </c>
      <c r="B46" s="27" t="s">
        <v>14</v>
      </c>
      <c r="C46" s="27" t="s">
        <v>701</v>
      </c>
    </row>
    <row r="47" spans="1:3" s="27" customFormat="1" ht="6.95" customHeight="1" x14ac:dyDescent="0.2">
      <c r="A47" s="190"/>
    </row>
    <row r="48" spans="1:3" x14ac:dyDescent="0.2">
      <c r="A48" s="188" t="s">
        <v>454</v>
      </c>
      <c r="B48" s="27" t="s">
        <v>15</v>
      </c>
      <c r="C48" s="27" t="s">
        <v>557</v>
      </c>
    </row>
    <row r="49" spans="1:3" ht="6.95" customHeight="1" x14ac:dyDescent="0.2">
      <c r="A49" s="188"/>
      <c r="B49" s="27"/>
      <c r="C49" s="27"/>
    </row>
    <row r="50" spans="1:3" x14ac:dyDescent="0.2">
      <c r="A50" s="188" t="s">
        <v>455</v>
      </c>
      <c r="B50" s="27" t="s">
        <v>558</v>
      </c>
      <c r="C50" s="27" t="s">
        <v>1041</v>
      </c>
    </row>
    <row r="51" spans="1:3" ht="6.95" customHeight="1" x14ac:dyDescent="0.2">
      <c r="A51" s="188"/>
      <c r="B51" s="27"/>
      <c r="C51" s="27"/>
    </row>
    <row r="52" spans="1:3" ht="12.75" customHeight="1" x14ac:dyDescent="0.2">
      <c r="A52" s="188" t="s">
        <v>456</v>
      </c>
      <c r="B52" s="27" t="s">
        <v>1125</v>
      </c>
      <c r="C52" s="27" t="s">
        <v>1124</v>
      </c>
    </row>
    <row r="53" spans="1:3" ht="14.25" customHeight="1" x14ac:dyDescent="0.2">
      <c r="A53" s="188" t="s">
        <v>443</v>
      </c>
      <c r="B53" s="27" t="s">
        <v>483</v>
      </c>
      <c r="C53" s="27"/>
    </row>
    <row r="54" spans="1:3" s="27" customFormat="1" ht="6.95" customHeight="1" x14ac:dyDescent="0.2">
      <c r="A54" s="190"/>
    </row>
    <row r="55" spans="1:3" x14ac:dyDescent="0.2">
      <c r="A55" s="188" t="s">
        <v>457</v>
      </c>
      <c r="B55" s="27" t="s">
        <v>910</v>
      </c>
      <c r="C55" s="27" t="s">
        <v>1042</v>
      </c>
    </row>
    <row r="56" spans="1:3" x14ac:dyDescent="0.2">
      <c r="A56" s="188"/>
      <c r="B56" s="27"/>
      <c r="C56" s="27" t="s">
        <v>1123</v>
      </c>
    </row>
    <row r="57" spans="1:3" x14ac:dyDescent="0.2">
      <c r="A57" s="188"/>
      <c r="B57" s="27"/>
      <c r="C57" s="27" t="s">
        <v>1126</v>
      </c>
    </row>
    <row r="58" spans="1:3" x14ac:dyDescent="0.2">
      <c r="A58" s="188"/>
      <c r="B58" s="27"/>
      <c r="C58" s="18" t="s">
        <v>1043</v>
      </c>
    </row>
    <row r="59" spans="1:3" s="27" customFormat="1" ht="6.95" customHeight="1" x14ac:dyDescent="0.2">
      <c r="A59" s="190"/>
    </row>
    <row r="60" spans="1:3" x14ac:dyDescent="0.2">
      <c r="A60" s="188" t="s">
        <v>458</v>
      </c>
      <c r="B60" s="27" t="s">
        <v>1090</v>
      </c>
      <c r="C60" s="27" t="s">
        <v>1092</v>
      </c>
    </row>
    <row r="61" spans="1:3" ht="6.95" customHeight="1" x14ac:dyDescent="0.2">
      <c r="A61" s="188"/>
      <c r="B61" s="27"/>
      <c r="C61" s="27"/>
    </row>
    <row r="62" spans="1:3" x14ac:dyDescent="0.2">
      <c r="A62" s="188" t="s">
        <v>459</v>
      </c>
      <c r="B62" s="27" t="s">
        <v>1091</v>
      </c>
      <c r="C62" s="27" t="s">
        <v>1093</v>
      </c>
    </row>
    <row r="63" spans="1:3" ht="6.95" customHeight="1" x14ac:dyDescent="0.2">
      <c r="A63" s="188"/>
      <c r="B63" s="27"/>
      <c r="C63" s="27" t="s">
        <v>570</v>
      </c>
    </row>
    <row r="64" spans="1:3" x14ac:dyDescent="0.2">
      <c r="A64" s="188" t="s">
        <v>460</v>
      </c>
      <c r="B64" s="27" t="s">
        <v>913</v>
      </c>
      <c r="C64" s="27" t="s">
        <v>1044</v>
      </c>
    </row>
    <row r="65" spans="1:9" x14ac:dyDescent="0.2">
      <c r="A65" s="188"/>
      <c r="B65" s="27"/>
      <c r="C65" s="27" t="s">
        <v>1045</v>
      </c>
    </row>
    <row r="66" spans="1:9" x14ac:dyDescent="0.2">
      <c r="A66" s="188"/>
      <c r="B66" s="27"/>
      <c r="C66" s="27" t="s">
        <v>1046</v>
      </c>
    </row>
    <row r="67" spans="1:9" x14ac:dyDescent="0.2">
      <c r="A67" s="188"/>
      <c r="B67" s="27"/>
      <c r="C67" s="43" t="s">
        <v>1047</v>
      </c>
    </row>
    <row r="68" spans="1:9" x14ac:dyDescent="0.2">
      <c r="A68" s="188" t="s">
        <v>691</v>
      </c>
      <c r="B68" s="27" t="s">
        <v>570</v>
      </c>
      <c r="C68" s="43" t="s">
        <v>1029</v>
      </c>
    </row>
    <row r="69" spans="1:9" ht="6.95" customHeight="1" x14ac:dyDescent="0.2">
      <c r="A69" s="188"/>
      <c r="B69" s="27"/>
      <c r="C69" s="27"/>
    </row>
    <row r="70" spans="1:9" x14ac:dyDescent="0.2">
      <c r="A70" s="188" t="s">
        <v>461</v>
      </c>
      <c r="B70" s="18" t="s">
        <v>580</v>
      </c>
      <c r="C70" s="18" t="s">
        <v>1048</v>
      </c>
    </row>
    <row r="71" spans="1:9" x14ac:dyDescent="0.2">
      <c r="A71" s="188"/>
      <c r="B71" s="18" t="s">
        <v>524</v>
      </c>
      <c r="C71" s="18" t="s">
        <v>1049</v>
      </c>
    </row>
    <row r="72" spans="1:9" x14ac:dyDescent="0.2">
      <c r="A72" s="188"/>
      <c r="B72" s="18" t="s">
        <v>524</v>
      </c>
      <c r="C72" s="18" t="s">
        <v>1050</v>
      </c>
      <c r="I72" s="18" t="s">
        <v>570</v>
      </c>
    </row>
    <row r="73" spans="1:9" x14ac:dyDescent="0.2">
      <c r="A73" s="188"/>
      <c r="B73" s="18" t="s">
        <v>524</v>
      </c>
      <c r="C73" s="18" t="s">
        <v>1051</v>
      </c>
    </row>
    <row r="74" spans="1:9" x14ac:dyDescent="0.2">
      <c r="A74" s="188"/>
      <c r="B74" s="18" t="s">
        <v>524</v>
      </c>
      <c r="C74" s="18" t="s">
        <v>561</v>
      </c>
    </row>
    <row r="75" spans="1:9" ht="6.95" customHeight="1" x14ac:dyDescent="0.2">
      <c r="A75" s="188"/>
    </row>
    <row r="76" spans="1:9" x14ac:dyDescent="0.2">
      <c r="A76" s="188" t="s">
        <v>462</v>
      </c>
      <c r="B76" s="18" t="s">
        <v>16</v>
      </c>
      <c r="C76" s="18" t="s">
        <v>1052</v>
      </c>
    </row>
    <row r="77" spans="1:9" x14ac:dyDescent="0.2">
      <c r="A77" s="188"/>
      <c r="B77" s="18" t="s">
        <v>524</v>
      </c>
      <c r="C77" s="18" t="s">
        <v>562</v>
      </c>
    </row>
    <row r="78" spans="1:9" ht="6.95" customHeight="1" x14ac:dyDescent="0.2">
      <c r="A78" s="188"/>
    </row>
    <row r="79" spans="1:9" x14ac:dyDescent="0.2">
      <c r="A79" s="188" t="s">
        <v>463</v>
      </c>
      <c r="B79" s="18" t="s">
        <v>17</v>
      </c>
      <c r="C79" s="18" t="s">
        <v>1053</v>
      </c>
    </row>
    <row r="80" spans="1:9" s="27" customFormat="1" ht="6.95" customHeight="1" x14ac:dyDescent="0.2">
      <c r="A80" s="190"/>
    </row>
    <row r="81" spans="1:12" x14ac:dyDescent="0.2">
      <c r="A81" s="188" t="s">
        <v>464</v>
      </c>
      <c r="B81" s="18" t="s">
        <v>18</v>
      </c>
      <c r="C81" s="18" t="s">
        <v>1054</v>
      </c>
    </row>
    <row r="82" spans="1:12" x14ac:dyDescent="0.2">
      <c r="A82" s="188"/>
      <c r="B82" s="18" t="s">
        <v>563</v>
      </c>
      <c r="C82" s="18" t="s">
        <v>1055</v>
      </c>
      <c r="L82" s="27"/>
    </row>
    <row r="83" spans="1:12" x14ac:dyDescent="0.2">
      <c r="A83" s="188"/>
      <c r="B83" s="18" t="s">
        <v>740</v>
      </c>
      <c r="C83" s="18" t="s">
        <v>1129</v>
      </c>
      <c r="L83" s="27"/>
    </row>
    <row r="84" spans="1:12" x14ac:dyDescent="0.2">
      <c r="A84" s="188"/>
      <c r="B84" s="18" t="s">
        <v>741</v>
      </c>
      <c r="C84" s="18" t="s">
        <v>570</v>
      </c>
      <c r="L84" s="27"/>
    </row>
    <row r="85" spans="1:12" ht="6.95" customHeight="1" x14ac:dyDescent="0.2">
      <c r="A85" s="188"/>
      <c r="C85" s="18" t="s">
        <v>570</v>
      </c>
    </row>
    <row r="86" spans="1:12" x14ac:dyDescent="0.2">
      <c r="A86" s="188" t="s">
        <v>465</v>
      </c>
      <c r="B86" s="18" t="s">
        <v>590</v>
      </c>
      <c r="C86" s="18" t="s">
        <v>1056</v>
      </c>
    </row>
    <row r="87" spans="1:12" x14ac:dyDescent="0.2">
      <c r="A87" s="188"/>
      <c r="C87" s="18" t="s">
        <v>1057</v>
      </c>
    </row>
    <row r="88" spans="1:12" x14ac:dyDescent="0.2">
      <c r="A88" s="188"/>
      <c r="C88" s="18" t="s">
        <v>564</v>
      </c>
    </row>
    <row r="89" spans="1:12" x14ac:dyDescent="0.2">
      <c r="A89" s="168"/>
      <c r="C89" s="18" t="s">
        <v>1058</v>
      </c>
    </row>
    <row r="90" spans="1:12" ht="6.95" customHeight="1" x14ac:dyDescent="0.2">
      <c r="A90" s="188"/>
    </row>
    <row r="91" spans="1:12" x14ac:dyDescent="0.2">
      <c r="A91" s="168">
        <v>31</v>
      </c>
      <c r="B91" s="18" t="s">
        <v>591</v>
      </c>
      <c r="C91" s="18" t="s">
        <v>338</v>
      </c>
    </row>
    <row r="92" spans="1:12" ht="6.95" customHeight="1" x14ac:dyDescent="0.2">
      <c r="A92" s="188"/>
    </row>
    <row r="93" spans="1:12" x14ac:dyDescent="0.2">
      <c r="A93" s="168">
        <v>32</v>
      </c>
      <c r="B93" s="18" t="s">
        <v>592</v>
      </c>
      <c r="C93" s="18" t="s">
        <v>233</v>
      </c>
    </row>
    <row r="94" spans="1:12" ht="6.95" customHeight="1" x14ac:dyDescent="0.2">
      <c r="A94" s="188"/>
    </row>
    <row r="95" spans="1:12" x14ac:dyDescent="0.2">
      <c r="A95" s="168">
        <v>33</v>
      </c>
      <c r="B95" s="18" t="s">
        <v>5</v>
      </c>
      <c r="C95" s="18" t="s">
        <v>1059</v>
      </c>
    </row>
    <row r="96" spans="1:12" ht="6.95" customHeight="1" x14ac:dyDescent="0.2">
      <c r="A96" s="168"/>
    </row>
    <row r="97" spans="1:3" s="27" customFormat="1" ht="13.5" customHeight="1" x14ac:dyDescent="0.2">
      <c r="A97" s="168">
        <v>34</v>
      </c>
      <c r="B97" s="18" t="s">
        <v>656</v>
      </c>
      <c r="C97" s="27" t="s">
        <v>1060</v>
      </c>
    </row>
    <row r="98" spans="1:3" s="27" customFormat="1" ht="13.5" customHeight="1" x14ac:dyDescent="0.2">
      <c r="A98" s="168"/>
      <c r="B98" s="18"/>
      <c r="C98" s="27" t="s">
        <v>1127</v>
      </c>
    </row>
    <row r="99" spans="1:3" s="27" customFormat="1" ht="6.95" customHeight="1" x14ac:dyDescent="0.2">
      <c r="A99" s="168"/>
      <c r="B99" s="18"/>
    </row>
    <row r="100" spans="1:3" x14ac:dyDescent="0.2">
      <c r="A100" s="188" t="s">
        <v>466</v>
      </c>
      <c r="B100" s="18" t="s">
        <v>19</v>
      </c>
      <c r="C100" s="18" t="s">
        <v>994</v>
      </c>
    </row>
    <row r="101" spans="1:3" x14ac:dyDescent="0.2">
      <c r="A101" s="188"/>
      <c r="C101" s="18" t="s">
        <v>993</v>
      </c>
    </row>
    <row r="102" spans="1:3" x14ac:dyDescent="0.2">
      <c r="A102" s="188"/>
      <c r="C102" s="18" t="s">
        <v>995</v>
      </c>
    </row>
    <row r="103" spans="1:3" s="27" customFormat="1" ht="6.95" customHeight="1" x14ac:dyDescent="0.2">
      <c r="A103" s="190"/>
    </row>
    <row r="104" spans="1:3" x14ac:dyDescent="0.2">
      <c r="A104" s="188" t="s">
        <v>467</v>
      </c>
      <c r="B104" s="18" t="s">
        <v>20</v>
      </c>
      <c r="C104" s="18" t="s">
        <v>1061</v>
      </c>
    </row>
    <row r="105" spans="1:3" ht="6.95" customHeight="1" x14ac:dyDescent="0.2">
      <c r="A105" s="188"/>
    </row>
    <row r="106" spans="1:3" x14ac:dyDescent="0.2">
      <c r="A106" s="188" t="s">
        <v>468</v>
      </c>
      <c r="B106" s="18" t="s">
        <v>858</v>
      </c>
      <c r="C106" s="18" t="s">
        <v>856</v>
      </c>
    </row>
    <row r="107" spans="1:3" ht="6.95" customHeight="1" x14ac:dyDescent="0.2">
      <c r="A107" s="188"/>
    </row>
    <row r="108" spans="1:3" x14ac:dyDescent="0.2">
      <c r="A108" s="188" t="s">
        <v>470</v>
      </c>
      <c r="B108" s="18" t="s">
        <v>471</v>
      </c>
    </row>
    <row r="109" spans="1:3" ht="6.95" customHeight="1" x14ac:dyDescent="0.2">
      <c r="A109" s="188"/>
    </row>
    <row r="110" spans="1:3" ht="12.75" customHeight="1" x14ac:dyDescent="0.2">
      <c r="A110" s="188" t="s">
        <v>472</v>
      </c>
      <c r="B110" s="18" t="s">
        <v>479</v>
      </c>
      <c r="C110" s="18" t="s">
        <v>480</v>
      </c>
    </row>
    <row r="111" spans="1:3" ht="6.95" customHeight="1" x14ac:dyDescent="0.2">
      <c r="A111" s="168"/>
    </row>
    <row r="112" spans="1:3" s="27" customFormat="1" x14ac:dyDescent="0.2">
      <c r="A112" s="43">
        <v>42</v>
      </c>
      <c r="B112" s="27" t="s">
        <v>857</v>
      </c>
      <c r="C112" s="18" t="s">
        <v>469</v>
      </c>
    </row>
    <row r="113" spans="1:3" s="27" customFormat="1" x14ac:dyDescent="0.2">
      <c r="A113" s="43"/>
    </row>
    <row r="114" spans="1:3" s="27" customFormat="1" x14ac:dyDescent="0.2">
      <c r="A114" s="43">
        <v>43</v>
      </c>
      <c r="B114" s="27" t="s">
        <v>1115</v>
      </c>
      <c r="C114" s="18" t="s">
        <v>1122</v>
      </c>
    </row>
    <row r="115" spans="1:3" s="27" customFormat="1" x14ac:dyDescent="0.2">
      <c r="A115" s="191"/>
    </row>
    <row r="116" spans="1:3" x14ac:dyDescent="0.2">
      <c r="B116" s="28"/>
    </row>
    <row r="117" spans="1:3" x14ac:dyDescent="0.2">
      <c r="B117" s="17"/>
    </row>
    <row r="118" spans="1:3" x14ac:dyDescent="0.2">
      <c r="B118" s="17"/>
    </row>
    <row r="119" spans="1:3" x14ac:dyDescent="0.2">
      <c r="B119" s="17"/>
    </row>
    <row r="120" spans="1:3" x14ac:dyDescent="0.2">
      <c r="B120" s="27"/>
    </row>
    <row r="121" spans="1:3" x14ac:dyDescent="0.2">
      <c r="B121" s="17"/>
    </row>
    <row r="122" spans="1:3" x14ac:dyDescent="0.2">
      <c r="B122" s="17"/>
    </row>
    <row r="123" spans="1:3" x14ac:dyDescent="0.2">
      <c r="B123" s="17"/>
    </row>
    <row r="124" spans="1:3" x14ac:dyDescent="0.2">
      <c r="B124" s="17"/>
    </row>
    <row r="125" spans="1:3" x14ac:dyDescent="0.2">
      <c r="B125" s="17"/>
    </row>
    <row r="126" spans="1:3" x14ac:dyDescent="0.2">
      <c r="B126" s="17"/>
    </row>
    <row r="127" spans="1:3" x14ac:dyDescent="0.2">
      <c r="B127" s="17"/>
    </row>
    <row r="128" spans="1:3" x14ac:dyDescent="0.2">
      <c r="B128" s="17"/>
    </row>
    <row r="129" spans="2:2" x14ac:dyDescent="0.2">
      <c r="B129" s="17"/>
    </row>
    <row r="130" spans="2:2" x14ac:dyDescent="0.2">
      <c r="B130" s="17"/>
    </row>
    <row r="131" spans="2:2" x14ac:dyDescent="0.2">
      <c r="B131" s="17"/>
    </row>
    <row r="132" spans="2:2" x14ac:dyDescent="0.2">
      <c r="B132" s="17"/>
    </row>
    <row r="133" spans="2:2" x14ac:dyDescent="0.2">
      <c r="B133" s="17"/>
    </row>
    <row r="134" spans="2:2" x14ac:dyDescent="0.2">
      <c r="B134" s="17"/>
    </row>
    <row r="135" spans="2:2" x14ac:dyDescent="0.2">
      <c r="B135" s="17"/>
    </row>
    <row r="136" spans="2:2" x14ac:dyDescent="0.2">
      <c r="B136" s="17"/>
    </row>
    <row r="137" spans="2:2" x14ac:dyDescent="0.2">
      <c r="B137" s="17"/>
    </row>
    <row r="138" spans="2:2" x14ac:dyDescent="0.2">
      <c r="B138" s="17"/>
    </row>
    <row r="139" spans="2:2" x14ac:dyDescent="0.2">
      <c r="B139" s="17"/>
    </row>
    <row r="140" spans="2:2" x14ac:dyDescent="0.2">
      <c r="B140" s="17"/>
    </row>
    <row r="141" spans="2:2" x14ac:dyDescent="0.2">
      <c r="B141" s="17"/>
    </row>
    <row r="142" spans="2:2" x14ac:dyDescent="0.2">
      <c r="B142" s="17"/>
    </row>
    <row r="143" spans="2:2" x14ac:dyDescent="0.2">
      <c r="B143" s="17"/>
    </row>
    <row r="144" spans="2:2" x14ac:dyDescent="0.2">
      <c r="B144" s="17"/>
    </row>
    <row r="145" spans="2:2" x14ac:dyDescent="0.2">
      <c r="B145" s="17"/>
    </row>
    <row r="146" spans="2:2" x14ac:dyDescent="0.2">
      <c r="B146" s="17"/>
    </row>
    <row r="147" spans="2:2" x14ac:dyDescent="0.2">
      <c r="B147" s="17"/>
    </row>
    <row r="148" spans="2:2" x14ac:dyDescent="0.2">
      <c r="B148" s="17"/>
    </row>
    <row r="149" spans="2:2" x14ac:dyDescent="0.2">
      <c r="B149" s="17"/>
    </row>
    <row r="150" spans="2:2" x14ac:dyDescent="0.2">
      <c r="B150" s="17"/>
    </row>
    <row r="151" spans="2:2" x14ac:dyDescent="0.2">
      <c r="B151" s="17"/>
    </row>
    <row r="152" spans="2:2" x14ac:dyDescent="0.2">
      <c r="B152" s="17"/>
    </row>
    <row r="153" spans="2:2" x14ac:dyDescent="0.2">
      <c r="B153" s="17"/>
    </row>
    <row r="154" spans="2:2" x14ac:dyDescent="0.2">
      <c r="B154" s="17"/>
    </row>
    <row r="155" spans="2:2" x14ac:dyDescent="0.2">
      <c r="B155" s="17"/>
    </row>
    <row r="156" spans="2:2" x14ac:dyDescent="0.2">
      <c r="B156" s="17"/>
    </row>
    <row r="157" spans="2:2" x14ac:dyDescent="0.2">
      <c r="B157" s="17"/>
    </row>
    <row r="158" spans="2:2" x14ac:dyDescent="0.2">
      <c r="B158" s="17"/>
    </row>
    <row r="159" spans="2:2" x14ac:dyDescent="0.2">
      <c r="B159" s="17"/>
    </row>
    <row r="160" spans="2:2" x14ac:dyDescent="0.2">
      <c r="B160" s="17"/>
    </row>
    <row r="161" spans="2:2" x14ac:dyDescent="0.2">
      <c r="B161" s="17"/>
    </row>
    <row r="162" spans="2:2" x14ac:dyDescent="0.2">
      <c r="B162" s="17"/>
    </row>
    <row r="163" spans="2:2" x14ac:dyDescent="0.2">
      <c r="B163" s="17"/>
    </row>
    <row r="164" spans="2:2" x14ac:dyDescent="0.2">
      <c r="B164" s="17"/>
    </row>
    <row r="165" spans="2:2" x14ac:dyDescent="0.2">
      <c r="B165" s="17"/>
    </row>
    <row r="166" spans="2:2" x14ac:dyDescent="0.2">
      <c r="B166" s="17"/>
    </row>
    <row r="167" spans="2:2" x14ac:dyDescent="0.2">
      <c r="B167" s="17"/>
    </row>
    <row r="168" spans="2:2" x14ac:dyDescent="0.2">
      <c r="B168" s="17"/>
    </row>
    <row r="169" spans="2:2" x14ac:dyDescent="0.2">
      <c r="B169" s="17"/>
    </row>
    <row r="170" spans="2:2" x14ac:dyDescent="0.2">
      <c r="B170" s="17"/>
    </row>
    <row r="171" spans="2:2" x14ac:dyDescent="0.2">
      <c r="B171" s="28"/>
    </row>
    <row r="172" spans="2:2" x14ac:dyDescent="0.2">
      <c r="B172" s="17"/>
    </row>
    <row r="173" spans="2:2" x14ac:dyDescent="0.2">
      <c r="B173" s="17"/>
    </row>
    <row r="174" spans="2:2" x14ac:dyDescent="0.2">
      <c r="B174" s="17"/>
    </row>
    <row r="175" spans="2:2" x14ac:dyDescent="0.2">
      <c r="B175" s="17"/>
    </row>
    <row r="176" spans="2:2" x14ac:dyDescent="0.2">
      <c r="B176" s="17"/>
    </row>
    <row r="177" spans="2:2" x14ac:dyDescent="0.2">
      <c r="B177" s="17"/>
    </row>
    <row r="178" spans="2:2" x14ac:dyDescent="0.2">
      <c r="B178" s="17"/>
    </row>
    <row r="179" spans="2:2" x14ac:dyDescent="0.2">
      <c r="B179" s="17"/>
    </row>
    <row r="180" spans="2:2" x14ac:dyDescent="0.2">
      <c r="B180" s="17"/>
    </row>
    <row r="181" spans="2:2" x14ac:dyDescent="0.2">
      <c r="B181" s="17"/>
    </row>
    <row r="182" spans="2:2" x14ac:dyDescent="0.2">
      <c r="B182" s="17"/>
    </row>
    <row r="183" spans="2:2" x14ac:dyDescent="0.2">
      <c r="B183" s="17"/>
    </row>
    <row r="184" spans="2:2" x14ac:dyDescent="0.2">
      <c r="B184" s="17"/>
    </row>
    <row r="185" spans="2:2" x14ac:dyDescent="0.2">
      <c r="B185" s="17"/>
    </row>
    <row r="186" spans="2:2" x14ac:dyDescent="0.2">
      <c r="B186" s="17"/>
    </row>
    <row r="187" spans="2:2" x14ac:dyDescent="0.2">
      <c r="B187" s="17"/>
    </row>
    <row r="188" spans="2:2" x14ac:dyDescent="0.2">
      <c r="B188" s="17"/>
    </row>
    <row r="189" spans="2:2" x14ac:dyDescent="0.2">
      <c r="B189" s="17"/>
    </row>
    <row r="190" spans="2:2" x14ac:dyDescent="0.2">
      <c r="B190" s="17"/>
    </row>
    <row r="191" spans="2:2" x14ac:dyDescent="0.2">
      <c r="B191" s="17"/>
    </row>
    <row r="192" spans="2:2" x14ac:dyDescent="0.2">
      <c r="B192" s="17"/>
    </row>
    <row r="193" spans="2:2" x14ac:dyDescent="0.2">
      <c r="B193" s="17"/>
    </row>
    <row r="194" spans="2:2" x14ac:dyDescent="0.2">
      <c r="B194" s="17"/>
    </row>
    <row r="195" spans="2:2" x14ac:dyDescent="0.2">
      <c r="B195" s="17"/>
    </row>
    <row r="196" spans="2:2" x14ac:dyDescent="0.2">
      <c r="B196" s="17"/>
    </row>
    <row r="197" spans="2:2" x14ac:dyDescent="0.2">
      <c r="B197" s="17"/>
    </row>
    <row r="198" spans="2:2" x14ac:dyDescent="0.2">
      <c r="B198" s="17"/>
    </row>
    <row r="199" spans="2:2" x14ac:dyDescent="0.2">
      <c r="B199" s="17"/>
    </row>
    <row r="200" spans="2:2" x14ac:dyDescent="0.2">
      <c r="B200" s="17"/>
    </row>
    <row r="201" spans="2:2" x14ac:dyDescent="0.2">
      <c r="B201" s="17"/>
    </row>
    <row r="202" spans="2:2" x14ac:dyDescent="0.2">
      <c r="B202" s="17"/>
    </row>
    <row r="203" spans="2:2" x14ac:dyDescent="0.2">
      <c r="B203" s="17"/>
    </row>
    <row r="204" spans="2:2" x14ac:dyDescent="0.2">
      <c r="B204" s="17"/>
    </row>
    <row r="205" spans="2:2" x14ac:dyDescent="0.2">
      <c r="B205" s="17"/>
    </row>
    <row r="206" spans="2:2" x14ac:dyDescent="0.2">
      <c r="B206" s="17"/>
    </row>
    <row r="207" spans="2:2" x14ac:dyDescent="0.2">
      <c r="B207" s="17"/>
    </row>
    <row r="208" spans="2:2" x14ac:dyDescent="0.2">
      <c r="B208" s="17"/>
    </row>
    <row r="209" spans="2:2" x14ac:dyDescent="0.2">
      <c r="B209" s="17"/>
    </row>
    <row r="210" spans="2:2" x14ac:dyDescent="0.2">
      <c r="B210" s="17"/>
    </row>
    <row r="211" spans="2:2" x14ac:dyDescent="0.2">
      <c r="B211" s="17"/>
    </row>
    <row r="212" spans="2:2" x14ac:dyDescent="0.2">
      <c r="B212" s="17"/>
    </row>
    <row r="213" spans="2:2" x14ac:dyDescent="0.2">
      <c r="B213" s="17"/>
    </row>
    <row r="214" spans="2:2" x14ac:dyDescent="0.2">
      <c r="B214" s="17"/>
    </row>
    <row r="215" spans="2:2" x14ac:dyDescent="0.2">
      <c r="B215" s="17"/>
    </row>
    <row r="216" spans="2:2" x14ac:dyDescent="0.2">
      <c r="B216" s="17"/>
    </row>
    <row r="217" spans="2:2" x14ac:dyDescent="0.2">
      <c r="B217" s="17"/>
    </row>
    <row r="218" spans="2:2" x14ac:dyDescent="0.2">
      <c r="B218" s="17"/>
    </row>
    <row r="219" spans="2:2" x14ac:dyDescent="0.2">
      <c r="B219" s="17"/>
    </row>
    <row r="220" spans="2:2" x14ac:dyDescent="0.2">
      <c r="B220" s="17"/>
    </row>
    <row r="221" spans="2:2" x14ac:dyDescent="0.2">
      <c r="B221" s="17"/>
    </row>
    <row r="222" spans="2:2" x14ac:dyDescent="0.2">
      <c r="B222" s="17"/>
    </row>
    <row r="223" spans="2:2" x14ac:dyDescent="0.2">
      <c r="B223" s="17"/>
    </row>
    <row r="224" spans="2:2" x14ac:dyDescent="0.2">
      <c r="B224" s="17"/>
    </row>
    <row r="225" spans="2:2" x14ac:dyDescent="0.2">
      <c r="B225" s="17"/>
    </row>
    <row r="226" spans="2:2" x14ac:dyDescent="0.2">
      <c r="B226" s="17"/>
    </row>
    <row r="227" spans="2:2" x14ac:dyDescent="0.2">
      <c r="B227" s="17"/>
    </row>
    <row r="228" spans="2:2" x14ac:dyDescent="0.2">
      <c r="B228" s="17"/>
    </row>
    <row r="229" spans="2:2" x14ac:dyDescent="0.2">
      <c r="B229" s="17"/>
    </row>
    <row r="230" spans="2:2" x14ac:dyDescent="0.2">
      <c r="B230" s="17"/>
    </row>
    <row r="231" spans="2:2" x14ac:dyDescent="0.2">
      <c r="B231" s="17"/>
    </row>
    <row r="232" spans="2:2" x14ac:dyDescent="0.2">
      <c r="B232" s="17"/>
    </row>
    <row r="233" spans="2:2" x14ac:dyDescent="0.2">
      <c r="B233" s="17"/>
    </row>
    <row r="234" spans="2:2" x14ac:dyDescent="0.2">
      <c r="B234" s="17"/>
    </row>
    <row r="235" spans="2:2" x14ac:dyDescent="0.2">
      <c r="B235" s="17"/>
    </row>
    <row r="236" spans="2:2" x14ac:dyDescent="0.2">
      <c r="B236" s="17"/>
    </row>
    <row r="237" spans="2:2" x14ac:dyDescent="0.2">
      <c r="B237" s="17"/>
    </row>
    <row r="238" spans="2:2" x14ac:dyDescent="0.2">
      <c r="B238" s="17"/>
    </row>
    <row r="239" spans="2:2" x14ac:dyDescent="0.2">
      <c r="B239" s="17"/>
    </row>
    <row r="240" spans="2:2" x14ac:dyDescent="0.2">
      <c r="B240" s="17"/>
    </row>
    <row r="241" spans="2:2" x14ac:dyDescent="0.2">
      <c r="B241" s="17"/>
    </row>
    <row r="242" spans="2:2" x14ac:dyDescent="0.2">
      <c r="B242" s="17"/>
    </row>
    <row r="243" spans="2:2" x14ac:dyDescent="0.2">
      <c r="B243" s="17"/>
    </row>
    <row r="244" spans="2:2" x14ac:dyDescent="0.2">
      <c r="B244" s="17"/>
    </row>
    <row r="245" spans="2:2" x14ac:dyDescent="0.2">
      <c r="B245" s="17"/>
    </row>
    <row r="246" spans="2:2" x14ac:dyDescent="0.2">
      <c r="B246" s="17"/>
    </row>
    <row r="247" spans="2:2" x14ac:dyDescent="0.2">
      <c r="B247" s="17"/>
    </row>
    <row r="248" spans="2:2" x14ac:dyDescent="0.2">
      <c r="B248" s="17"/>
    </row>
    <row r="249" spans="2:2" x14ac:dyDescent="0.2">
      <c r="B249" s="17"/>
    </row>
    <row r="250" spans="2:2" x14ac:dyDescent="0.2">
      <c r="B250" s="17"/>
    </row>
    <row r="251" spans="2:2" x14ac:dyDescent="0.2">
      <c r="B251" s="17"/>
    </row>
    <row r="252" spans="2:2" x14ac:dyDescent="0.2">
      <c r="B252" s="17"/>
    </row>
    <row r="253" spans="2:2" x14ac:dyDescent="0.2">
      <c r="B253" s="17"/>
    </row>
    <row r="254" spans="2:2" x14ac:dyDescent="0.2">
      <c r="B254" s="17"/>
    </row>
    <row r="255" spans="2:2" x14ac:dyDescent="0.2">
      <c r="B255" s="17"/>
    </row>
    <row r="256" spans="2:2" x14ac:dyDescent="0.2">
      <c r="B256" s="17"/>
    </row>
    <row r="257" spans="2:2" x14ac:dyDescent="0.2">
      <c r="B257" s="17"/>
    </row>
    <row r="258" spans="2:2" x14ac:dyDescent="0.2">
      <c r="B258" s="17"/>
    </row>
    <row r="259" spans="2:2" x14ac:dyDescent="0.2">
      <c r="B259" s="17"/>
    </row>
    <row r="260" spans="2:2" x14ac:dyDescent="0.2">
      <c r="B260" s="17"/>
    </row>
    <row r="261" spans="2:2" x14ac:dyDescent="0.2">
      <c r="B261" s="17"/>
    </row>
    <row r="262" spans="2:2" x14ac:dyDescent="0.2">
      <c r="B262" s="17"/>
    </row>
    <row r="263" spans="2:2" x14ac:dyDescent="0.2">
      <c r="B263" s="17"/>
    </row>
    <row r="264" spans="2:2" x14ac:dyDescent="0.2">
      <c r="B264" s="17"/>
    </row>
    <row r="265" spans="2:2" x14ac:dyDescent="0.2">
      <c r="B265" s="17"/>
    </row>
    <row r="266" spans="2:2" x14ac:dyDescent="0.2">
      <c r="B266" s="17"/>
    </row>
    <row r="267" spans="2:2" x14ac:dyDescent="0.2">
      <c r="B267" s="17"/>
    </row>
    <row r="268" spans="2:2" x14ac:dyDescent="0.2">
      <c r="B268" s="17"/>
    </row>
    <row r="269" spans="2:2" x14ac:dyDescent="0.2">
      <c r="B269" s="17"/>
    </row>
    <row r="270" spans="2:2" x14ac:dyDescent="0.2">
      <c r="B270" s="17"/>
    </row>
    <row r="271" spans="2:2" x14ac:dyDescent="0.2">
      <c r="B271" s="17"/>
    </row>
    <row r="272" spans="2:2" x14ac:dyDescent="0.2">
      <c r="B272" s="17"/>
    </row>
    <row r="273" spans="2:2" x14ac:dyDescent="0.2">
      <c r="B273" s="17"/>
    </row>
    <row r="274" spans="2:2" x14ac:dyDescent="0.2">
      <c r="B274" s="17"/>
    </row>
    <row r="275" spans="2:2" x14ac:dyDescent="0.2">
      <c r="B275" s="17"/>
    </row>
    <row r="276" spans="2:2" x14ac:dyDescent="0.2">
      <c r="B276" s="17"/>
    </row>
    <row r="277" spans="2:2" x14ac:dyDescent="0.2">
      <c r="B277" s="17"/>
    </row>
    <row r="278" spans="2:2" x14ac:dyDescent="0.2">
      <c r="B278" s="17"/>
    </row>
    <row r="279" spans="2:2" x14ac:dyDescent="0.2">
      <c r="B279" s="17"/>
    </row>
    <row r="280" spans="2:2" x14ac:dyDescent="0.2">
      <c r="B280" s="17"/>
    </row>
    <row r="281" spans="2:2" x14ac:dyDescent="0.2">
      <c r="B281" s="17"/>
    </row>
    <row r="282" spans="2:2" x14ac:dyDescent="0.2">
      <c r="B282" s="17"/>
    </row>
    <row r="283" spans="2:2" x14ac:dyDescent="0.2">
      <c r="B283" s="17"/>
    </row>
    <row r="284" spans="2:2" x14ac:dyDescent="0.2">
      <c r="B284" s="17"/>
    </row>
    <row r="285" spans="2:2" x14ac:dyDescent="0.2">
      <c r="B285" s="17"/>
    </row>
    <row r="286" spans="2:2" x14ac:dyDescent="0.2">
      <c r="B286" s="17"/>
    </row>
    <row r="287" spans="2:2" x14ac:dyDescent="0.2">
      <c r="B287" s="17"/>
    </row>
    <row r="288" spans="2:2" x14ac:dyDescent="0.2">
      <c r="B288" s="17"/>
    </row>
    <row r="289" spans="2:2" x14ac:dyDescent="0.2">
      <c r="B289" s="17"/>
    </row>
    <row r="290" spans="2:2" x14ac:dyDescent="0.2">
      <c r="B290" s="17"/>
    </row>
    <row r="291" spans="2:2" x14ac:dyDescent="0.2">
      <c r="B291" s="17"/>
    </row>
    <row r="292" spans="2:2" x14ac:dyDescent="0.2">
      <c r="B292" s="17"/>
    </row>
    <row r="293" spans="2:2" x14ac:dyDescent="0.2">
      <c r="B293" s="17"/>
    </row>
    <row r="294" spans="2:2" x14ac:dyDescent="0.2">
      <c r="B294" s="17"/>
    </row>
    <row r="295" spans="2:2" x14ac:dyDescent="0.2">
      <c r="B295" s="17"/>
    </row>
    <row r="296" spans="2:2" x14ac:dyDescent="0.2">
      <c r="B296" s="17"/>
    </row>
    <row r="297" spans="2:2" x14ac:dyDescent="0.2">
      <c r="B297" s="17"/>
    </row>
    <row r="298" spans="2:2" x14ac:dyDescent="0.2">
      <c r="B298" s="17"/>
    </row>
    <row r="299" spans="2:2" x14ac:dyDescent="0.2">
      <c r="B299" s="17"/>
    </row>
    <row r="300" spans="2:2" x14ac:dyDescent="0.2">
      <c r="B300" s="17"/>
    </row>
    <row r="301" spans="2:2" x14ac:dyDescent="0.2">
      <c r="B301" s="17"/>
    </row>
    <row r="302" spans="2:2" x14ac:dyDescent="0.2">
      <c r="B302" s="17"/>
    </row>
    <row r="303" spans="2:2" x14ac:dyDescent="0.2">
      <c r="B303" s="17"/>
    </row>
    <row r="304" spans="2:2" x14ac:dyDescent="0.2">
      <c r="B304" s="17"/>
    </row>
    <row r="305" spans="2:2" x14ac:dyDescent="0.2">
      <c r="B305" s="17"/>
    </row>
    <row r="306" spans="2:2" x14ac:dyDescent="0.2">
      <c r="B306" s="17"/>
    </row>
    <row r="307" spans="2:2" x14ac:dyDescent="0.2">
      <c r="B307" s="17"/>
    </row>
    <row r="308" spans="2:2" x14ac:dyDescent="0.2">
      <c r="B308" s="17"/>
    </row>
    <row r="309" spans="2:2" x14ac:dyDescent="0.2">
      <c r="B309" s="17"/>
    </row>
    <row r="310" spans="2:2" x14ac:dyDescent="0.2">
      <c r="B310" s="17"/>
    </row>
    <row r="311" spans="2:2" x14ac:dyDescent="0.2">
      <c r="B311" s="17"/>
    </row>
    <row r="312" spans="2:2" x14ac:dyDescent="0.2">
      <c r="B312" s="17"/>
    </row>
    <row r="313" spans="2:2" x14ac:dyDescent="0.2">
      <c r="B313" s="17"/>
    </row>
    <row r="314" spans="2:2" x14ac:dyDescent="0.2">
      <c r="B314" s="17"/>
    </row>
    <row r="315" spans="2:2" x14ac:dyDescent="0.2">
      <c r="B315" s="17"/>
    </row>
    <row r="316" spans="2:2" x14ac:dyDescent="0.2">
      <c r="B316" s="17"/>
    </row>
    <row r="317" spans="2:2" x14ac:dyDescent="0.2">
      <c r="B317" s="17"/>
    </row>
    <row r="318" spans="2:2" x14ac:dyDescent="0.2">
      <c r="B318" s="17"/>
    </row>
    <row r="319" spans="2:2" x14ac:dyDescent="0.2">
      <c r="B319" s="17"/>
    </row>
    <row r="320" spans="2:2" x14ac:dyDescent="0.2">
      <c r="B320" s="17"/>
    </row>
    <row r="321" spans="2:2" x14ac:dyDescent="0.2">
      <c r="B321" s="17"/>
    </row>
    <row r="322" spans="2:2" x14ac:dyDescent="0.2">
      <c r="B322" s="17"/>
    </row>
    <row r="323" spans="2:2" x14ac:dyDescent="0.2">
      <c r="B323" s="17"/>
    </row>
    <row r="324" spans="2:2" x14ac:dyDescent="0.2">
      <c r="B324" s="17"/>
    </row>
    <row r="325" spans="2:2" x14ac:dyDescent="0.2">
      <c r="B325" s="17"/>
    </row>
    <row r="326" spans="2:2" x14ac:dyDescent="0.2">
      <c r="B326" s="17"/>
    </row>
    <row r="327" spans="2:2" x14ac:dyDescent="0.2">
      <c r="B327" s="17"/>
    </row>
    <row r="328" spans="2:2" x14ac:dyDescent="0.2">
      <c r="B328" s="17"/>
    </row>
    <row r="329" spans="2:2" x14ac:dyDescent="0.2">
      <c r="B329" s="17"/>
    </row>
    <row r="330" spans="2:2" x14ac:dyDescent="0.2">
      <c r="B330" s="17"/>
    </row>
    <row r="331" spans="2:2" x14ac:dyDescent="0.2">
      <c r="B331" s="17"/>
    </row>
    <row r="332" spans="2:2" x14ac:dyDescent="0.2">
      <c r="B332" s="17"/>
    </row>
    <row r="333" spans="2:2" x14ac:dyDescent="0.2">
      <c r="B333" s="17"/>
    </row>
    <row r="334" spans="2:2" x14ac:dyDescent="0.2">
      <c r="B334" s="17"/>
    </row>
    <row r="335" spans="2:2" x14ac:dyDescent="0.2">
      <c r="B335" s="17"/>
    </row>
    <row r="336" spans="2:2" x14ac:dyDescent="0.2">
      <c r="B336" s="17"/>
    </row>
    <row r="337" spans="2:2" x14ac:dyDescent="0.2">
      <c r="B337" s="17"/>
    </row>
    <row r="338" spans="2:2" x14ac:dyDescent="0.2">
      <c r="B338" s="17"/>
    </row>
    <row r="339" spans="2:2" x14ac:dyDescent="0.2">
      <c r="B339" s="17"/>
    </row>
    <row r="340" spans="2:2" x14ac:dyDescent="0.2">
      <c r="B340" s="17"/>
    </row>
    <row r="341" spans="2:2" x14ac:dyDescent="0.2">
      <c r="B341" s="17"/>
    </row>
    <row r="342" spans="2:2" ht="13.5" x14ac:dyDescent="0.25">
      <c r="B342" s="19"/>
    </row>
    <row r="343" spans="2:2" x14ac:dyDescent="0.2">
      <c r="B343" s="28"/>
    </row>
    <row r="344" spans="2:2" x14ac:dyDescent="0.2">
      <c r="B344" s="28"/>
    </row>
    <row r="345" spans="2:2" x14ac:dyDescent="0.2">
      <c r="B345" s="28"/>
    </row>
    <row r="346" spans="2:2" x14ac:dyDescent="0.2">
      <c r="B346" s="17"/>
    </row>
    <row r="347" spans="2:2" ht="13.5" x14ac:dyDescent="0.25">
      <c r="B347" s="19"/>
    </row>
    <row r="348" spans="2:2" x14ac:dyDescent="0.2">
      <c r="B348" s="28"/>
    </row>
    <row r="349" spans="2:2" x14ac:dyDescent="0.2">
      <c r="B349" s="28"/>
    </row>
    <row r="350" spans="2:2" x14ac:dyDescent="0.2">
      <c r="B350" s="17"/>
    </row>
    <row r="351" spans="2:2" x14ac:dyDescent="0.2">
      <c r="B351" s="17"/>
    </row>
    <row r="352" spans="2:2" ht="13.5" x14ac:dyDescent="0.25">
      <c r="B352" s="19"/>
    </row>
    <row r="353" spans="2:2" x14ac:dyDescent="0.2">
      <c r="B353" s="28"/>
    </row>
    <row r="354" spans="2:2" x14ac:dyDescent="0.2">
      <c r="B354" s="28"/>
    </row>
    <row r="355" spans="2:2" x14ac:dyDescent="0.2">
      <c r="B355" s="28"/>
    </row>
    <row r="356" spans="2:2" x14ac:dyDescent="0.2">
      <c r="B356" s="28"/>
    </row>
    <row r="357" spans="2:2" x14ac:dyDescent="0.2">
      <c r="B357" s="17"/>
    </row>
    <row r="358" spans="2:2" x14ac:dyDescent="0.2">
      <c r="B358" s="17"/>
    </row>
    <row r="359" spans="2:2" x14ac:dyDescent="0.2">
      <c r="B359" s="17"/>
    </row>
    <row r="360" spans="2:2" x14ac:dyDescent="0.2">
      <c r="B360" s="17"/>
    </row>
    <row r="361" spans="2:2" x14ac:dyDescent="0.2">
      <c r="B361" s="17"/>
    </row>
    <row r="362" spans="2:2" x14ac:dyDescent="0.2">
      <c r="B362" s="17"/>
    </row>
    <row r="363" spans="2:2" x14ac:dyDescent="0.2">
      <c r="B363" s="17"/>
    </row>
    <row r="364" spans="2:2" x14ac:dyDescent="0.2">
      <c r="B364" s="17"/>
    </row>
    <row r="365" spans="2:2" x14ac:dyDescent="0.2">
      <c r="B365" s="17"/>
    </row>
    <row r="366" spans="2:2" x14ac:dyDescent="0.2">
      <c r="B366" s="17"/>
    </row>
    <row r="367" spans="2:2" x14ac:dyDescent="0.2">
      <c r="B367" s="17"/>
    </row>
    <row r="368" spans="2:2" x14ac:dyDescent="0.2">
      <c r="B368" s="17"/>
    </row>
    <row r="369" spans="2:2" x14ac:dyDescent="0.2">
      <c r="B369" s="17"/>
    </row>
    <row r="370" spans="2:2" x14ac:dyDescent="0.2">
      <c r="B370" s="17"/>
    </row>
    <row r="371" spans="2:2" x14ac:dyDescent="0.2">
      <c r="B371" s="17"/>
    </row>
    <row r="372" spans="2:2" x14ac:dyDescent="0.2">
      <c r="B372" s="17"/>
    </row>
    <row r="373" spans="2:2" x14ac:dyDescent="0.2">
      <c r="B373" s="17"/>
    </row>
    <row r="374" spans="2:2" x14ac:dyDescent="0.2">
      <c r="B374" s="17"/>
    </row>
    <row r="375" spans="2:2" x14ac:dyDescent="0.2">
      <c r="B375" s="17"/>
    </row>
    <row r="376" spans="2:2" x14ac:dyDescent="0.2">
      <c r="B376" s="17"/>
    </row>
    <row r="377" spans="2:2" x14ac:dyDescent="0.2">
      <c r="B377" s="17"/>
    </row>
    <row r="378" spans="2:2" x14ac:dyDescent="0.2">
      <c r="B378" s="17"/>
    </row>
    <row r="379" spans="2:2" x14ac:dyDescent="0.2">
      <c r="B379" s="17"/>
    </row>
    <row r="380" spans="2:2" x14ac:dyDescent="0.2">
      <c r="B380" s="17"/>
    </row>
    <row r="381" spans="2:2" x14ac:dyDescent="0.2">
      <c r="B381" s="17"/>
    </row>
    <row r="382" spans="2:2" x14ac:dyDescent="0.2">
      <c r="B382" s="17"/>
    </row>
    <row r="383" spans="2:2" x14ac:dyDescent="0.2">
      <c r="B383" s="17"/>
    </row>
    <row r="384" spans="2:2" x14ac:dyDescent="0.2">
      <c r="B384" s="17"/>
    </row>
    <row r="385" spans="2:2" x14ac:dyDescent="0.2">
      <c r="B385" s="17"/>
    </row>
    <row r="386" spans="2:2" x14ac:dyDescent="0.2">
      <c r="B386" s="17"/>
    </row>
    <row r="387" spans="2:2" x14ac:dyDescent="0.2">
      <c r="B387" s="17"/>
    </row>
    <row r="388" spans="2:2" x14ac:dyDescent="0.2">
      <c r="B388" s="17"/>
    </row>
    <row r="389" spans="2:2" x14ac:dyDescent="0.2">
      <c r="B389" s="17"/>
    </row>
    <row r="390" spans="2:2" x14ac:dyDescent="0.2">
      <c r="B390" s="17"/>
    </row>
    <row r="391" spans="2:2" x14ac:dyDescent="0.2">
      <c r="B391" s="17"/>
    </row>
    <row r="392" spans="2:2" x14ac:dyDescent="0.2">
      <c r="B392" s="17"/>
    </row>
    <row r="393" spans="2:2" x14ac:dyDescent="0.2">
      <c r="B393" s="17"/>
    </row>
    <row r="394" spans="2:2" x14ac:dyDescent="0.2">
      <c r="B394" s="17"/>
    </row>
    <row r="395" spans="2:2" x14ac:dyDescent="0.2">
      <c r="B395" s="17"/>
    </row>
    <row r="396" spans="2:2" x14ac:dyDescent="0.2">
      <c r="B396" s="17"/>
    </row>
    <row r="397" spans="2:2" x14ac:dyDescent="0.2">
      <c r="B397" s="17"/>
    </row>
    <row r="398" spans="2:2" x14ac:dyDescent="0.2">
      <c r="B398" s="17"/>
    </row>
    <row r="399" spans="2:2" x14ac:dyDescent="0.2">
      <c r="B399" s="17"/>
    </row>
    <row r="400" spans="2:2" x14ac:dyDescent="0.2">
      <c r="B400" s="17"/>
    </row>
    <row r="401" spans="2:2" x14ac:dyDescent="0.2">
      <c r="B401" s="17"/>
    </row>
    <row r="402" spans="2:2" x14ac:dyDescent="0.2">
      <c r="B402" s="17"/>
    </row>
    <row r="403" spans="2:2" x14ac:dyDescent="0.2">
      <c r="B403" s="17"/>
    </row>
    <row r="404" spans="2:2" x14ac:dyDescent="0.2">
      <c r="B404" s="17"/>
    </row>
    <row r="405" spans="2:2" x14ac:dyDescent="0.2">
      <c r="B405" s="17"/>
    </row>
    <row r="406" spans="2:2" x14ac:dyDescent="0.2">
      <c r="B406" s="17"/>
    </row>
    <row r="407" spans="2:2" x14ac:dyDescent="0.2">
      <c r="B407" s="17"/>
    </row>
    <row r="408" spans="2:2" x14ac:dyDescent="0.2">
      <c r="B408" s="17"/>
    </row>
    <row r="409" spans="2:2" x14ac:dyDescent="0.2">
      <c r="B409" s="17"/>
    </row>
    <row r="410" spans="2:2" x14ac:dyDescent="0.2">
      <c r="B410" s="17"/>
    </row>
    <row r="411" spans="2:2" x14ac:dyDescent="0.2">
      <c r="B411" s="17"/>
    </row>
    <row r="412" spans="2:2" x14ac:dyDescent="0.2">
      <c r="B412" s="17"/>
    </row>
    <row r="413" spans="2:2" x14ac:dyDescent="0.2">
      <c r="B413" s="17"/>
    </row>
    <row r="414" spans="2:2" x14ac:dyDescent="0.2">
      <c r="B414" s="17"/>
    </row>
    <row r="415" spans="2:2" x14ac:dyDescent="0.2">
      <c r="B415" s="17"/>
    </row>
    <row r="416" spans="2:2" x14ac:dyDescent="0.2">
      <c r="B416" s="17"/>
    </row>
    <row r="417" spans="2:2" x14ac:dyDescent="0.2">
      <c r="B417" s="17"/>
    </row>
    <row r="418" spans="2:2" x14ac:dyDescent="0.2">
      <c r="B418" s="17"/>
    </row>
    <row r="419" spans="2:2" x14ac:dyDescent="0.2">
      <c r="B419" s="17"/>
    </row>
    <row r="420" spans="2:2" x14ac:dyDescent="0.2">
      <c r="B420" s="17"/>
    </row>
    <row r="421" spans="2:2" x14ac:dyDescent="0.2">
      <c r="B421" s="17"/>
    </row>
    <row r="422" spans="2:2" x14ac:dyDescent="0.2">
      <c r="B422" s="17"/>
    </row>
    <row r="423" spans="2:2" x14ac:dyDescent="0.2">
      <c r="B423" s="17"/>
    </row>
    <row r="424" spans="2:2" x14ac:dyDescent="0.2">
      <c r="B424" s="17"/>
    </row>
    <row r="425" spans="2:2" x14ac:dyDescent="0.2">
      <c r="B425" s="17"/>
    </row>
    <row r="426" spans="2:2" x14ac:dyDescent="0.2">
      <c r="B426" s="17"/>
    </row>
    <row r="427" spans="2:2" x14ac:dyDescent="0.2">
      <c r="B427" s="17"/>
    </row>
    <row r="428" spans="2:2" x14ac:dyDescent="0.2">
      <c r="B428" s="17"/>
    </row>
    <row r="429" spans="2:2" x14ac:dyDescent="0.2">
      <c r="B429" s="17"/>
    </row>
    <row r="430" spans="2:2" x14ac:dyDescent="0.2">
      <c r="B430" s="17"/>
    </row>
    <row r="431" spans="2:2" x14ac:dyDescent="0.2">
      <c r="B431" s="17"/>
    </row>
    <row r="432" spans="2:2" x14ac:dyDescent="0.2">
      <c r="B432" s="17"/>
    </row>
    <row r="433" spans="2:2" x14ac:dyDescent="0.2">
      <c r="B433" s="17"/>
    </row>
    <row r="434" spans="2:2" x14ac:dyDescent="0.2">
      <c r="B434" s="17"/>
    </row>
    <row r="435" spans="2:2" x14ac:dyDescent="0.2">
      <c r="B435" s="17"/>
    </row>
    <row r="436" spans="2:2" x14ac:dyDescent="0.2">
      <c r="B436" s="17"/>
    </row>
    <row r="437" spans="2:2" x14ac:dyDescent="0.2">
      <c r="B437" s="17"/>
    </row>
    <row r="438" spans="2:2" x14ac:dyDescent="0.2">
      <c r="B438" s="17"/>
    </row>
    <row r="439" spans="2:2" x14ac:dyDescent="0.2">
      <c r="B439" s="17"/>
    </row>
    <row r="440" spans="2:2" x14ac:dyDescent="0.2">
      <c r="B440" s="17"/>
    </row>
    <row r="441" spans="2:2" x14ac:dyDescent="0.2">
      <c r="B441" s="17"/>
    </row>
    <row r="442" spans="2:2" x14ac:dyDescent="0.2">
      <c r="B442" s="17"/>
    </row>
    <row r="443" spans="2:2" x14ac:dyDescent="0.2">
      <c r="B443" s="17"/>
    </row>
    <row r="444" spans="2:2" x14ac:dyDescent="0.2">
      <c r="B444" s="17"/>
    </row>
    <row r="445" spans="2:2" x14ac:dyDescent="0.2">
      <c r="B445" s="17"/>
    </row>
    <row r="446" spans="2:2" x14ac:dyDescent="0.2">
      <c r="B446" s="17"/>
    </row>
    <row r="447" spans="2:2" x14ac:dyDescent="0.2">
      <c r="B447" s="17"/>
    </row>
    <row r="448" spans="2:2" x14ac:dyDescent="0.2">
      <c r="B448" s="17"/>
    </row>
    <row r="449" spans="2:2" x14ac:dyDescent="0.2">
      <c r="B449" s="17"/>
    </row>
    <row r="450" spans="2:2" x14ac:dyDescent="0.2">
      <c r="B450" s="17"/>
    </row>
    <row r="451" spans="2:2" x14ac:dyDescent="0.2">
      <c r="B451" s="17"/>
    </row>
    <row r="452" spans="2:2" x14ac:dyDescent="0.2">
      <c r="B452" s="17"/>
    </row>
    <row r="453" spans="2:2" x14ac:dyDescent="0.2">
      <c r="B453" s="17"/>
    </row>
    <row r="454" spans="2:2" x14ac:dyDescent="0.2">
      <c r="B454" s="17"/>
    </row>
    <row r="455" spans="2:2" x14ac:dyDescent="0.2">
      <c r="B455" s="17"/>
    </row>
    <row r="456" spans="2:2" x14ac:dyDescent="0.2">
      <c r="B456" s="17"/>
    </row>
    <row r="457" spans="2:2" x14ac:dyDescent="0.2">
      <c r="B457" s="17"/>
    </row>
    <row r="458" spans="2:2" x14ac:dyDescent="0.2">
      <c r="B458" s="17"/>
    </row>
    <row r="459" spans="2:2" x14ac:dyDescent="0.2">
      <c r="B459" s="17"/>
    </row>
    <row r="460" spans="2:2" x14ac:dyDescent="0.2">
      <c r="B460" s="17"/>
    </row>
    <row r="461" spans="2:2" x14ac:dyDescent="0.2">
      <c r="B461" s="17"/>
    </row>
    <row r="462" spans="2:2" x14ac:dyDescent="0.2">
      <c r="B462" s="17"/>
    </row>
    <row r="463" spans="2:2" x14ac:dyDescent="0.2">
      <c r="B463" s="17"/>
    </row>
    <row r="464" spans="2:2" x14ac:dyDescent="0.2">
      <c r="B464" s="17"/>
    </row>
    <row r="465" spans="2:2" x14ac:dyDescent="0.2">
      <c r="B465" s="17"/>
    </row>
    <row r="466" spans="2:2" x14ac:dyDescent="0.2">
      <c r="B466" s="17"/>
    </row>
    <row r="467" spans="2:2" x14ac:dyDescent="0.2">
      <c r="B467" s="17"/>
    </row>
    <row r="468" spans="2:2" x14ac:dyDescent="0.2">
      <c r="B468" s="17"/>
    </row>
    <row r="469" spans="2:2" x14ac:dyDescent="0.2">
      <c r="B469" s="17"/>
    </row>
    <row r="470" spans="2:2" x14ac:dyDescent="0.2">
      <c r="B470" s="17"/>
    </row>
    <row r="471" spans="2:2" x14ac:dyDescent="0.2">
      <c r="B471" s="17"/>
    </row>
    <row r="472" spans="2:2" x14ac:dyDescent="0.2">
      <c r="B472" s="17"/>
    </row>
    <row r="473" spans="2:2" x14ac:dyDescent="0.2">
      <c r="B473" s="17"/>
    </row>
    <row r="474" spans="2:2" x14ac:dyDescent="0.2">
      <c r="B474" s="17"/>
    </row>
    <row r="475" spans="2:2" x14ac:dyDescent="0.2">
      <c r="B475" s="17"/>
    </row>
    <row r="476" spans="2:2" x14ac:dyDescent="0.2">
      <c r="B476" s="17"/>
    </row>
    <row r="477" spans="2:2" x14ac:dyDescent="0.2">
      <c r="B477" s="17"/>
    </row>
    <row r="478" spans="2:2" x14ac:dyDescent="0.2">
      <c r="B478" s="17"/>
    </row>
    <row r="479" spans="2:2" x14ac:dyDescent="0.2">
      <c r="B479" s="17"/>
    </row>
    <row r="480" spans="2:2" x14ac:dyDescent="0.2">
      <c r="B480" s="17"/>
    </row>
    <row r="481" spans="2:2" x14ac:dyDescent="0.2">
      <c r="B481" s="17"/>
    </row>
    <row r="482" spans="2:2" x14ac:dyDescent="0.2">
      <c r="B482" s="17"/>
    </row>
    <row r="483" spans="2:2" x14ac:dyDescent="0.2">
      <c r="B483" s="17"/>
    </row>
    <row r="484" spans="2:2" x14ac:dyDescent="0.2">
      <c r="B484" s="17"/>
    </row>
    <row r="485" spans="2:2" x14ac:dyDescent="0.2">
      <c r="B485" s="17"/>
    </row>
    <row r="486" spans="2:2" x14ac:dyDescent="0.2">
      <c r="B486" s="17"/>
    </row>
    <row r="487" spans="2:2" x14ac:dyDescent="0.2">
      <c r="B487" s="17"/>
    </row>
    <row r="488" spans="2:2" x14ac:dyDescent="0.2">
      <c r="B488" s="17"/>
    </row>
    <row r="489" spans="2:2" x14ac:dyDescent="0.2">
      <c r="B489" s="17"/>
    </row>
    <row r="490" spans="2:2" x14ac:dyDescent="0.2">
      <c r="B490" s="17"/>
    </row>
    <row r="491" spans="2:2" x14ac:dyDescent="0.2">
      <c r="B491" s="17"/>
    </row>
    <row r="492" spans="2:2" x14ac:dyDescent="0.2">
      <c r="B492" s="17"/>
    </row>
    <row r="493" spans="2:2" x14ac:dyDescent="0.2">
      <c r="B493" s="17"/>
    </row>
    <row r="494" spans="2:2" x14ac:dyDescent="0.2">
      <c r="B494" s="17"/>
    </row>
    <row r="495" spans="2:2" x14ac:dyDescent="0.2">
      <c r="B495" s="17"/>
    </row>
    <row r="496" spans="2:2" x14ac:dyDescent="0.2">
      <c r="B496" s="17"/>
    </row>
    <row r="497" spans="2:2" x14ac:dyDescent="0.2">
      <c r="B497" s="17"/>
    </row>
    <row r="498" spans="2:2" x14ac:dyDescent="0.2">
      <c r="B498" s="17"/>
    </row>
    <row r="499" spans="2:2" x14ac:dyDescent="0.2">
      <c r="B499" s="17"/>
    </row>
    <row r="500" spans="2:2" x14ac:dyDescent="0.2">
      <c r="B500" s="17"/>
    </row>
    <row r="501" spans="2:2" x14ac:dyDescent="0.2">
      <c r="B501" s="17"/>
    </row>
    <row r="502" spans="2:2" x14ac:dyDescent="0.2">
      <c r="B502" s="17"/>
    </row>
    <row r="503" spans="2:2" x14ac:dyDescent="0.2">
      <c r="B503" s="17"/>
    </row>
    <row r="504" spans="2:2" x14ac:dyDescent="0.2">
      <c r="B504" s="17"/>
    </row>
    <row r="505" spans="2:2" x14ac:dyDescent="0.2">
      <c r="B505" s="17"/>
    </row>
    <row r="506" spans="2:2" x14ac:dyDescent="0.2">
      <c r="B506" s="17"/>
    </row>
    <row r="507" spans="2:2" x14ac:dyDescent="0.2">
      <c r="B507" s="17"/>
    </row>
    <row r="508" spans="2:2" x14ac:dyDescent="0.2">
      <c r="B508" s="17"/>
    </row>
    <row r="509" spans="2:2" x14ac:dyDescent="0.2">
      <c r="B509" s="17"/>
    </row>
    <row r="510" spans="2:2" x14ac:dyDescent="0.2">
      <c r="B510" s="17"/>
    </row>
    <row r="511" spans="2:2" x14ac:dyDescent="0.2">
      <c r="B511" s="17"/>
    </row>
    <row r="512" spans="2:2" x14ac:dyDescent="0.2">
      <c r="B512" s="17"/>
    </row>
    <row r="513" spans="2:2" x14ac:dyDescent="0.2">
      <c r="B513" s="17"/>
    </row>
    <row r="514" spans="2:2" x14ac:dyDescent="0.2">
      <c r="B514" s="17"/>
    </row>
    <row r="515" spans="2:2" x14ac:dyDescent="0.2">
      <c r="B515" s="17"/>
    </row>
    <row r="516" spans="2:2" x14ac:dyDescent="0.2">
      <c r="B516" s="17"/>
    </row>
    <row r="517" spans="2:2" x14ac:dyDescent="0.2">
      <c r="B517" s="17"/>
    </row>
    <row r="518" spans="2:2" x14ac:dyDescent="0.2">
      <c r="B518" s="17"/>
    </row>
    <row r="519" spans="2:2" x14ac:dyDescent="0.2">
      <c r="B519" s="17"/>
    </row>
    <row r="520" spans="2:2" x14ac:dyDescent="0.2">
      <c r="B520" s="17"/>
    </row>
    <row r="521" spans="2:2" x14ac:dyDescent="0.2">
      <c r="B521" s="17"/>
    </row>
    <row r="522" spans="2:2" x14ac:dyDescent="0.2">
      <c r="B522" s="17"/>
    </row>
    <row r="523" spans="2:2" x14ac:dyDescent="0.2">
      <c r="B523" s="17"/>
    </row>
    <row r="524" spans="2:2" x14ac:dyDescent="0.2">
      <c r="B524" s="17"/>
    </row>
    <row r="525" spans="2:2" x14ac:dyDescent="0.2">
      <c r="B525" s="17"/>
    </row>
    <row r="526" spans="2:2" x14ac:dyDescent="0.2">
      <c r="B526" s="17"/>
    </row>
    <row r="527" spans="2:2" x14ac:dyDescent="0.2">
      <c r="B527" s="17"/>
    </row>
    <row r="528" spans="2:2" x14ac:dyDescent="0.2">
      <c r="B528" s="17"/>
    </row>
    <row r="529" spans="2:2" x14ac:dyDescent="0.2">
      <c r="B529" s="17"/>
    </row>
    <row r="530" spans="2:2" x14ac:dyDescent="0.2">
      <c r="B530" s="17"/>
    </row>
    <row r="531" spans="2:2" x14ac:dyDescent="0.2">
      <c r="B531" s="17"/>
    </row>
    <row r="532" spans="2:2" x14ac:dyDescent="0.2">
      <c r="B532" s="17"/>
    </row>
    <row r="533" spans="2:2" x14ac:dyDescent="0.2">
      <c r="B533" s="17"/>
    </row>
    <row r="534" spans="2:2" x14ac:dyDescent="0.2">
      <c r="B534" s="17"/>
    </row>
    <row r="535" spans="2:2" x14ac:dyDescent="0.2">
      <c r="B535" s="17"/>
    </row>
    <row r="536" spans="2:2" x14ac:dyDescent="0.2">
      <c r="B536" s="17"/>
    </row>
    <row r="537" spans="2:2" x14ac:dyDescent="0.2">
      <c r="B537" s="17"/>
    </row>
    <row r="538" spans="2:2" x14ac:dyDescent="0.2">
      <c r="B538" s="17"/>
    </row>
    <row r="539" spans="2:2" x14ac:dyDescent="0.2">
      <c r="B539" s="17"/>
    </row>
    <row r="540" spans="2:2" x14ac:dyDescent="0.2">
      <c r="B540" s="17"/>
    </row>
    <row r="541" spans="2:2" x14ac:dyDescent="0.2">
      <c r="B541" s="17"/>
    </row>
    <row r="542" spans="2:2" x14ac:dyDescent="0.2">
      <c r="B542" s="17"/>
    </row>
    <row r="543" spans="2:2" x14ac:dyDescent="0.2">
      <c r="B543" s="17"/>
    </row>
    <row r="544" spans="2:2" x14ac:dyDescent="0.2">
      <c r="B544" s="17"/>
    </row>
    <row r="545" spans="2:2" x14ac:dyDescent="0.2">
      <c r="B545" s="17"/>
    </row>
    <row r="546" spans="2:2" x14ac:dyDescent="0.2">
      <c r="B546" s="17"/>
    </row>
    <row r="547" spans="2:2" x14ac:dyDescent="0.2">
      <c r="B547" s="17"/>
    </row>
    <row r="548" spans="2:2" x14ac:dyDescent="0.2">
      <c r="B548" s="17"/>
    </row>
    <row r="549" spans="2:2" x14ac:dyDescent="0.2">
      <c r="B549" s="17"/>
    </row>
    <row r="550" spans="2:2" x14ac:dyDescent="0.2">
      <c r="B550" s="17"/>
    </row>
    <row r="551" spans="2:2" x14ac:dyDescent="0.2">
      <c r="B551" s="17"/>
    </row>
    <row r="552" spans="2:2" x14ac:dyDescent="0.2">
      <c r="B552" s="17"/>
    </row>
    <row r="553" spans="2:2" x14ac:dyDescent="0.2">
      <c r="B553" s="17"/>
    </row>
    <row r="554" spans="2:2" x14ac:dyDescent="0.2">
      <c r="B554" s="17"/>
    </row>
    <row r="555" spans="2:2" x14ac:dyDescent="0.2">
      <c r="B555" s="17"/>
    </row>
    <row r="556" spans="2:2" x14ac:dyDescent="0.2">
      <c r="B556" s="17"/>
    </row>
    <row r="557" spans="2:2" x14ac:dyDescent="0.2">
      <c r="B557" s="17"/>
    </row>
    <row r="558" spans="2:2" x14ac:dyDescent="0.2">
      <c r="B558" s="17"/>
    </row>
    <row r="559" spans="2:2" x14ac:dyDescent="0.2">
      <c r="B559" s="17"/>
    </row>
    <row r="560" spans="2:2" x14ac:dyDescent="0.2">
      <c r="B560" s="17"/>
    </row>
    <row r="561" spans="2:2" x14ac:dyDescent="0.2">
      <c r="B561" s="17"/>
    </row>
    <row r="562" spans="2:2" x14ac:dyDescent="0.2">
      <c r="B562" s="17"/>
    </row>
    <row r="563" spans="2:2" x14ac:dyDescent="0.2">
      <c r="B563" s="17"/>
    </row>
    <row r="564" spans="2:2" x14ac:dyDescent="0.2">
      <c r="B564" s="17"/>
    </row>
    <row r="565" spans="2:2" x14ac:dyDescent="0.2">
      <c r="B565" s="17"/>
    </row>
    <row r="566" spans="2:2" x14ac:dyDescent="0.2">
      <c r="B566" s="17"/>
    </row>
    <row r="567" spans="2:2" x14ac:dyDescent="0.2">
      <c r="B567" s="17"/>
    </row>
    <row r="568" spans="2:2" x14ac:dyDescent="0.2">
      <c r="B568" s="17"/>
    </row>
    <row r="569" spans="2:2" x14ac:dyDescent="0.2">
      <c r="B569" s="17"/>
    </row>
    <row r="570" spans="2:2" x14ac:dyDescent="0.2">
      <c r="B570" s="17"/>
    </row>
    <row r="571" spans="2:2" x14ac:dyDescent="0.2">
      <c r="B571" s="17"/>
    </row>
    <row r="572" spans="2:2" x14ac:dyDescent="0.2">
      <c r="B572" s="17"/>
    </row>
    <row r="573" spans="2:2" x14ac:dyDescent="0.2">
      <c r="B573" s="17"/>
    </row>
    <row r="574" spans="2:2" x14ac:dyDescent="0.2">
      <c r="B574" s="17"/>
    </row>
    <row r="575" spans="2:2" x14ac:dyDescent="0.2">
      <c r="B575" s="17"/>
    </row>
    <row r="576" spans="2:2" x14ac:dyDescent="0.2">
      <c r="B576" s="17"/>
    </row>
    <row r="577" spans="2:2" x14ac:dyDescent="0.2">
      <c r="B577" s="17"/>
    </row>
    <row r="578" spans="2:2" x14ac:dyDescent="0.2">
      <c r="B578" s="17"/>
    </row>
    <row r="579" spans="2:2" x14ac:dyDescent="0.2">
      <c r="B579" s="17"/>
    </row>
    <row r="580" spans="2:2" x14ac:dyDescent="0.2">
      <c r="B580" s="17"/>
    </row>
    <row r="581" spans="2:2" x14ac:dyDescent="0.2">
      <c r="B581" s="17"/>
    </row>
    <row r="582" spans="2:2" x14ac:dyDescent="0.2">
      <c r="B582" s="17"/>
    </row>
    <row r="583" spans="2:2" x14ac:dyDescent="0.2">
      <c r="B583" s="17"/>
    </row>
    <row r="584" spans="2:2" x14ac:dyDescent="0.2">
      <c r="B584" s="17"/>
    </row>
    <row r="585" spans="2:2" x14ac:dyDescent="0.2">
      <c r="B585" s="17"/>
    </row>
    <row r="586" spans="2:2" x14ac:dyDescent="0.2">
      <c r="B586" s="17"/>
    </row>
    <row r="587" spans="2:2" x14ac:dyDescent="0.2">
      <c r="B587" s="17"/>
    </row>
    <row r="588" spans="2:2" x14ac:dyDescent="0.2">
      <c r="B588" s="17"/>
    </row>
    <row r="589" spans="2:2" x14ac:dyDescent="0.2">
      <c r="B589" s="17"/>
    </row>
    <row r="590" spans="2:2" x14ac:dyDescent="0.2">
      <c r="B590" s="17"/>
    </row>
    <row r="591" spans="2:2" x14ac:dyDescent="0.2">
      <c r="B591" s="17"/>
    </row>
    <row r="592" spans="2:2" x14ac:dyDescent="0.2">
      <c r="B592" s="17"/>
    </row>
    <row r="593" spans="2:2" x14ac:dyDescent="0.2">
      <c r="B593" s="17"/>
    </row>
    <row r="594" spans="2:2" x14ac:dyDescent="0.2">
      <c r="B594" s="17"/>
    </row>
    <row r="595" spans="2:2" x14ac:dyDescent="0.2">
      <c r="B595" s="17"/>
    </row>
    <row r="596" spans="2:2" x14ac:dyDescent="0.2">
      <c r="B596" s="17"/>
    </row>
    <row r="597" spans="2:2" x14ac:dyDescent="0.2">
      <c r="B597" s="17"/>
    </row>
    <row r="598" spans="2:2" x14ac:dyDescent="0.2">
      <c r="B598" s="17"/>
    </row>
    <row r="599" spans="2:2" x14ac:dyDescent="0.2">
      <c r="B599" s="17"/>
    </row>
    <row r="600" spans="2:2" x14ac:dyDescent="0.2">
      <c r="B600" s="17"/>
    </row>
    <row r="601" spans="2:2" x14ac:dyDescent="0.2">
      <c r="B601" s="17"/>
    </row>
    <row r="602" spans="2:2" x14ac:dyDescent="0.2">
      <c r="B602" s="17"/>
    </row>
    <row r="603" spans="2:2" x14ac:dyDescent="0.2">
      <c r="B603" s="17"/>
    </row>
    <row r="604" spans="2:2" x14ac:dyDescent="0.2">
      <c r="B604" s="17"/>
    </row>
    <row r="605" spans="2:2" x14ac:dyDescent="0.2">
      <c r="B605" s="17"/>
    </row>
    <row r="606" spans="2:2" x14ac:dyDescent="0.2">
      <c r="B606" s="17"/>
    </row>
    <row r="607" spans="2:2" x14ac:dyDescent="0.2">
      <c r="B607" s="17"/>
    </row>
    <row r="608" spans="2:2" x14ac:dyDescent="0.2">
      <c r="B608" s="17"/>
    </row>
    <row r="609" spans="2:2" x14ac:dyDescent="0.2">
      <c r="B609" s="17"/>
    </row>
    <row r="610" spans="2:2" x14ac:dyDescent="0.2">
      <c r="B610" s="17"/>
    </row>
    <row r="611" spans="2:2" x14ac:dyDescent="0.2">
      <c r="B611" s="17"/>
    </row>
    <row r="612" spans="2:2" x14ac:dyDescent="0.2">
      <c r="B612" s="17"/>
    </row>
    <row r="613" spans="2:2" x14ac:dyDescent="0.2">
      <c r="B613" s="17"/>
    </row>
    <row r="614" spans="2:2" x14ac:dyDescent="0.2">
      <c r="B614" s="17"/>
    </row>
    <row r="615" spans="2:2" x14ac:dyDescent="0.2">
      <c r="B615" s="17"/>
    </row>
    <row r="616" spans="2:2" x14ac:dyDescent="0.2">
      <c r="B616" s="17"/>
    </row>
    <row r="617" spans="2:2" x14ac:dyDescent="0.2">
      <c r="B617" s="17"/>
    </row>
    <row r="618" spans="2:2" x14ac:dyDescent="0.2">
      <c r="B618" s="17"/>
    </row>
    <row r="619" spans="2:2" x14ac:dyDescent="0.2">
      <c r="B619" s="17"/>
    </row>
    <row r="620" spans="2:2" x14ac:dyDescent="0.2">
      <c r="B620" s="17"/>
    </row>
    <row r="621" spans="2:2" x14ac:dyDescent="0.2">
      <c r="B621" s="17"/>
    </row>
    <row r="622" spans="2:2" x14ac:dyDescent="0.2">
      <c r="B622" s="17"/>
    </row>
    <row r="623" spans="2:2" x14ac:dyDescent="0.2">
      <c r="B623" s="17"/>
    </row>
    <row r="624" spans="2:2" x14ac:dyDescent="0.2">
      <c r="B624" s="17"/>
    </row>
    <row r="625" spans="2:2" x14ac:dyDescent="0.2">
      <c r="B625" s="17"/>
    </row>
    <row r="626" spans="2:2" x14ac:dyDescent="0.2">
      <c r="B626" s="17"/>
    </row>
    <row r="627" spans="2:2" x14ac:dyDescent="0.2">
      <c r="B627" s="17"/>
    </row>
    <row r="628" spans="2:2" x14ac:dyDescent="0.2">
      <c r="B628" s="17"/>
    </row>
    <row r="629" spans="2:2" x14ac:dyDescent="0.2">
      <c r="B629" s="17"/>
    </row>
    <row r="630" spans="2:2" x14ac:dyDescent="0.2">
      <c r="B630" s="17"/>
    </row>
    <row r="631" spans="2:2" x14ac:dyDescent="0.2">
      <c r="B631" s="17"/>
    </row>
    <row r="632" spans="2:2" x14ac:dyDescent="0.2">
      <c r="B632" s="17"/>
    </row>
    <row r="633" spans="2:2" x14ac:dyDescent="0.2">
      <c r="B633" s="17"/>
    </row>
    <row r="634" spans="2:2" x14ac:dyDescent="0.2">
      <c r="B634" s="17"/>
    </row>
    <row r="635" spans="2:2" x14ac:dyDescent="0.2">
      <c r="B635" s="17"/>
    </row>
    <row r="636" spans="2:2" x14ac:dyDescent="0.2">
      <c r="B636" s="17"/>
    </row>
    <row r="637" spans="2:2" x14ac:dyDescent="0.2">
      <c r="B637" s="17"/>
    </row>
    <row r="638" spans="2:2" x14ac:dyDescent="0.2">
      <c r="B638" s="17"/>
    </row>
    <row r="639" spans="2:2" x14ac:dyDescent="0.2">
      <c r="B639" s="17"/>
    </row>
    <row r="640" spans="2:2" x14ac:dyDescent="0.2">
      <c r="B640" s="17"/>
    </row>
    <row r="641" spans="2:2" x14ac:dyDescent="0.2">
      <c r="B641" s="17"/>
    </row>
    <row r="642" spans="2:2" x14ac:dyDescent="0.2">
      <c r="B642" s="17"/>
    </row>
    <row r="643" spans="2:2" x14ac:dyDescent="0.2">
      <c r="B643" s="17"/>
    </row>
    <row r="644" spans="2:2" x14ac:dyDescent="0.2">
      <c r="B644" s="17"/>
    </row>
    <row r="645" spans="2:2" x14ac:dyDescent="0.2">
      <c r="B645" s="17"/>
    </row>
    <row r="646" spans="2:2" x14ac:dyDescent="0.2">
      <c r="B646" s="17"/>
    </row>
    <row r="647" spans="2:2" x14ac:dyDescent="0.2">
      <c r="B647" s="17"/>
    </row>
    <row r="648" spans="2:2" x14ac:dyDescent="0.2">
      <c r="B648" s="17"/>
    </row>
    <row r="649" spans="2:2" x14ac:dyDescent="0.2">
      <c r="B649" s="17"/>
    </row>
    <row r="650" spans="2:2" x14ac:dyDescent="0.2">
      <c r="B650" s="17"/>
    </row>
    <row r="651" spans="2:2" x14ac:dyDescent="0.2">
      <c r="B651" s="17"/>
    </row>
    <row r="652" spans="2:2" x14ac:dyDescent="0.2">
      <c r="B652" s="17"/>
    </row>
    <row r="653" spans="2:2" x14ac:dyDescent="0.2">
      <c r="B653" s="17"/>
    </row>
    <row r="654" spans="2:2" x14ac:dyDescent="0.2">
      <c r="B654" s="17"/>
    </row>
    <row r="655" spans="2:2" x14ac:dyDescent="0.2">
      <c r="B655" s="17"/>
    </row>
    <row r="656" spans="2:2" x14ac:dyDescent="0.2">
      <c r="B656" s="17"/>
    </row>
    <row r="657" spans="2:2" x14ac:dyDescent="0.2">
      <c r="B657" s="17"/>
    </row>
    <row r="658" spans="2:2" x14ac:dyDescent="0.2">
      <c r="B658" s="17"/>
    </row>
    <row r="659" spans="2:2" x14ac:dyDescent="0.2">
      <c r="B659" s="17"/>
    </row>
    <row r="660" spans="2:2" x14ac:dyDescent="0.2">
      <c r="B660" s="17"/>
    </row>
    <row r="661" spans="2:2" x14ac:dyDescent="0.2">
      <c r="B661" s="17"/>
    </row>
    <row r="662" spans="2:2" x14ac:dyDescent="0.2">
      <c r="B662" s="17"/>
    </row>
    <row r="663" spans="2:2" x14ac:dyDescent="0.2">
      <c r="B663" s="17"/>
    </row>
    <row r="664" spans="2:2" x14ac:dyDescent="0.2">
      <c r="B664" s="17"/>
    </row>
    <row r="665" spans="2:2" x14ac:dyDescent="0.2">
      <c r="B665" s="17"/>
    </row>
    <row r="666" spans="2:2" x14ac:dyDescent="0.2">
      <c r="B666" s="17"/>
    </row>
    <row r="667" spans="2:2" x14ac:dyDescent="0.2">
      <c r="B667" s="17"/>
    </row>
    <row r="668" spans="2:2" x14ac:dyDescent="0.2">
      <c r="B668" s="17"/>
    </row>
    <row r="669" spans="2:2" x14ac:dyDescent="0.2">
      <c r="B669" s="17"/>
    </row>
    <row r="670" spans="2:2" x14ac:dyDescent="0.2">
      <c r="B670" s="17"/>
    </row>
    <row r="671" spans="2:2" x14ac:dyDescent="0.2">
      <c r="B671" s="17"/>
    </row>
    <row r="672" spans="2:2" x14ac:dyDescent="0.2">
      <c r="B672" s="17"/>
    </row>
    <row r="673" spans="2:2" x14ac:dyDescent="0.2">
      <c r="B673" s="17"/>
    </row>
    <row r="674" spans="2:2" x14ac:dyDescent="0.2">
      <c r="B674" s="17"/>
    </row>
    <row r="675" spans="2:2" x14ac:dyDescent="0.2">
      <c r="B675" s="17"/>
    </row>
    <row r="676" spans="2:2" x14ac:dyDescent="0.2">
      <c r="B676" s="17"/>
    </row>
    <row r="677" spans="2:2" x14ac:dyDescent="0.2">
      <c r="B677" s="17"/>
    </row>
    <row r="678" spans="2:2" x14ac:dyDescent="0.2">
      <c r="B678" s="17"/>
    </row>
    <row r="679" spans="2:2" x14ac:dyDescent="0.2">
      <c r="B679" s="17"/>
    </row>
    <row r="680" spans="2:2" x14ac:dyDescent="0.2">
      <c r="B680" s="17"/>
    </row>
    <row r="681" spans="2:2" x14ac:dyDescent="0.2">
      <c r="B681" s="17"/>
    </row>
    <row r="682" spans="2:2" x14ac:dyDescent="0.2">
      <c r="B682" s="17"/>
    </row>
    <row r="683" spans="2:2" x14ac:dyDescent="0.2">
      <c r="B683" s="17"/>
    </row>
    <row r="684" spans="2:2" x14ac:dyDescent="0.2">
      <c r="B684" s="17"/>
    </row>
    <row r="685" spans="2:2" x14ac:dyDescent="0.2">
      <c r="B685" s="17"/>
    </row>
    <row r="686" spans="2:2" x14ac:dyDescent="0.2">
      <c r="B686" s="17"/>
    </row>
    <row r="687" spans="2:2" x14ac:dyDescent="0.2">
      <c r="B687" s="17"/>
    </row>
    <row r="688" spans="2:2" x14ac:dyDescent="0.2">
      <c r="B688" s="17"/>
    </row>
    <row r="689" spans="2:2" x14ac:dyDescent="0.2">
      <c r="B689" s="17"/>
    </row>
    <row r="690" spans="2:2" x14ac:dyDescent="0.2">
      <c r="B690" s="17"/>
    </row>
    <row r="691" spans="2:2" x14ac:dyDescent="0.2">
      <c r="B691" s="17"/>
    </row>
    <row r="692" spans="2:2" x14ac:dyDescent="0.2">
      <c r="B692" s="17"/>
    </row>
    <row r="693" spans="2:2" x14ac:dyDescent="0.2">
      <c r="B693" s="17"/>
    </row>
    <row r="694" spans="2:2" x14ac:dyDescent="0.2">
      <c r="B694" s="17"/>
    </row>
    <row r="695" spans="2:2" x14ac:dyDescent="0.2">
      <c r="B695" s="17"/>
    </row>
    <row r="696" spans="2:2" x14ac:dyDescent="0.2">
      <c r="B696" s="17"/>
    </row>
    <row r="697" spans="2:2" x14ac:dyDescent="0.2">
      <c r="B697" s="17"/>
    </row>
    <row r="698" spans="2:2" x14ac:dyDescent="0.2">
      <c r="B698" s="17"/>
    </row>
    <row r="699" spans="2:2" x14ac:dyDescent="0.2">
      <c r="B699" s="17"/>
    </row>
    <row r="700" spans="2:2" x14ac:dyDescent="0.2">
      <c r="B700" s="17"/>
    </row>
    <row r="701" spans="2:2" x14ac:dyDescent="0.2">
      <c r="B701" s="17"/>
    </row>
    <row r="702" spans="2:2" x14ac:dyDescent="0.2">
      <c r="B702" s="17"/>
    </row>
    <row r="703" spans="2:2" x14ac:dyDescent="0.2">
      <c r="B703" s="17"/>
    </row>
    <row r="704" spans="2:2" x14ac:dyDescent="0.2">
      <c r="B704" s="17"/>
    </row>
    <row r="705" spans="2:2" x14ac:dyDescent="0.2">
      <c r="B705" s="17"/>
    </row>
    <row r="706" spans="2:2" x14ac:dyDescent="0.2">
      <c r="B706" s="17"/>
    </row>
    <row r="707" spans="2:2" x14ac:dyDescent="0.2">
      <c r="B707" s="17"/>
    </row>
    <row r="708" spans="2:2" x14ac:dyDescent="0.2">
      <c r="B708" s="17"/>
    </row>
    <row r="709" spans="2:2" x14ac:dyDescent="0.2">
      <c r="B709" s="17"/>
    </row>
    <row r="710" spans="2:2" x14ac:dyDescent="0.2">
      <c r="B710" s="17"/>
    </row>
    <row r="711" spans="2:2" x14ac:dyDescent="0.2">
      <c r="B711" s="17"/>
    </row>
    <row r="712" spans="2:2" x14ac:dyDescent="0.2">
      <c r="B712" s="17"/>
    </row>
    <row r="713" spans="2:2" x14ac:dyDescent="0.2">
      <c r="B713" s="17"/>
    </row>
    <row r="714" spans="2:2" x14ac:dyDescent="0.2">
      <c r="B714" s="17"/>
    </row>
    <row r="715" spans="2:2" x14ac:dyDescent="0.2">
      <c r="B715" s="17"/>
    </row>
    <row r="716" spans="2:2" x14ac:dyDescent="0.2">
      <c r="B716" s="17"/>
    </row>
    <row r="717" spans="2:2" x14ac:dyDescent="0.2">
      <c r="B717" s="17"/>
    </row>
    <row r="718" spans="2:2" x14ac:dyDescent="0.2">
      <c r="B718" s="17"/>
    </row>
    <row r="719" spans="2:2" x14ac:dyDescent="0.2">
      <c r="B719" s="17"/>
    </row>
    <row r="720" spans="2:2" x14ac:dyDescent="0.2">
      <c r="B720" s="17"/>
    </row>
    <row r="721" spans="2:2" x14ac:dyDescent="0.2">
      <c r="B721" s="17"/>
    </row>
    <row r="722" spans="2:2" x14ac:dyDescent="0.2">
      <c r="B722" s="17"/>
    </row>
    <row r="723" spans="2:2" x14ac:dyDescent="0.2">
      <c r="B723" s="17"/>
    </row>
    <row r="724" spans="2:2" x14ac:dyDescent="0.2">
      <c r="B724" s="17"/>
    </row>
    <row r="725" spans="2:2" x14ac:dyDescent="0.2">
      <c r="B725" s="17"/>
    </row>
    <row r="726" spans="2:2" x14ac:dyDescent="0.2">
      <c r="B726" s="17"/>
    </row>
    <row r="727" spans="2:2" x14ac:dyDescent="0.2">
      <c r="B727" s="17"/>
    </row>
    <row r="728" spans="2:2" x14ac:dyDescent="0.2">
      <c r="B728" s="17"/>
    </row>
    <row r="729" spans="2:2" x14ac:dyDescent="0.2">
      <c r="B729" s="17"/>
    </row>
    <row r="730" spans="2:2" x14ac:dyDescent="0.2">
      <c r="B730" s="17"/>
    </row>
    <row r="731" spans="2:2" x14ac:dyDescent="0.2">
      <c r="B731" s="17"/>
    </row>
    <row r="732" spans="2:2" x14ac:dyDescent="0.2">
      <c r="B732" s="17"/>
    </row>
    <row r="733" spans="2:2" x14ac:dyDescent="0.2">
      <c r="B733" s="17"/>
    </row>
    <row r="734" spans="2:2" x14ac:dyDescent="0.2">
      <c r="B734" s="17"/>
    </row>
    <row r="735" spans="2:2" x14ac:dyDescent="0.2">
      <c r="B735" s="17"/>
    </row>
    <row r="736" spans="2:2" x14ac:dyDescent="0.2">
      <c r="B736" s="17"/>
    </row>
    <row r="737" spans="2:2" x14ac:dyDescent="0.2">
      <c r="B737" s="17"/>
    </row>
    <row r="738" spans="2:2" x14ac:dyDescent="0.2">
      <c r="B738" s="17"/>
    </row>
    <row r="739" spans="2:2" x14ac:dyDescent="0.2">
      <c r="B739" s="17"/>
    </row>
    <row r="740" spans="2:2" x14ac:dyDescent="0.2">
      <c r="B740" s="17"/>
    </row>
    <row r="741" spans="2:2" x14ac:dyDescent="0.2">
      <c r="B741" s="17"/>
    </row>
    <row r="742" spans="2:2" x14ac:dyDescent="0.2">
      <c r="B742" s="17"/>
    </row>
    <row r="743" spans="2:2" x14ac:dyDescent="0.2">
      <c r="B743" s="17"/>
    </row>
    <row r="744" spans="2:2" x14ac:dyDescent="0.2">
      <c r="B744" s="17"/>
    </row>
    <row r="745" spans="2:2" x14ac:dyDescent="0.2">
      <c r="B745" s="17"/>
    </row>
    <row r="746" spans="2:2" x14ac:dyDescent="0.2">
      <c r="B746" s="17"/>
    </row>
    <row r="747" spans="2:2" x14ac:dyDescent="0.2">
      <c r="B747" s="17"/>
    </row>
    <row r="748" spans="2:2" x14ac:dyDescent="0.2">
      <c r="B748" s="17"/>
    </row>
    <row r="749" spans="2:2" x14ac:dyDescent="0.2">
      <c r="B749" s="17"/>
    </row>
    <row r="750" spans="2:2" x14ac:dyDescent="0.2">
      <c r="B750" s="17"/>
    </row>
    <row r="751" spans="2:2" x14ac:dyDescent="0.2">
      <c r="B751" s="17"/>
    </row>
    <row r="752" spans="2:2" x14ac:dyDescent="0.2">
      <c r="B752" s="17"/>
    </row>
    <row r="753" spans="2:2" x14ac:dyDescent="0.2">
      <c r="B753" s="17"/>
    </row>
    <row r="754" spans="2:2" x14ac:dyDescent="0.2">
      <c r="B754" s="17"/>
    </row>
    <row r="755" spans="2:2" x14ac:dyDescent="0.2">
      <c r="B755" s="17"/>
    </row>
    <row r="756" spans="2:2" x14ac:dyDescent="0.2">
      <c r="B756" s="17"/>
    </row>
    <row r="757" spans="2:2" x14ac:dyDescent="0.2">
      <c r="B757" s="17"/>
    </row>
    <row r="758" spans="2:2" x14ac:dyDescent="0.2">
      <c r="B758" s="17"/>
    </row>
    <row r="759" spans="2:2" x14ac:dyDescent="0.2">
      <c r="B759" s="17"/>
    </row>
    <row r="760" spans="2:2" x14ac:dyDescent="0.2">
      <c r="B760" s="17"/>
    </row>
    <row r="761" spans="2:2" x14ac:dyDescent="0.2">
      <c r="B761" s="17"/>
    </row>
    <row r="762" spans="2:2" x14ac:dyDescent="0.2">
      <c r="B762" s="17"/>
    </row>
    <row r="763" spans="2:2" x14ac:dyDescent="0.2">
      <c r="B763" s="17"/>
    </row>
    <row r="764" spans="2:2" x14ac:dyDescent="0.2">
      <c r="B764" s="17"/>
    </row>
    <row r="765" spans="2:2" x14ac:dyDescent="0.2">
      <c r="B765" s="17"/>
    </row>
    <row r="766" spans="2:2" x14ac:dyDescent="0.2">
      <c r="B766" s="17"/>
    </row>
    <row r="767" spans="2:2" x14ac:dyDescent="0.2">
      <c r="B767" s="17"/>
    </row>
    <row r="768" spans="2:2" x14ac:dyDescent="0.2">
      <c r="B768" s="17"/>
    </row>
    <row r="769" spans="2:2" x14ac:dyDescent="0.2">
      <c r="B769" s="17"/>
    </row>
    <row r="770" spans="2:2" x14ac:dyDescent="0.2">
      <c r="B770" s="17"/>
    </row>
    <row r="771" spans="2:2" x14ac:dyDescent="0.2">
      <c r="B771" s="17"/>
    </row>
    <row r="772" spans="2:2" x14ac:dyDescent="0.2">
      <c r="B772" s="17"/>
    </row>
    <row r="773" spans="2:2" x14ac:dyDescent="0.2">
      <c r="B773" s="17"/>
    </row>
    <row r="774" spans="2:2" x14ac:dyDescent="0.2">
      <c r="B774" s="17"/>
    </row>
    <row r="775" spans="2:2" x14ac:dyDescent="0.2">
      <c r="B775" s="17"/>
    </row>
    <row r="776" spans="2:2" x14ac:dyDescent="0.2">
      <c r="B776" s="17"/>
    </row>
    <row r="777" spans="2:2" x14ac:dyDescent="0.2">
      <c r="B777" s="17"/>
    </row>
    <row r="778" spans="2:2" x14ac:dyDescent="0.2">
      <c r="B778" s="17"/>
    </row>
    <row r="779" spans="2:2" x14ac:dyDescent="0.2">
      <c r="B779" s="17"/>
    </row>
    <row r="780" spans="2:2" x14ac:dyDescent="0.2">
      <c r="B780" s="17"/>
    </row>
    <row r="781" spans="2:2" x14ac:dyDescent="0.2">
      <c r="B781" s="17"/>
    </row>
    <row r="782" spans="2:2" x14ac:dyDescent="0.2">
      <c r="B782" s="17"/>
    </row>
    <row r="783" spans="2:2" x14ac:dyDescent="0.2">
      <c r="B783" s="17"/>
    </row>
    <row r="784" spans="2:2" x14ac:dyDescent="0.2">
      <c r="B784" s="17"/>
    </row>
    <row r="785" spans="2:2" x14ac:dyDescent="0.2">
      <c r="B785" s="17"/>
    </row>
    <row r="786" spans="2:2" x14ac:dyDescent="0.2">
      <c r="B786" s="17"/>
    </row>
    <row r="787" spans="2:2" x14ac:dyDescent="0.2">
      <c r="B787" s="17"/>
    </row>
    <row r="788" spans="2:2" x14ac:dyDescent="0.2">
      <c r="B788" s="17"/>
    </row>
    <row r="789" spans="2:2" x14ac:dyDescent="0.2">
      <c r="B789" s="17"/>
    </row>
    <row r="790" spans="2:2" x14ac:dyDescent="0.2">
      <c r="B790" s="17"/>
    </row>
    <row r="791" spans="2:2" x14ac:dyDescent="0.2">
      <c r="B791" s="17"/>
    </row>
    <row r="792" spans="2:2" x14ac:dyDescent="0.2">
      <c r="B792" s="17"/>
    </row>
    <row r="793" spans="2:2" x14ac:dyDescent="0.2">
      <c r="B793" s="17"/>
    </row>
    <row r="794" spans="2:2" x14ac:dyDescent="0.2">
      <c r="B794" s="17"/>
    </row>
    <row r="795" spans="2:2" x14ac:dyDescent="0.2">
      <c r="B795" s="17"/>
    </row>
    <row r="796" spans="2:2" x14ac:dyDescent="0.2">
      <c r="B796" s="17"/>
    </row>
    <row r="797" spans="2:2" x14ac:dyDescent="0.2">
      <c r="B797" s="17"/>
    </row>
    <row r="798" spans="2:2" x14ac:dyDescent="0.2">
      <c r="B798" s="17"/>
    </row>
    <row r="799" spans="2:2" x14ac:dyDescent="0.2">
      <c r="B799" s="17"/>
    </row>
    <row r="800" spans="2:2" x14ac:dyDescent="0.2">
      <c r="B800" s="17"/>
    </row>
    <row r="801" spans="2:2" x14ac:dyDescent="0.2">
      <c r="B801" s="17"/>
    </row>
    <row r="802" spans="2:2" x14ac:dyDescent="0.2">
      <c r="B802" s="17"/>
    </row>
    <row r="803" spans="2:2" x14ac:dyDescent="0.2">
      <c r="B803" s="17"/>
    </row>
    <row r="804" spans="2:2" x14ac:dyDescent="0.2">
      <c r="B804" s="17"/>
    </row>
    <row r="805" spans="2:2" x14ac:dyDescent="0.2">
      <c r="B805" s="17"/>
    </row>
    <row r="806" spans="2:2" x14ac:dyDescent="0.2">
      <c r="B806" s="17"/>
    </row>
    <row r="807" spans="2:2" x14ac:dyDescent="0.2">
      <c r="B807" s="17"/>
    </row>
    <row r="808" spans="2:2" x14ac:dyDescent="0.2">
      <c r="B808" s="17"/>
    </row>
    <row r="809" spans="2:2" x14ac:dyDescent="0.2">
      <c r="B809" s="17"/>
    </row>
    <row r="810" spans="2:2" x14ac:dyDescent="0.2">
      <c r="B810" s="17"/>
    </row>
    <row r="811" spans="2:2" x14ac:dyDescent="0.2">
      <c r="B811" s="17"/>
    </row>
    <row r="812" spans="2:2" x14ac:dyDescent="0.2">
      <c r="B812" s="17"/>
    </row>
    <row r="813" spans="2:2" x14ac:dyDescent="0.2">
      <c r="B813" s="17"/>
    </row>
    <row r="814" spans="2:2" x14ac:dyDescent="0.2">
      <c r="B814" s="17"/>
    </row>
    <row r="815" spans="2:2" x14ac:dyDescent="0.2">
      <c r="B815" s="17"/>
    </row>
    <row r="816" spans="2:2" x14ac:dyDescent="0.2">
      <c r="B816" s="17"/>
    </row>
    <row r="817" spans="2:2" x14ac:dyDescent="0.2">
      <c r="B817" s="17"/>
    </row>
    <row r="818" spans="2:2" x14ac:dyDescent="0.2">
      <c r="B818" s="17"/>
    </row>
    <row r="819" spans="2:2" x14ac:dyDescent="0.2">
      <c r="B819" s="17"/>
    </row>
    <row r="820" spans="2:2" x14ac:dyDescent="0.2">
      <c r="B820" s="17"/>
    </row>
    <row r="821" spans="2:2" x14ac:dyDescent="0.2">
      <c r="B821" s="17"/>
    </row>
    <row r="822" spans="2:2" x14ac:dyDescent="0.2">
      <c r="B822" s="17"/>
    </row>
    <row r="823" spans="2:2" x14ac:dyDescent="0.2">
      <c r="B823" s="17"/>
    </row>
    <row r="824" spans="2:2" x14ac:dyDescent="0.2">
      <c r="B824" s="17"/>
    </row>
    <row r="825" spans="2:2" x14ac:dyDescent="0.2">
      <c r="B825" s="17"/>
    </row>
    <row r="826" spans="2:2" x14ac:dyDescent="0.2">
      <c r="B826" s="17"/>
    </row>
    <row r="827" spans="2:2" x14ac:dyDescent="0.2">
      <c r="B827" s="17"/>
    </row>
    <row r="828" spans="2:2" x14ac:dyDescent="0.2">
      <c r="B828" s="17"/>
    </row>
    <row r="829" spans="2:2" x14ac:dyDescent="0.2">
      <c r="B829" s="17"/>
    </row>
    <row r="830" spans="2:2" x14ac:dyDescent="0.2">
      <c r="B830" s="17"/>
    </row>
    <row r="831" spans="2:2" x14ac:dyDescent="0.2">
      <c r="B831" s="17"/>
    </row>
    <row r="832" spans="2:2" x14ac:dyDescent="0.2">
      <c r="B832" s="17"/>
    </row>
    <row r="833" spans="2:2" x14ac:dyDescent="0.2">
      <c r="B833" s="17"/>
    </row>
    <row r="834" spans="2:2" x14ac:dyDescent="0.2">
      <c r="B834" s="17"/>
    </row>
    <row r="835" spans="2:2" x14ac:dyDescent="0.2">
      <c r="B835" s="17"/>
    </row>
    <row r="836" spans="2:2" x14ac:dyDescent="0.2">
      <c r="B836" s="17"/>
    </row>
    <row r="837" spans="2:2" x14ac:dyDescent="0.2">
      <c r="B837" s="17"/>
    </row>
    <row r="838" spans="2:2" x14ac:dyDescent="0.2">
      <c r="B838" s="17"/>
    </row>
    <row r="839" spans="2:2" x14ac:dyDescent="0.2">
      <c r="B839" s="17"/>
    </row>
    <row r="840" spans="2:2" x14ac:dyDescent="0.2">
      <c r="B840" s="17"/>
    </row>
    <row r="841" spans="2:2" x14ac:dyDescent="0.2">
      <c r="B841" s="17"/>
    </row>
    <row r="842" spans="2:2" x14ac:dyDescent="0.2">
      <c r="B842" s="17"/>
    </row>
    <row r="843" spans="2:2" x14ac:dyDescent="0.2">
      <c r="B843" s="17"/>
    </row>
    <row r="844" spans="2:2" x14ac:dyDescent="0.2">
      <c r="B844" s="17"/>
    </row>
    <row r="845" spans="2:2" x14ac:dyDescent="0.2">
      <c r="B845" s="17"/>
    </row>
    <row r="846" spans="2:2" x14ac:dyDescent="0.2">
      <c r="B846" s="17"/>
    </row>
    <row r="847" spans="2:2" x14ac:dyDescent="0.2">
      <c r="B847" s="17"/>
    </row>
    <row r="848" spans="2:2" x14ac:dyDescent="0.2">
      <c r="B848" s="17"/>
    </row>
    <row r="849" spans="2:2" x14ac:dyDescent="0.2">
      <c r="B849" s="17"/>
    </row>
    <row r="850" spans="2:2" x14ac:dyDescent="0.2">
      <c r="B850" s="17"/>
    </row>
    <row r="851" spans="2:2" x14ac:dyDescent="0.2">
      <c r="B851" s="17"/>
    </row>
    <row r="852" spans="2:2" x14ac:dyDescent="0.2">
      <c r="B852" s="17"/>
    </row>
    <row r="853" spans="2:2" x14ac:dyDescent="0.2">
      <c r="B853" s="17"/>
    </row>
    <row r="854" spans="2:2" x14ac:dyDescent="0.2">
      <c r="B854" s="17"/>
    </row>
    <row r="855" spans="2:2" x14ac:dyDescent="0.2">
      <c r="B855" s="17"/>
    </row>
    <row r="856" spans="2:2" x14ac:dyDescent="0.2">
      <c r="B856" s="17"/>
    </row>
    <row r="857" spans="2:2" x14ac:dyDescent="0.2">
      <c r="B857" s="17"/>
    </row>
    <row r="858" spans="2:2" x14ac:dyDescent="0.2">
      <c r="B858" s="17"/>
    </row>
    <row r="859" spans="2:2" x14ac:dyDescent="0.2">
      <c r="B859" s="17"/>
    </row>
    <row r="860" spans="2:2" x14ac:dyDescent="0.2">
      <c r="B860" s="17"/>
    </row>
    <row r="861" spans="2:2" x14ac:dyDescent="0.2">
      <c r="B861" s="17"/>
    </row>
    <row r="862" spans="2:2" x14ac:dyDescent="0.2">
      <c r="B862" s="17"/>
    </row>
    <row r="863" spans="2:2" x14ac:dyDescent="0.2">
      <c r="B863" s="17"/>
    </row>
    <row r="864" spans="2:2" x14ac:dyDescent="0.2">
      <c r="B864" s="17"/>
    </row>
    <row r="865" spans="2:2" x14ac:dyDescent="0.2">
      <c r="B865" s="17"/>
    </row>
    <row r="866" spans="2:2" x14ac:dyDescent="0.2">
      <c r="B866" s="17"/>
    </row>
    <row r="867" spans="2:2" x14ac:dyDescent="0.2">
      <c r="B867" s="17"/>
    </row>
    <row r="868" spans="2:2" x14ac:dyDescent="0.2">
      <c r="B868" s="17"/>
    </row>
    <row r="869" spans="2:2" x14ac:dyDescent="0.2">
      <c r="B869" s="17"/>
    </row>
    <row r="870" spans="2:2" x14ac:dyDescent="0.2">
      <c r="B870" s="17"/>
    </row>
    <row r="871" spans="2:2" x14ac:dyDescent="0.2">
      <c r="B871" s="17"/>
    </row>
    <row r="872" spans="2:2" x14ac:dyDescent="0.2">
      <c r="B872" s="17"/>
    </row>
    <row r="873" spans="2:2" x14ac:dyDescent="0.2">
      <c r="B873" s="17"/>
    </row>
    <row r="874" spans="2:2" x14ac:dyDescent="0.2">
      <c r="B874" s="17"/>
    </row>
    <row r="875" spans="2:2" x14ac:dyDescent="0.2">
      <c r="B875" s="17"/>
    </row>
    <row r="876" spans="2:2" x14ac:dyDescent="0.2">
      <c r="B876" s="17"/>
    </row>
    <row r="877" spans="2:2" x14ac:dyDescent="0.2">
      <c r="B877" s="17"/>
    </row>
    <row r="878" spans="2:2" x14ac:dyDescent="0.2">
      <c r="B878" s="17"/>
    </row>
    <row r="879" spans="2:2" x14ac:dyDescent="0.2">
      <c r="B879" s="17"/>
    </row>
    <row r="880" spans="2:2" x14ac:dyDescent="0.2">
      <c r="B880" s="17"/>
    </row>
    <row r="881" spans="2:2" x14ac:dyDescent="0.2">
      <c r="B881" s="17"/>
    </row>
    <row r="882" spans="2:2" x14ac:dyDescent="0.2">
      <c r="B882" s="17"/>
    </row>
    <row r="883" spans="2:2" x14ac:dyDescent="0.2">
      <c r="B883" s="17"/>
    </row>
    <row r="884" spans="2:2" x14ac:dyDescent="0.2">
      <c r="B884" s="17"/>
    </row>
    <row r="885" spans="2:2" x14ac:dyDescent="0.2">
      <c r="B885" s="17"/>
    </row>
    <row r="886" spans="2:2" x14ac:dyDescent="0.2">
      <c r="B886" s="17"/>
    </row>
    <row r="887" spans="2:2" x14ac:dyDescent="0.2">
      <c r="B887" s="17"/>
    </row>
    <row r="888" spans="2:2" x14ac:dyDescent="0.2">
      <c r="B888" s="17"/>
    </row>
    <row r="889" spans="2:2" x14ac:dyDescent="0.2">
      <c r="B889" s="17"/>
    </row>
    <row r="890" spans="2:2" x14ac:dyDescent="0.2">
      <c r="B890" s="17"/>
    </row>
    <row r="891" spans="2:2" x14ac:dyDescent="0.2">
      <c r="B891" s="17"/>
    </row>
    <row r="892" spans="2:2" x14ac:dyDescent="0.2">
      <c r="B892" s="17"/>
    </row>
    <row r="893" spans="2:2" x14ac:dyDescent="0.2">
      <c r="B893" s="17"/>
    </row>
    <row r="894" spans="2:2" x14ac:dyDescent="0.2">
      <c r="B894" s="17"/>
    </row>
    <row r="895" spans="2:2" x14ac:dyDescent="0.2">
      <c r="B895" s="17"/>
    </row>
    <row r="896" spans="2:2" x14ac:dyDescent="0.2">
      <c r="B896" s="17"/>
    </row>
    <row r="897" spans="2:2" x14ac:dyDescent="0.2">
      <c r="B897" s="17"/>
    </row>
    <row r="898" spans="2:2" x14ac:dyDescent="0.2">
      <c r="B898" s="17"/>
    </row>
    <row r="899" spans="2:2" x14ac:dyDescent="0.2">
      <c r="B899" s="17"/>
    </row>
    <row r="900" spans="2:2" x14ac:dyDescent="0.2">
      <c r="B900" s="17"/>
    </row>
    <row r="901" spans="2:2" x14ac:dyDescent="0.2">
      <c r="B901" s="17"/>
    </row>
    <row r="902" spans="2:2" x14ac:dyDescent="0.2">
      <c r="B902" s="17"/>
    </row>
    <row r="903" spans="2:2" x14ac:dyDescent="0.2">
      <c r="B903" s="17"/>
    </row>
    <row r="904" spans="2:2" x14ac:dyDescent="0.2">
      <c r="B904" s="17"/>
    </row>
    <row r="905" spans="2:2" x14ac:dyDescent="0.2">
      <c r="B905" s="17"/>
    </row>
    <row r="906" spans="2:2" x14ac:dyDescent="0.2">
      <c r="B906" s="17"/>
    </row>
    <row r="907" spans="2:2" x14ac:dyDescent="0.2">
      <c r="B907" s="17"/>
    </row>
    <row r="908" spans="2:2" x14ac:dyDescent="0.2">
      <c r="B908" s="17"/>
    </row>
    <row r="909" spans="2:2" x14ac:dyDescent="0.2">
      <c r="B909" s="17"/>
    </row>
    <row r="910" spans="2:2" x14ac:dyDescent="0.2">
      <c r="B910" s="17"/>
    </row>
    <row r="911" spans="2:2" x14ac:dyDescent="0.2">
      <c r="B911" s="17"/>
    </row>
    <row r="912" spans="2:2" x14ac:dyDescent="0.2">
      <c r="B912" s="17"/>
    </row>
    <row r="913" spans="2:2" x14ac:dyDescent="0.2">
      <c r="B913" s="17"/>
    </row>
    <row r="914" spans="2:2" x14ac:dyDescent="0.2">
      <c r="B914" s="17"/>
    </row>
    <row r="915" spans="2:2" x14ac:dyDescent="0.2">
      <c r="B915" s="17"/>
    </row>
    <row r="916" spans="2:2" x14ac:dyDescent="0.2">
      <c r="B916" s="17"/>
    </row>
    <row r="917" spans="2:2" x14ac:dyDescent="0.2">
      <c r="B917" s="17"/>
    </row>
    <row r="918" spans="2:2" x14ac:dyDescent="0.2">
      <c r="B918" s="17"/>
    </row>
    <row r="919" spans="2:2" x14ac:dyDescent="0.2">
      <c r="B919" s="17"/>
    </row>
    <row r="920" spans="2:2" x14ac:dyDescent="0.2">
      <c r="B920" s="17"/>
    </row>
    <row r="921" spans="2:2" x14ac:dyDescent="0.2">
      <c r="B921" s="17"/>
    </row>
    <row r="922" spans="2:2" x14ac:dyDescent="0.2">
      <c r="B922" s="17"/>
    </row>
    <row r="923" spans="2:2" x14ac:dyDescent="0.2">
      <c r="B923" s="17"/>
    </row>
    <row r="924" spans="2:2" x14ac:dyDescent="0.2">
      <c r="B924" s="17"/>
    </row>
    <row r="925" spans="2:2" x14ac:dyDescent="0.2">
      <c r="B925" s="17"/>
    </row>
    <row r="926" spans="2:2" x14ac:dyDescent="0.2">
      <c r="B926" s="17"/>
    </row>
    <row r="927" spans="2:2" x14ac:dyDescent="0.2">
      <c r="B927" s="17"/>
    </row>
    <row r="928" spans="2:2" x14ac:dyDescent="0.2">
      <c r="B928" s="17"/>
    </row>
    <row r="929" spans="2:2" x14ac:dyDescent="0.2">
      <c r="B929" s="17"/>
    </row>
    <row r="930" spans="2:2" x14ac:dyDescent="0.2">
      <c r="B930" s="17"/>
    </row>
    <row r="931" spans="2:2" x14ac:dyDescent="0.2">
      <c r="B931" s="17"/>
    </row>
    <row r="932" spans="2:2" x14ac:dyDescent="0.2">
      <c r="B932" s="17"/>
    </row>
    <row r="933" spans="2:2" x14ac:dyDescent="0.2">
      <c r="B933" s="17"/>
    </row>
    <row r="934" spans="2:2" x14ac:dyDescent="0.2">
      <c r="B934" s="17"/>
    </row>
    <row r="935" spans="2:2" x14ac:dyDescent="0.2">
      <c r="B935" s="17"/>
    </row>
    <row r="936" spans="2:2" x14ac:dyDescent="0.2">
      <c r="B936" s="17"/>
    </row>
    <row r="937" spans="2:2" x14ac:dyDescent="0.2">
      <c r="B937" s="17"/>
    </row>
    <row r="938" spans="2:2" x14ac:dyDescent="0.2">
      <c r="B938" s="17"/>
    </row>
    <row r="939" spans="2:2" x14ac:dyDescent="0.2">
      <c r="B939" s="17"/>
    </row>
    <row r="940" spans="2:2" x14ac:dyDescent="0.2">
      <c r="B940" s="17"/>
    </row>
    <row r="941" spans="2:2" x14ac:dyDescent="0.2">
      <c r="B941" s="17"/>
    </row>
    <row r="942" spans="2:2" x14ac:dyDescent="0.2">
      <c r="B942" s="17"/>
    </row>
    <row r="943" spans="2:2" x14ac:dyDescent="0.2">
      <c r="B943" s="17"/>
    </row>
    <row r="944" spans="2:2" x14ac:dyDescent="0.2">
      <c r="B944" s="17"/>
    </row>
    <row r="945" spans="2:2" x14ac:dyDescent="0.2">
      <c r="B945" s="17"/>
    </row>
    <row r="946" spans="2:2" x14ac:dyDescent="0.2">
      <c r="B946" s="17"/>
    </row>
    <row r="947" spans="2:2" x14ac:dyDescent="0.2">
      <c r="B947" s="17"/>
    </row>
    <row r="948" spans="2:2" x14ac:dyDescent="0.2">
      <c r="B948" s="17"/>
    </row>
    <row r="949" spans="2:2" x14ac:dyDescent="0.2">
      <c r="B949" s="17"/>
    </row>
    <row r="950" spans="2:2" x14ac:dyDescent="0.2">
      <c r="B950" s="17"/>
    </row>
    <row r="951" spans="2:2" x14ac:dyDescent="0.2">
      <c r="B951" s="17"/>
    </row>
    <row r="952" spans="2:2" x14ac:dyDescent="0.2">
      <c r="B952" s="17"/>
    </row>
    <row r="953" spans="2:2" x14ac:dyDescent="0.2">
      <c r="B953" s="17"/>
    </row>
    <row r="954" spans="2:2" x14ac:dyDescent="0.2">
      <c r="B954" s="17"/>
    </row>
    <row r="955" spans="2:2" x14ac:dyDescent="0.2">
      <c r="B955" s="17"/>
    </row>
    <row r="956" spans="2:2" x14ac:dyDescent="0.2">
      <c r="B956" s="17"/>
    </row>
    <row r="957" spans="2:2" x14ac:dyDescent="0.2">
      <c r="B957" s="17"/>
    </row>
    <row r="958" spans="2:2" x14ac:dyDescent="0.2">
      <c r="B958" s="17"/>
    </row>
    <row r="959" spans="2:2" x14ac:dyDescent="0.2">
      <c r="B959" s="17"/>
    </row>
    <row r="960" spans="2:2" x14ac:dyDescent="0.2">
      <c r="B960" s="17"/>
    </row>
    <row r="961" spans="2:2" x14ac:dyDescent="0.2">
      <c r="B961" s="17"/>
    </row>
    <row r="962" spans="2:2" x14ac:dyDescent="0.2">
      <c r="B962" s="17"/>
    </row>
    <row r="963" spans="2:2" x14ac:dyDescent="0.2">
      <c r="B963" s="17"/>
    </row>
    <row r="964" spans="2:2" x14ac:dyDescent="0.2">
      <c r="B964" s="17"/>
    </row>
    <row r="965" spans="2:2" x14ac:dyDescent="0.2">
      <c r="B965" s="17"/>
    </row>
    <row r="966" spans="2:2" x14ac:dyDescent="0.2">
      <c r="B966" s="17"/>
    </row>
    <row r="967" spans="2:2" x14ac:dyDescent="0.2">
      <c r="B967" s="17"/>
    </row>
    <row r="968" spans="2:2" x14ac:dyDescent="0.2">
      <c r="B968" s="17"/>
    </row>
    <row r="969" spans="2:2" x14ac:dyDescent="0.2">
      <c r="B969" s="17"/>
    </row>
    <row r="970" spans="2:2" x14ac:dyDescent="0.2">
      <c r="B970" s="17"/>
    </row>
    <row r="971" spans="2:2" x14ac:dyDescent="0.2">
      <c r="B971" s="17"/>
    </row>
    <row r="972" spans="2:2" x14ac:dyDescent="0.2">
      <c r="B972" s="17"/>
    </row>
    <row r="973" spans="2:2" x14ac:dyDescent="0.2">
      <c r="B973" s="17"/>
    </row>
    <row r="974" spans="2:2" x14ac:dyDescent="0.2">
      <c r="B974" s="17"/>
    </row>
    <row r="975" spans="2:2" x14ac:dyDescent="0.2">
      <c r="B975" s="17"/>
    </row>
    <row r="976" spans="2:2" x14ac:dyDescent="0.2">
      <c r="B976" s="17"/>
    </row>
    <row r="977" spans="2:2" x14ac:dyDescent="0.2">
      <c r="B977" s="17"/>
    </row>
    <row r="978" spans="2:2" x14ac:dyDescent="0.2">
      <c r="B978" s="17"/>
    </row>
    <row r="979" spans="2:2" x14ac:dyDescent="0.2">
      <c r="B979" s="17"/>
    </row>
    <row r="980" spans="2:2" x14ac:dyDescent="0.2">
      <c r="B980" s="17"/>
    </row>
    <row r="981" spans="2:2" x14ac:dyDescent="0.2">
      <c r="B981" s="17"/>
    </row>
    <row r="982" spans="2:2" x14ac:dyDescent="0.2">
      <c r="B982" s="17"/>
    </row>
    <row r="983" spans="2:2" x14ac:dyDescent="0.2">
      <c r="B983" s="17"/>
    </row>
    <row r="984" spans="2:2" x14ac:dyDescent="0.2">
      <c r="B984" s="17"/>
    </row>
    <row r="985" spans="2:2" x14ac:dyDescent="0.2">
      <c r="B985" s="17"/>
    </row>
    <row r="986" spans="2:2" x14ac:dyDescent="0.2">
      <c r="B986" s="17"/>
    </row>
    <row r="987" spans="2:2" x14ac:dyDescent="0.2">
      <c r="B987" s="17"/>
    </row>
    <row r="988" spans="2:2" x14ac:dyDescent="0.2">
      <c r="B988" s="17"/>
    </row>
    <row r="989" spans="2:2" x14ac:dyDescent="0.2">
      <c r="B989" s="17"/>
    </row>
    <row r="990" spans="2:2" x14ac:dyDescent="0.2">
      <c r="B990" s="17"/>
    </row>
    <row r="991" spans="2:2" x14ac:dyDescent="0.2">
      <c r="B991" s="17"/>
    </row>
    <row r="992" spans="2:2" x14ac:dyDescent="0.2">
      <c r="B992" s="17"/>
    </row>
    <row r="993" spans="2:2" x14ac:dyDescent="0.2">
      <c r="B993" s="17"/>
    </row>
    <row r="994" spans="2:2" x14ac:dyDescent="0.2">
      <c r="B994" s="17"/>
    </row>
    <row r="995" spans="2:2" x14ac:dyDescent="0.2">
      <c r="B995" s="17"/>
    </row>
    <row r="996" spans="2:2" x14ac:dyDescent="0.2">
      <c r="B996" s="17"/>
    </row>
    <row r="997" spans="2:2" x14ac:dyDescent="0.2">
      <c r="B997" s="17"/>
    </row>
    <row r="998" spans="2:2" x14ac:dyDescent="0.2">
      <c r="B998" s="17"/>
    </row>
    <row r="999" spans="2:2" x14ac:dyDescent="0.2">
      <c r="B999" s="17"/>
    </row>
    <row r="1000" spans="2:2" x14ac:dyDescent="0.2">
      <c r="B1000" s="17"/>
    </row>
    <row r="1001" spans="2:2" x14ac:dyDescent="0.2">
      <c r="B1001" s="17"/>
    </row>
    <row r="1002" spans="2:2" x14ac:dyDescent="0.2">
      <c r="B1002" s="17"/>
    </row>
    <row r="1003" spans="2:2" x14ac:dyDescent="0.2">
      <c r="B1003" s="17"/>
    </row>
    <row r="1004" spans="2:2" x14ac:dyDescent="0.2">
      <c r="B1004" s="17"/>
    </row>
    <row r="1005" spans="2:2" x14ac:dyDescent="0.2">
      <c r="B1005" s="17"/>
    </row>
    <row r="1006" spans="2:2" x14ac:dyDescent="0.2">
      <c r="B1006" s="17"/>
    </row>
    <row r="1007" spans="2:2" x14ac:dyDescent="0.2">
      <c r="B1007" s="17"/>
    </row>
    <row r="1008" spans="2:2" x14ac:dyDescent="0.2">
      <c r="B1008" s="17"/>
    </row>
    <row r="1009" spans="2:2" x14ac:dyDescent="0.2">
      <c r="B1009" s="17"/>
    </row>
    <row r="1010" spans="2:2" x14ac:dyDescent="0.2">
      <c r="B1010" s="17"/>
    </row>
    <row r="1011" spans="2:2" x14ac:dyDescent="0.2">
      <c r="B1011" s="17"/>
    </row>
    <row r="1012" spans="2:2" x14ac:dyDescent="0.2">
      <c r="B1012" s="17"/>
    </row>
    <row r="1013" spans="2:2" x14ac:dyDescent="0.2">
      <c r="B1013" s="17"/>
    </row>
    <row r="1014" spans="2:2" x14ac:dyDescent="0.2">
      <c r="B1014" s="17"/>
    </row>
    <row r="1015" spans="2:2" x14ac:dyDescent="0.2">
      <c r="B1015" s="17"/>
    </row>
    <row r="1016" spans="2:2" x14ac:dyDescent="0.2">
      <c r="B1016" s="17"/>
    </row>
    <row r="1017" spans="2:2" x14ac:dyDescent="0.2">
      <c r="B1017" s="17"/>
    </row>
    <row r="1018" spans="2:2" x14ac:dyDescent="0.2">
      <c r="B1018" s="17"/>
    </row>
    <row r="1019" spans="2:2" x14ac:dyDescent="0.2">
      <c r="B1019" s="17"/>
    </row>
    <row r="1020" spans="2:2" x14ac:dyDescent="0.2">
      <c r="B1020" s="17"/>
    </row>
    <row r="1021" spans="2:2" x14ac:dyDescent="0.2">
      <c r="B1021" s="17"/>
    </row>
    <row r="1022" spans="2:2" x14ac:dyDescent="0.2">
      <c r="B1022" s="17"/>
    </row>
    <row r="1023" spans="2:2" x14ac:dyDescent="0.2">
      <c r="B1023" s="17"/>
    </row>
    <row r="1024" spans="2:2" x14ac:dyDescent="0.2">
      <c r="B1024" s="17"/>
    </row>
    <row r="1025" spans="2:2" x14ac:dyDescent="0.2">
      <c r="B1025" s="17"/>
    </row>
    <row r="1026" spans="2:2" x14ac:dyDescent="0.2">
      <c r="B1026" s="17"/>
    </row>
    <row r="1027" spans="2:2" x14ac:dyDescent="0.2">
      <c r="B1027" s="17"/>
    </row>
    <row r="1028" spans="2:2" x14ac:dyDescent="0.2">
      <c r="B1028" s="17"/>
    </row>
    <row r="1029" spans="2:2" x14ac:dyDescent="0.2">
      <c r="B1029" s="17"/>
    </row>
    <row r="1030" spans="2:2" x14ac:dyDescent="0.2">
      <c r="B1030" s="17"/>
    </row>
    <row r="1031" spans="2:2" x14ac:dyDescent="0.2">
      <c r="B1031" s="17"/>
    </row>
    <row r="1032" spans="2:2" x14ac:dyDescent="0.2">
      <c r="B1032" s="17"/>
    </row>
    <row r="1033" spans="2:2" x14ac:dyDescent="0.2">
      <c r="B1033" s="17"/>
    </row>
    <row r="1034" spans="2:2" x14ac:dyDescent="0.2">
      <c r="B1034" s="17"/>
    </row>
    <row r="1035" spans="2:2" x14ac:dyDescent="0.2">
      <c r="B1035" s="17"/>
    </row>
    <row r="1036" spans="2:2" x14ac:dyDescent="0.2">
      <c r="B1036" s="17"/>
    </row>
    <row r="1037" spans="2:2" x14ac:dyDescent="0.2">
      <c r="B1037" s="17"/>
    </row>
    <row r="1038" spans="2:2" x14ac:dyDescent="0.2">
      <c r="B1038" s="17"/>
    </row>
    <row r="1039" spans="2:2" x14ac:dyDescent="0.2">
      <c r="B1039" s="17"/>
    </row>
    <row r="1040" spans="2:2" x14ac:dyDescent="0.2">
      <c r="B1040" s="17"/>
    </row>
    <row r="1041" spans="2:2" x14ac:dyDescent="0.2">
      <c r="B1041" s="17"/>
    </row>
    <row r="1042" spans="2:2" x14ac:dyDescent="0.2">
      <c r="B1042" s="17"/>
    </row>
    <row r="1043" spans="2:2" x14ac:dyDescent="0.2">
      <c r="B1043" s="17"/>
    </row>
    <row r="1044" spans="2:2" x14ac:dyDescent="0.2">
      <c r="B1044" s="17"/>
    </row>
    <row r="1045" spans="2:2" x14ac:dyDescent="0.2">
      <c r="B1045" s="17"/>
    </row>
    <row r="1046" spans="2:2" x14ac:dyDescent="0.2">
      <c r="B1046" s="17"/>
    </row>
    <row r="1047" spans="2:2" x14ac:dyDescent="0.2">
      <c r="B1047" s="17"/>
    </row>
    <row r="1048" spans="2:2" x14ac:dyDescent="0.2">
      <c r="B1048" s="17"/>
    </row>
    <row r="1049" spans="2:2" x14ac:dyDescent="0.2">
      <c r="B1049" s="17"/>
    </row>
    <row r="1050" spans="2:2" x14ac:dyDescent="0.2">
      <c r="B1050" s="17"/>
    </row>
    <row r="1051" spans="2:2" x14ac:dyDescent="0.2">
      <c r="B1051" s="17"/>
    </row>
    <row r="1052" spans="2:2" x14ac:dyDescent="0.2">
      <c r="B1052" s="17"/>
    </row>
    <row r="1053" spans="2:2" x14ac:dyDescent="0.2">
      <c r="B1053" s="17"/>
    </row>
    <row r="1054" spans="2:2" x14ac:dyDescent="0.2">
      <c r="B1054" s="17"/>
    </row>
    <row r="1055" spans="2:2" x14ac:dyDescent="0.2">
      <c r="B1055" s="17"/>
    </row>
    <row r="1056" spans="2:2" x14ac:dyDescent="0.2">
      <c r="B1056" s="17"/>
    </row>
    <row r="1057" spans="2:2" x14ac:dyDescent="0.2">
      <c r="B1057" s="17"/>
    </row>
    <row r="1058" spans="2:2" x14ac:dyDescent="0.2">
      <c r="B1058" s="17"/>
    </row>
    <row r="1059" spans="2:2" x14ac:dyDescent="0.2">
      <c r="B1059" s="17"/>
    </row>
    <row r="1060" spans="2:2" x14ac:dyDescent="0.2">
      <c r="B1060" s="17"/>
    </row>
    <row r="1061" spans="2:2" x14ac:dyDescent="0.2">
      <c r="B1061" s="17"/>
    </row>
    <row r="1062" spans="2:2" x14ac:dyDescent="0.2">
      <c r="B1062" s="17"/>
    </row>
    <row r="1063" spans="2:2" x14ac:dyDescent="0.2">
      <c r="B1063" s="17"/>
    </row>
    <row r="1064" spans="2:2" x14ac:dyDescent="0.2">
      <c r="B1064" s="17"/>
    </row>
    <row r="1065" spans="2:2" x14ac:dyDescent="0.2">
      <c r="B1065" s="17"/>
    </row>
    <row r="1066" spans="2:2" x14ac:dyDescent="0.2">
      <c r="B1066" s="17"/>
    </row>
    <row r="1067" spans="2:2" x14ac:dyDescent="0.2">
      <c r="B1067" s="17"/>
    </row>
    <row r="1068" spans="2:2" x14ac:dyDescent="0.2">
      <c r="B1068" s="17"/>
    </row>
    <row r="1069" spans="2:2" x14ac:dyDescent="0.2">
      <c r="B1069" s="17"/>
    </row>
    <row r="1070" spans="2:2" x14ac:dyDescent="0.2">
      <c r="B1070" s="17"/>
    </row>
    <row r="1071" spans="2:2" x14ac:dyDescent="0.2">
      <c r="B1071" s="17"/>
    </row>
    <row r="1072" spans="2:2" x14ac:dyDescent="0.2">
      <c r="B1072" s="17"/>
    </row>
    <row r="1073" spans="2:2" x14ac:dyDescent="0.2">
      <c r="B1073" s="17"/>
    </row>
    <row r="1074" spans="2:2" x14ac:dyDescent="0.2">
      <c r="B1074" s="17"/>
    </row>
    <row r="1075" spans="2:2" x14ac:dyDescent="0.2">
      <c r="B1075" s="17"/>
    </row>
    <row r="1076" spans="2:2" x14ac:dyDescent="0.2">
      <c r="B1076" s="17"/>
    </row>
    <row r="1077" spans="2:2" x14ac:dyDescent="0.2">
      <c r="B1077" s="17"/>
    </row>
    <row r="1078" spans="2:2" x14ac:dyDescent="0.2">
      <c r="B1078" s="17"/>
    </row>
    <row r="1079" spans="2:2" x14ac:dyDescent="0.2">
      <c r="B1079" s="17"/>
    </row>
    <row r="1080" spans="2:2" x14ac:dyDescent="0.2">
      <c r="B1080" s="17"/>
    </row>
    <row r="1081" spans="2:2" x14ac:dyDescent="0.2">
      <c r="B1081" s="17"/>
    </row>
    <row r="1082" spans="2:2" x14ac:dyDescent="0.2">
      <c r="B1082" s="17"/>
    </row>
    <row r="1083" spans="2:2" x14ac:dyDescent="0.2">
      <c r="B1083" s="17"/>
    </row>
    <row r="1084" spans="2:2" x14ac:dyDescent="0.2">
      <c r="B1084" s="17"/>
    </row>
    <row r="1085" spans="2:2" x14ac:dyDescent="0.2">
      <c r="B1085" s="17"/>
    </row>
    <row r="1086" spans="2:2" x14ac:dyDescent="0.2">
      <c r="B1086" s="17"/>
    </row>
    <row r="1087" spans="2:2" x14ac:dyDescent="0.2">
      <c r="B1087" s="17"/>
    </row>
    <row r="1088" spans="2:2" x14ac:dyDescent="0.2">
      <c r="B1088" s="17"/>
    </row>
    <row r="1089" spans="2:2" x14ac:dyDescent="0.2">
      <c r="B1089" s="17"/>
    </row>
    <row r="1090" spans="2:2" x14ac:dyDescent="0.2">
      <c r="B1090" s="17"/>
    </row>
    <row r="1091" spans="2:2" x14ac:dyDescent="0.2">
      <c r="B1091" s="17"/>
    </row>
    <row r="1092" spans="2:2" x14ac:dyDescent="0.2">
      <c r="B1092" s="17"/>
    </row>
    <row r="1093" spans="2:2" x14ac:dyDescent="0.2">
      <c r="B1093" s="17"/>
    </row>
    <row r="1094" spans="2:2" x14ac:dyDescent="0.2">
      <c r="B1094" s="17"/>
    </row>
    <row r="1095" spans="2:2" x14ac:dyDescent="0.2">
      <c r="B1095" s="17"/>
    </row>
    <row r="1096" spans="2:2" x14ac:dyDescent="0.2">
      <c r="B1096" s="17"/>
    </row>
    <row r="1097" spans="2:2" x14ac:dyDescent="0.2">
      <c r="B1097" s="17"/>
    </row>
    <row r="1098" spans="2:2" x14ac:dyDescent="0.2">
      <c r="B1098" s="17"/>
    </row>
    <row r="1099" spans="2:2" x14ac:dyDescent="0.2">
      <c r="B1099" s="17"/>
    </row>
    <row r="1100" spans="2:2" x14ac:dyDescent="0.2">
      <c r="B1100" s="17"/>
    </row>
    <row r="1101" spans="2:2" x14ac:dyDescent="0.2">
      <c r="B1101" s="17"/>
    </row>
    <row r="1102" spans="2:2" x14ac:dyDescent="0.2">
      <c r="B1102" s="17"/>
    </row>
    <row r="1103" spans="2:2" x14ac:dyDescent="0.2">
      <c r="B1103" s="17"/>
    </row>
    <row r="1104" spans="2:2" x14ac:dyDescent="0.2">
      <c r="B1104" s="17"/>
    </row>
    <row r="1105" spans="2:2" x14ac:dyDescent="0.2">
      <c r="B1105" s="17"/>
    </row>
    <row r="1106" spans="2:2" x14ac:dyDescent="0.2">
      <c r="B1106" s="17"/>
    </row>
    <row r="1107" spans="2:2" x14ac:dyDescent="0.2">
      <c r="B1107" s="17"/>
    </row>
    <row r="1108" spans="2:2" x14ac:dyDescent="0.2">
      <c r="B1108" s="17"/>
    </row>
    <row r="1109" spans="2:2" x14ac:dyDescent="0.2">
      <c r="B1109" s="17"/>
    </row>
    <row r="1110" spans="2:2" x14ac:dyDescent="0.2">
      <c r="B1110" s="17"/>
    </row>
    <row r="1111" spans="2:2" x14ac:dyDescent="0.2">
      <c r="B1111" s="17"/>
    </row>
    <row r="1112" spans="2:2" x14ac:dyDescent="0.2">
      <c r="B1112" s="17"/>
    </row>
    <row r="1113" spans="2:2" x14ac:dyDescent="0.2">
      <c r="B1113" s="17"/>
    </row>
    <row r="1114" spans="2:2" x14ac:dyDescent="0.2">
      <c r="B1114" s="17"/>
    </row>
    <row r="1115" spans="2:2" x14ac:dyDescent="0.2">
      <c r="B1115" s="17"/>
    </row>
    <row r="1116" spans="2:2" x14ac:dyDescent="0.2">
      <c r="B1116" s="17"/>
    </row>
    <row r="1117" spans="2:2" x14ac:dyDescent="0.2">
      <c r="B1117" s="17"/>
    </row>
    <row r="1118" spans="2:2" x14ac:dyDescent="0.2">
      <c r="B1118" s="17"/>
    </row>
    <row r="1119" spans="2:2" x14ac:dyDescent="0.2">
      <c r="B1119" s="17"/>
    </row>
    <row r="1120" spans="2:2" x14ac:dyDescent="0.2">
      <c r="B1120" s="17"/>
    </row>
    <row r="1121" spans="2:2" x14ac:dyDescent="0.2">
      <c r="B1121" s="17"/>
    </row>
    <row r="1122" spans="2:2" x14ac:dyDescent="0.2">
      <c r="B1122" s="17"/>
    </row>
    <row r="1123" spans="2:2" x14ac:dyDescent="0.2">
      <c r="B1123" s="17"/>
    </row>
    <row r="1124" spans="2:2" x14ac:dyDescent="0.2">
      <c r="B1124" s="17"/>
    </row>
    <row r="1125" spans="2:2" x14ac:dyDescent="0.2">
      <c r="B1125" s="17"/>
    </row>
    <row r="1126" spans="2:2" x14ac:dyDescent="0.2">
      <c r="B1126" s="17"/>
    </row>
    <row r="1127" spans="2:2" x14ac:dyDescent="0.2">
      <c r="B1127" s="17"/>
    </row>
    <row r="1128" spans="2:2" x14ac:dyDescent="0.2">
      <c r="B1128" s="17"/>
    </row>
    <row r="1129" spans="2:2" x14ac:dyDescent="0.2">
      <c r="B1129" s="17"/>
    </row>
    <row r="1130" spans="2:2" x14ac:dyDescent="0.2">
      <c r="B1130" s="17"/>
    </row>
    <row r="1131" spans="2:2" x14ac:dyDescent="0.2">
      <c r="B1131" s="17"/>
    </row>
    <row r="1132" spans="2:2" x14ac:dyDescent="0.2">
      <c r="B1132" s="17"/>
    </row>
    <row r="1133" spans="2:2" x14ac:dyDescent="0.2">
      <c r="B1133" s="17"/>
    </row>
    <row r="1134" spans="2:2" x14ac:dyDescent="0.2">
      <c r="B1134" s="17"/>
    </row>
    <row r="1135" spans="2:2" x14ac:dyDescent="0.2">
      <c r="B1135" s="17"/>
    </row>
    <row r="1136" spans="2:2" x14ac:dyDescent="0.2">
      <c r="B1136" s="17"/>
    </row>
    <row r="1137" spans="2:2" x14ac:dyDescent="0.2">
      <c r="B1137" s="17"/>
    </row>
    <row r="1138" spans="2:2" x14ac:dyDescent="0.2">
      <c r="B1138" s="17"/>
    </row>
    <row r="1139" spans="2:2" x14ac:dyDescent="0.2">
      <c r="B1139" s="17"/>
    </row>
    <row r="1140" spans="2:2" x14ac:dyDescent="0.2">
      <c r="B1140" s="17"/>
    </row>
    <row r="1141" spans="2:2" x14ac:dyDescent="0.2">
      <c r="B1141" s="17"/>
    </row>
    <row r="1142" spans="2:2" x14ac:dyDescent="0.2">
      <c r="B1142" s="17"/>
    </row>
    <row r="1143" spans="2:2" x14ac:dyDescent="0.2">
      <c r="B1143" s="17"/>
    </row>
    <row r="1144" spans="2:2" x14ac:dyDescent="0.2">
      <c r="B1144" s="17"/>
    </row>
    <row r="1145" spans="2:2" x14ac:dyDescent="0.2">
      <c r="B1145" s="17"/>
    </row>
    <row r="1146" spans="2:2" x14ac:dyDescent="0.2">
      <c r="B1146" s="17"/>
    </row>
    <row r="1147" spans="2:2" x14ac:dyDescent="0.2">
      <c r="B1147" s="17"/>
    </row>
    <row r="1148" spans="2:2" x14ac:dyDescent="0.2">
      <c r="B1148" s="17"/>
    </row>
    <row r="1149" spans="2:2" x14ac:dyDescent="0.2">
      <c r="B1149" s="17"/>
    </row>
    <row r="1150" spans="2:2" x14ac:dyDescent="0.2">
      <c r="B1150" s="17"/>
    </row>
    <row r="1151" spans="2:2" x14ac:dyDescent="0.2">
      <c r="B1151" s="17"/>
    </row>
    <row r="1152" spans="2:2" x14ac:dyDescent="0.2">
      <c r="B1152" s="17"/>
    </row>
    <row r="1153" spans="2:2" x14ac:dyDescent="0.2">
      <c r="B1153" s="17"/>
    </row>
    <row r="1154" spans="2:2" x14ac:dyDescent="0.2">
      <c r="B1154" s="17"/>
    </row>
    <row r="1155" spans="2:2" x14ac:dyDescent="0.2">
      <c r="B1155" s="17"/>
    </row>
    <row r="1156" spans="2:2" x14ac:dyDescent="0.2">
      <c r="B1156" s="17"/>
    </row>
    <row r="1157" spans="2:2" x14ac:dyDescent="0.2">
      <c r="B1157" s="17"/>
    </row>
    <row r="1158" spans="2:2" x14ac:dyDescent="0.2">
      <c r="B1158" s="17"/>
    </row>
    <row r="1159" spans="2:2" x14ac:dyDescent="0.2">
      <c r="B1159" s="17"/>
    </row>
    <row r="1160" spans="2:2" x14ac:dyDescent="0.2">
      <c r="B1160" s="17"/>
    </row>
    <row r="1161" spans="2:2" x14ac:dyDescent="0.2">
      <c r="B1161" s="17"/>
    </row>
    <row r="1162" spans="2:2" x14ac:dyDescent="0.2">
      <c r="B1162" s="17"/>
    </row>
    <row r="1163" spans="2:2" x14ac:dyDescent="0.2">
      <c r="B1163" s="17"/>
    </row>
    <row r="1164" spans="2:2" x14ac:dyDescent="0.2">
      <c r="B1164" s="17"/>
    </row>
    <row r="1165" spans="2:2" x14ac:dyDescent="0.2">
      <c r="B1165" s="17"/>
    </row>
    <row r="1166" spans="2:2" x14ac:dyDescent="0.2">
      <c r="B1166" s="17"/>
    </row>
    <row r="1167" spans="2:2" x14ac:dyDescent="0.2">
      <c r="B1167" s="17"/>
    </row>
    <row r="1168" spans="2:2" x14ac:dyDescent="0.2">
      <c r="B1168" s="17"/>
    </row>
    <row r="1169" spans="2:2" x14ac:dyDescent="0.2">
      <c r="B1169" s="17"/>
    </row>
    <row r="1170" spans="2:2" x14ac:dyDescent="0.2">
      <c r="B1170" s="17"/>
    </row>
    <row r="1171" spans="2:2" x14ac:dyDescent="0.2">
      <c r="B1171" s="17"/>
    </row>
    <row r="1172" spans="2:2" x14ac:dyDescent="0.2">
      <c r="B1172" s="17"/>
    </row>
    <row r="1173" spans="2:2" x14ac:dyDescent="0.2">
      <c r="B1173" s="17"/>
    </row>
    <row r="1174" spans="2:2" x14ac:dyDescent="0.2">
      <c r="B1174" s="17"/>
    </row>
    <row r="1175" spans="2:2" x14ac:dyDescent="0.2">
      <c r="B1175" s="17"/>
    </row>
    <row r="1176" spans="2:2" x14ac:dyDescent="0.2">
      <c r="B1176" s="17"/>
    </row>
    <row r="1177" spans="2:2" x14ac:dyDescent="0.2">
      <c r="B1177" s="17"/>
    </row>
    <row r="1178" spans="2:2" x14ac:dyDescent="0.2">
      <c r="B1178" s="17"/>
    </row>
    <row r="1179" spans="2:2" x14ac:dyDescent="0.2">
      <c r="B1179" s="17"/>
    </row>
    <row r="1180" spans="2:2" x14ac:dyDescent="0.2">
      <c r="B1180" s="17"/>
    </row>
    <row r="1181" spans="2:2" x14ac:dyDescent="0.2">
      <c r="B1181" s="17"/>
    </row>
    <row r="1182" spans="2:2" x14ac:dyDescent="0.2">
      <c r="B1182" s="17"/>
    </row>
    <row r="1183" spans="2:2" x14ac:dyDescent="0.2">
      <c r="B1183" s="17"/>
    </row>
    <row r="1184" spans="2:2" x14ac:dyDescent="0.2">
      <c r="B1184" s="17"/>
    </row>
    <row r="1185" spans="2:2" x14ac:dyDescent="0.2">
      <c r="B1185" s="17"/>
    </row>
    <row r="1186" spans="2:2" x14ac:dyDescent="0.2">
      <c r="B1186" s="17"/>
    </row>
    <row r="1187" spans="2:2" x14ac:dyDescent="0.2">
      <c r="B1187" s="17"/>
    </row>
    <row r="1188" spans="2:2" x14ac:dyDescent="0.2">
      <c r="B1188" s="17"/>
    </row>
    <row r="1189" spans="2:2" x14ac:dyDescent="0.2">
      <c r="B1189" s="17"/>
    </row>
    <row r="1190" spans="2:2" x14ac:dyDescent="0.2">
      <c r="B1190" s="17"/>
    </row>
    <row r="1191" spans="2:2" x14ac:dyDescent="0.2">
      <c r="B1191" s="17"/>
    </row>
    <row r="1192" spans="2:2" x14ac:dyDescent="0.2">
      <c r="B1192" s="17"/>
    </row>
    <row r="1193" spans="2:2" x14ac:dyDescent="0.2">
      <c r="B1193" s="17"/>
    </row>
    <row r="1194" spans="2:2" x14ac:dyDescent="0.2">
      <c r="B1194" s="17"/>
    </row>
    <row r="1195" spans="2:2" x14ac:dyDescent="0.2">
      <c r="B1195" s="17"/>
    </row>
    <row r="1196" spans="2:2" x14ac:dyDescent="0.2">
      <c r="B1196" s="17"/>
    </row>
    <row r="1197" spans="2:2" x14ac:dyDescent="0.2">
      <c r="B1197" s="17"/>
    </row>
    <row r="1198" spans="2:2" x14ac:dyDescent="0.2">
      <c r="B1198" s="17"/>
    </row>
    <row r="1199" spans="2:2" x14ac:dyDescent="0.2">
      <c r="B1199" s="17"/>
    </row>
    <row r="1200" spans="2:2" x14ac:dyDescent="0.2">
      <c r="B1200" s="17"/>
    </row>
    <row r="1201" spans="2:2" x14ac:dyDescent="0.2">
      <c r="B1201" s="17"/>
    </row>
    <row r="1202" spans="2:2" x14ac:dyDescent="0.2">
      <c r="B1202" s="17"/>
    </row>
    <row r="1203" spans="2:2" x14ac:dyDescent="0.2">
      <c r="B1203" s="17"/>
    </row>
    <row r="1204" spans="2:2" x14ac:dyDescent="0.2">
      <c r="B1204" s="17"/>
    </row>
    <row r="1205" spans="2:2" x14ac:dyDescent="0.2">
      <c r="B1205" s="17"/>
    </row>
    <row r="1206" spans="2:2" x14ac:dyDescent="0.2">
      <c r="B1206" s="17"/>
    </row>
    <row r="1207" spans="2:2" x14ac:dyDescent="0.2">
      <c r="B1207" s="17"/>
    </row>
    <row r="1208" spans="2:2" x14ac:dyDescent="0.2">
      <c r="B1208" s="17"/>
    </row>
    <row r="1209" spans="2:2" x14ac:dyDescent="0.2">
      <c r="B1209" s="17"/>
    </row>
    <row r="1210" spans="2:2" x14ac:dyDescent="0.2">
      <c r="B1210" s="17"/>
    </row>
    <row r="1211" spans="2:2" x14ac:dyDescent="0.2">
      <c r="B1211" s="17"/>
    </row>
    <row r="1212" spans="2:2" x14ac:dyDescent="0.2">
      <c r="B1212" s="17"/>
    </row>
    <row r="1213" spans="2:2" x14ac:dyDescent="0.2">
      <c r="B1213" s="17"/>
    </row>
    <row r="1214" spans="2:2" x14ac:dyDescent="0.2">
      <c r="B1214" s="17"/>
    </row>
    <row r="1215" spans="2:2" x14ac:dyDescent="0.2">
      <c r="B1215" s="17"/>
    </row>
    <row r="1216" spans="2:2" x14ac:dyDescent="0.2">
      <c r="B1216" s="17"/>
    </row>
    <row r="1217" spans="2:2" x14ac:dyDescent="0.2">
      <c r="B1217" s="17"/>
    </row>
    <row r="1218" spans="2:2" x14ac:dyDescent="0.2">
      <c r="B1218" s="17"/>
    </row>
    <row r="1219" spans="2:2" x14ac:dyDescent="0.2">
      <c r="B1219" s="17"/>
    </row>
    <row r="1220" spans="2:2" x14ac:dyDescent="0.2">
      <c r="B1220" s="17"/>
    </row>
    <row r="1221" spans="2:2" x14ac:dyDescent="0.2">
      <c r="B1221" s="17"/>
    </row>
    <row r="1222" spans="2:2" x14ac:dyDescent="0.2">
      <c r="B1222" s="17"/>
    </row>
    <row r="1223" spans="2:2" x14ac:dyDescent="0.2">
      <c r="B1223" s="17"/>
    </row>
    <row r="1224" spans="2:2" x14ac:dyDescent="0.2">
      <c r="B1224" s="17"/>
    </row>
    <row r="1225" spans="2:2" x14ac:dyDescent="0.2">
      <c r="B1225" s="17"/>
    </row>
    <row r="1226" spans="2:2" x14ac:dyDescent="0.2">
      <c r="B1226" s="17"/>
    </row>
    <row r="1227" spans="2:2" x14ac:dyDescent="0.2">
      <c r="B1227" s="17"/>
    </row>
    <row r="1228" spans="2:2" x14ac:dyDescent="0.2">
      <c r="B1228" s="17"/>
    </row>
    <row r="1229" spans="2:2" x14ac:dyDescent="0.2">
      <c r="B1229" s="17"/>
    </row>
    <row r="1230" spans="2:2" x14ac:dyDescent="0.2">
      <c r="B1230" s="17"/>
    </row>
    <row r="1231" spans="2:2" x14ac:dyDescent="0.2">
      <c r="B1231" s="17"/>
    </row>
    <row r="1232" spans="2:2" x14ac:dyDescent="0.2">
      <c r="B1232" s="17"/>
    </row>
    <row r="1233" spans="2:2" x14ac:dyDescent="0.2">
      <c r="B1233" s="17"/>
    </row>
    <row r="1234" spans="2:2" x14ac:dyDescent="0.2">
      <c r="B1234" s="17"/>
    </row>
    <row r="1235" spans="2:2" x14ac:dyDescent="0.2">
      <c r="B1235" s="17"/>
    </row>
    <row r="1236" spans="2:2" x14ac:dyDescent="0.2">
      <c r="B1236" s="17"/>
    </row>
    <row r="1237" spans="2:2" x14ac:dyDescent="0.2">
      <c r="B1237" s="17"/>
    </row>
    <row r="1238" spans="2:2" x14ac:dyDescent="0.2">
      <c r="B1238" s="17"/>
    </row>
    <row r="1239" spans="2:2" x14ac:dyDescent="0.2">
      <c r="B1239" s="17"/>
    </row>
    <row r="1240" spans="2:2" x14ac:dyDescent="0.2">
      <c r="B1240" s="17"/>
    </row>
    <row r="1241" spans="2:2" x14ac:dyDescent="0.2">
      <c r="B1241" s="17"/>
    </row>
    <row r="1242" spans="2:2" x14ac:dyDescent="0.2">
      <c r="B1242" s="17"/>
    </row>
    <row r="1243" spans="2:2" x14ac:dyDescent="0.2">
      <c r="B1243" s="17"/>
    </row>
    <row r="1244" spans="2:2" x14ac:dyDescent="0.2">
      <c r="B1244" s="17"/>
    </row>
    <row r="1245" spans="2:2" x14ac:dyDescent="0.2">
      <c r="B1245" s="17"/>
    </row>
    <row r="1246" spans="2:2" x14ac:dyDescent="0.2">
      <c r="B1246" s="17"/>
    </row>
    <row r="1247" spans="2:2" x14ac:dyDescent="0.2">
      <c r="B1247" s="17"/>
    </row>
    <row r="1248" spans="2:2" x14ac:dyDescent="0.2">
      <c r="B1248" s="17"/>
    </row>
    <row r="1249" spans="2:2" x14ac:dyDescent="0.2">
      <c r="B1249" s="17"/>
    </row>
    <row r="1250" spans="2:2" x14ac:dyDescent="0.2">
      <c r="B1250" s="17"/>
    </row>
    <row r="1251" spans="2:2" x14ac:dyDescent="0.2">
      <c r="B1251" s="17"/>
    </row>
    <row r="1252" spans="2:2" x14ac:dyDescent="0.2">
      <c r="B1252" s="17"/>
    </row>
    <row r="1253" spans="2:2" x14ac:dyDescent="0.2">
      <c r="B1253" s="17"/>
    </row>
    <row r="1254" spans="2:2" x14ac:dyDescent="0.2">
      <c r="B1254" s="17"/>
    </row>
    <row r="1255" spans="2:2" x14ac:dyDescent="0.2">
      <c r="B1255" s="17"/>
    </row>
    <row r="1256" spans="2:2" x14ac:dyDescent="0.2">
      <c r="B1256" s="17"/>
    </row>
    <row r="1257" spans="2:2" x14ac:dyDescent="0.2">
      <c r="B1257" s="17"/>
    </row>
  </sheetData>
  <mergeCells count="1">
    <mergeCell ref="B1:C1"/>
  </mergeCells>
  <phoneticPr fontId="10" type="noConversion"/>
  <hyperlinks>
    <hyperlink ref="C6" r:id="rId1" display="http://www.cbs.nl/nl-NL/menu/methoden/classificaties/overzicht/gn/2012/default.htm" xr:uid="{00000000-0004-0000-0500-000000000000}"/>
    <hyperlink ref="B3" r:id="rId2" xr:uid="{00000000-0004-0000-0500-000001000000}"/>
  </hyperlinks>
  <pageMargins left="0.70866141732283472" right="0.70866141732283472" top="0.74803149606299213" bottom="0.74803149606299213" header="0.31496062992125984" footer="0.31496062992125984"/>
  <pageSetup paperSize="8" fitToHeight="3" orientation="landscape" r:id="rId3"/>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Voorblad</vt:lpstr>
      <vt:lpstr>Rubriek1</vt:lpstr>
      <vt:lpstr>Rubriek2</vt:lpstr>
      <vt:lpstr>Toelichting</vt:lpstr>
      <vt:lpstr>Bijlage1</vt:lpstr>
      <vt:lpstr>Bijlage2 </vt:lpstr>
      <vt:lpstr>Bijlage1!Afdrukbereik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cp:lastModifiedBy>Sardjoepersad, R. (Ramnaris)</cp:lastModifiedBy>
  <cp:lastPrinted>2016-01-11T12:32:09Z</cp:lastPrinted>
  <dcterms:created xsi:type="dcterms:W3CDTF">2006-09-26T15:36:32Z</dcterms:created>
  <dcterms:modified xsi:type="dcterms:W3CDTF">2025-11-25T10:32:48Z</dcterms:modified>
</cp:coreProperties>
</file>