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999CAAAD-E3CB-4F60-AE27-E363056586EC}" xr6:coauthVersionLast="47" xr6:coauthVersionMax="47" xr10:uidLastSave="{00000000-0000-0000-0000-000000000000}"/>
  <bookViews>
    <workbookView xWindow="28680" yWindow="-5475" windowWidth="38640" windowHeight="21120" tabRatio="893" xr2:uid="{00000000-000D-0000-FFFF-FFFF00000000}"/>
  </bookViews>
  <sheets>
    <sheet name="Voorblad" sheetId="1" r:id="rId1"/>
    <sheet name="Inhoud" sheetId="2" r:id="rId2"/>
    <sheet name="Toelichting" sheetId="27" r:id="rId3"/>
    <sheet name="Begrippen" sheetId="28" r:id="rId4"/>
    <sheet name="Bronbestanden" sheetId="29" r:id="rId5"/>
    <sheet name="Tabel B1.1A" sheetId="3" r:id="rId6"/>
    <sheet name="Tabel B1.1B" sheetId="4" r:id="rId7"/>
    <sheet name="Tabel B1.2A" sheetId="5" r:id="rId8"/>
    <sheet name="Tabel B1.2B" sheetId="6" r:id="rId9"/>
    <sheet name="Tabel B1.3A" sheetId="7" r:id="rId10"/>
    <sheet name="Tabel B1.3B" sheetId="8" r:id="rId11"/>
    <sheet name="Tabel B1.4A" sheetId="9" r:id="rId12"/>
    <sheet name="Tabel B1.4B" sheetId="10" r:id="rId13"/>
    <sheet name="Tabel B1.5A" sheetId="11" r:id="rId14"/>
    <sheet name="Tabel B1.5B" sheetId="12" r:id="rId15"/>
    <sheet name="Tabel B1.6" sheetId="13" r:id="rId16"/>
    <sheet name="Tabel B1.7" sheetId="14" r:id="rId17"/>
    <sheet name="Tabel B1.8" sheetId="15" r:id="rId18"/>
    <sheet name="Tabel B1.9" sheetId="16" r:id="rId19"/>
    <sheet name="Tabel B1.10" sheetId="17" r:id="rId20"/>
    <sheet name="Tabel B1.11A" sheetId="18" r:id="rId21"/>
    <sheet name="Tabel B1.11B" sheetId="19" r:id="rId22"/>
    <sheet name="Tabel B1.12A" sheetId="20" r:id="rId23"/>
    <sheet name="Tabel B1.12B" sheetId="21" r:id="rId24"/>
    <sheet name="Tabel B1.12C" sheetId="22" r:id="rId25"/>
    <sheet name="Tabel B1.13A" sheetId="23" r:id="rId26"/>
    <sheet name="Tabel B1.14A" sheetId="24" r:id="rId27"/>
    <sheet name="Tabel B1.14B" sheetId="25" r:id="rId28"/>
    <sheet name="Tabel B1.15" sheetId="26" r:id="rId29"/>
  </sheets>
  <definedNames>
    <definedName name="_xlnm.Print_Area" localSheetId="4">Bronbestanden!$A$1:$B$32</definedName>
    <definedName name="_xlnm.Print_Area" localSheetId="1">Inhoud!$A$1:$M$47</definedName>
    <definedName name="_xlnm.Print_Area" localSheetId="7">'Tabel B1.2A'!$A$1:$F$24</definedName>
    <definedName name="_xlnm.Print_Area" localSheetId="9">'Tabel B1.3A'!$A$1:$H$17</definedName>
    <definedName name="_xlnm.Print_Area" localSheetId="11">'Tabel B1.4A'!$A$1:$H$17</definedName>
    <definedName name="_xlnm.Print_Area" localSheetId="15">'Tabel B1.6'!$A$1:$I$25</definedName>
    <definedName name="_xlnm.Print_Area" localSheetId="18">'Tabel B1.9'!$A$1:$K$20</definedName>
    <definedName name="Tabel_B1.10">'Tabel B1.10'!$A$5:$P$13</definedName>
    <definedName name="Tabel_B1.11A">'Tabel B1.11A'!$A$5:$P$14</definedName>
    <definedName name="Tabel_B1.11B">'Tabel B1.11B'!$A$5:$P$23</definedName>
    <definedName name="Tabel_B1.12A">'Tabel B1.12A'!$A$5:$N$23</definedName>
    <definedName name="Tabel_B1.12B">'Tabel B1.12B'!$A$5:$N$23</definedName>
    <definedName name="Tabel_B1.12C">'Tabel B1.12C'!$A$5:$N$23</definedName>
    <definedName name="Tabel_B1.13A">'Tabel B1.13A'!$A$5:$N$23</definedName>
    <definedName name="Tabel_B1.14A">'Tabel B1.14A'!$A$5:$H$23</definedName>
    <definedName name="Tabel_B1.14B">'Tabel B1.14B'!$A$5:$N$25</definedName>
    <definedName name="Tabel_B1.15">'Tabel B1.15'!$A$5:$N$24</definedName>
    <definedName name="Tabel_B1.1A">'Tabel B1.1A'!$A$5:$P$23</definedName>
    <definedName name="Tabel_B1.1B">'Tabel B1.1B'!$A$5:$P$16</definedName>
    <definedName name="Tabel_B1.2A">'Tabel B1.2A'!$A$5:$E$22</definedName>
    <definedName name="Tabel_B1.2B">'Tabel B1.2B'!$A$5:$E$33</definedName>
    <definedName name="Tabel_B1.3A">'Tabel B1.3A'!$A$5:$E$15</definedName>
    <definedName name="Tabel_B1.3B">'Tabel B1.3B'!$A$5:$E$24</definedName>
    <definedName name="Tabel_B1.4A">'Tabel B1.4A'!$A$5:$E$15</definedName>
    <definedName name="Tabel_B1.4B">'Tabel B1.4B'!$A$5:$E$24</definedName>
    <definedName name="Tabel_B1.5A">'Tabel B1.5A'!$A$5:$P$16</definedName>
    <definedName name="Tabel_B1.5B">'Tabel B1.5B'!$A$5:$P$16</definedName>
    <definedName name="Tabel_B1.6">'Tabel B1.6'!$A$5:$E$22</definedName>
    <definedName name="Tabel_B1.7">'Tabel B1.7'!$A$5:$K$23</definedName>
    <definedName name="Tabel_B1.8">'Tabel B1.8'!$A$5:$K$23</definedName>
    <definedName name="Tabel_B1.9">'Tabel B1.9'!$A$5:$D$18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7" i="2" l="1"/>
  <c r="A34" i="2"/>
  <c r="A33" i="2"/>
  <c r="A32" i="2"/>
  <c r="A31" i="2"/>
  <c r="A30" i="2"/>
  <c r="A29" i="2"/>
  <c r="A28" i="2"/>
  <c r="A27" i="2"/>
  <c r="A26" i="2"/>
  <c r="A25" i="2"/>
  <c r="A24" i="2"/>
  <c r="A23" i="2"/>
  <c r="A22" i="2"/>
  <c r="A21" i="2"/>
  <c r="A20" i="2"/>
  <c r="A19" i="2"/>
  <c r="A18" i="2"/>
  <c r="A17" i="2"/>
  <c r="A16" i="2"/>
  <c r="A15" i="2"/>
  <c r="A14" i="2"/>
  <c r="A13" i="2"/>
  <c r="A12" i="2"/>
  <c r="A11" i="2"/>
  <c r="A8" i="2"/>
  <c r="A7" i="2"/>
  <c r="A6" i="2"/>
</calcChain>
</file>

<file path=xl/sharedStrings.xml><?xml version="1.0" encoding="utf-8"?>
<sst xmlns="http://schemas.openxmlformats.org/spreadsheetml/2006/main" count="1356" uniqueCount="313">
  <si>
    <t>Bijstandsdebiteuren- en boetestatistiek (BDBS)</t>
  </si>
  <si>
    <t>Tabellenset B1</t>
  </si>
  <si>
    <t>Vorderingen Bijstandsdebiteuren- en boetestatistiek</t>
  </si>
  <si>
    <t>(excl. AIO)</t>
  </si>
  <si>
    <t>Verslagperiode: Tweede kwartaal 2026</t>
  </si>
  <si>
    <t/>
  </si>
  <si>
    <t>CBS, Team Sociale zekerheid</t>
  </si>
  <si>
    <t>Oktober 2026</t>
  </si>
  <si>
    <t>Inhoud</t>
  </si>
  <si>
    <t>Werkblad</t>
  </si>
  <si>
    <t>Toelichting bij de tabellen</t>
  </si>
  <si>
    <t>Beschrijving van de gebruikte bronbestanden</t>
  </si>
  <si>
    <t>Aantal openstaande vorderingen (excl. AIO) naar ontstaansgrond en saldoklassen, ultimo tweede kwartaal 2026</t>
  </si>
  <si>
    <t>Aantal openstaande vorderingen (excl. AIO) naar looptijd en saldoklassen, ultimo tweede kwartaal 2026</t>
  </si>
  <si>
    <t>Aantal openstaande vorderingen (excl. AIO) en saldoschuld naar ontstaansgrond (hoofdtypen), ultimo tweede kwartaal 2026</t>
  </si>
  <si>
    <t>Aantal openstaande vorderingen (excl. AIO) en saldoschuld naar ontstaansgrond (uitgebreid), ultimo tweede kwartaal 2026</t>
  </si>
  <si>
    <t>Aantal nieuwe vorderingen (excl. AIO) ontstaan in verslagperiode en beginschuld naar ontstaansgrond (hoofdtypen), ultimo tweede kwartaal 2026</t>
  </si>
  <si>
    <t>Aantal nieuwe vorderingen (excl. AIO) ontstaan in verslagperiode en beginschuld naar ontstaansgrond (uitgebreid), ultimo tweede kwartaal 2026</t>
  </si>
  <si>
    <t>Aantal nieuwe vorderingen (excl. AIO) ontstaan in verslagperiode en saldoschuld naar ontstaansgrond (hoofdtypen), ultimo tweede kwartaal 2026</t>
  </si>
  <si>
    <t>Aantal nieuwe vorderingen (excl. AIO) ontstaan in verslagperiode en saldoschuld naar ontstaansgrond (uitgebreid), ultimo tweede kwartaal 2026</t>
  </si>
  <si>
    <t>Aantal definitief buiten invordering gestelde vorderingen (excl. AIO) en restschuld naar ontstaansgrond (hoofdtypen), tweede kwartaal 2026¹</t>
  </si>
  <si>
    <t>Aantal aflossingen (excl. AIO) naar ontstaansgrond (hoofdtypen) en ontvangen bedragklassen, tweede kwartaal 2026</t>
  </si>
  <si>
    <t>Ontvangen bedragen aan aflossingen (excl. AIO) naar ontstaansgrond (hoofdtypen) en ontvangen bedragklassen, tweede kwartaal 2026</t>
  </si>
  <si>
    <t>Aantal debiteuren met één of meerdere vorderingen (excl. AIO) naar saldoschuld en saldoklassen, ultimo tweede kwartaal 2026</t>
  </si>
  <si>
    <t>Aantal debiteuren met één of meerdere vorderingen (excl. AIO) die ontstaan zijn voor 1 januari 2013 naar ontstaansgrond en saldoklassen, ultimo tweede kwartaal 2026¹</t>
  </si>
  <si>
    <t>Aantal debiteuren met één of meerdere vorderingen (excl. AIO) die ontstaan zijn vanaf 1 januari 2013 naar ontstaansgrond (hoofdtypen) en saldoklassen, ultimo tweede kwartaal 2026¹</t>
  </si>
  <si>
    <t>Aantal debiteuren met één of meerdere vorderingen (excl. AIO) die ontstaan zijn vanaf 1 januari 2013 naar ontstaansgrond (uitgebreid) en saldoklassen, ultimo tweede kwartaal 2026¹</t>
  </si>
  <si>
    <t>Aantal openstaande vorderingen (excl. AIO) naar aard uitkering en ontstaansgrond (hoofdtypen), ultimo tweede kwartaal 2026</t>
  </si>
  <si>
    <t>Beginschuld openstaande vorderingen (excl. AIO) naar aard uitkering en ontstaansgrond (hoofdtypen), ultimo tweede kwartaal 2026</t>
  </si>
  <si>
    <t>Saldoschuld openstaande vorderingen (excl. AIO) naar aard uitkering en ontstaansgrond (hoofdtypen), ultimo tweede kwartaal 2026</t>
  </si>
  <si>
    <t>Aantal debiteuren met openstaande vorderingen (excl. AIO) naar aard uitkering en ontstaansgrond (hoofdtypen), ultimo tweede kwartaal 2026¹</t>
  </si>
  <si>
    <t>Aantal debiteuren met nieuwe vorderingen (excl. AIO) in de verslagperiode in het kader van het Bbz en beginschuld naar ontstaansgrond (uitgebreid), tweede kwartaal 2026¹</t>
  </si>
  <si>
    <t>Aantal debiteuren met nieuwe vorderingen (excl. AIO) in de verslagperiode naar aard uitkering en ontstaansgrond (uitgebreid), tweede kwartaal 2026¹</t>
  </si>
  <si>
    <t>Aantal debiteuren met openstaande vorderingen (excl. AIO) naar aard uitkering, leeftijd, geslacht en type huishouden, ultimo tweede kwartaal 2026¹</t>
  </si>
  <si>
    <t>Verklaring van tekens</t>
  </si>
  <si>
    <t>niets (blanco) = het cijfer kan op logische gronden niet voorkomen</t>
  </si>
  <si>
    <t>. = het cijfer is onbekend, onvoldoende betrouwbaar of geheim</t>
  </si>
  <si>
    <t>* = voorlopige cijfers</t>
  </si>
  <si>
    <t>** = nader voorlopige cijfers</t>
  </si>
  <si>
    <t>Vragen over deze publicatie kunnen gestuurd worden aan team Sociale Zekerheid onder vermelding van projectnummer uit Casper PR004580.</t>
  </si>
  <si>
    <t>Ons e-mailadres is:</t>
  </si>
  <si>
    <t>Saldoklassen (euro)</t>
  </si>
  <si>
    <t>Totaal</t>
  </si>
  <si>
    <t>Negatief bedrag</t>
  </si>
  <si>
    <t>1 tot 150</t>
  </si>
  <si>
    <t>150 tot 250</t>
  </si>
  <si>
    <t>250 tot 500</t>
  </si>
  <si>
    <t>500 tot 1.000</t>
  </si>
  <si>
    <t>1.000 tot 2.500</t>
  </si>
  <si>
    <t>2.500 tot 5.000</t>
  </si>
  <si>
    <t>5.000 tot 10.000</t>
  </si>
  <si>
    <t>10.000 tot 25.000</t>
  </si>
  <si>
    <t>25.000 en meer</t>
  </si>
  <si>
    <t>Totaal (inclusief onbekend)</t>
  </si>
  <si>
    <t>Vorderingen beschikt voor 01-01-2013</t>
  </si>
  <si>
    <t>Onverschuldigd betaald verwijtbaar</t>
  </si>
  <si>
    <t>Terugvordering</t>
  </si>
  <si>
    <t>Lening</t>
  </si>
  <si>
    <t>Verhaal</t>
  </si>
  <si>
    <t>Overige vorderingen</t>
  </si>
  <si>
    <t>Vorderingen beschikt vanaf 01-01-2013</t>
  </si>
  <si>
    <t>Overtreding inlichtingenplicht</t>
  </si>
  <si>
    <t>Boete wegens overtreding inlichtingenplicht</t>
  </si>
  <si>
    <t>Looptijd</t>
  </si>
  <si>
    <t>korter dan 1 jaar</t>
  </si>
  <si>
    <t>1 tot 2 jaar</t>
  </si>
  <si>
    <t>2 tot 3 jaar</t>
  </si>
  <si>
    <t>3 tot 4 jaar</t>
  </si>
  <si>
    <t>4 tot 5 jaar</t>
  </si>
  <si>
    <t>5 tot 10 jaar</t>
  </si>
  <si>
    <t>10 jaar of langer</t>
  </si>
  <si>
    <t>Onbekend</t>
  </si>
  <si>
    <t>Aantal</t>
  </si>
  <si>
    <t>Saldoschuld (mln. euro)</t>
  </si>
  <si>
    <t>Onverschuldigd betaald niet verwijtbaar</t>
  </si>
  <si>
    <t>Krediethypotheek</t>
  </si>
  <si>
    <t>Alimentatie/onderhoudsbijdrage kind, (ex)partner</t>
  </si>
  <si>
    <t>Rente en incassokosten</t>
  </si>
  <si>
    <t>Overtreding inlichtingenplicht: verzwijgen witte inkomsten</t>
  </si>
  <si>
    <t>Overtreding inlichtingenplicht: verzwijgen zwarte inkomsten</t>
  </si>
  <si>
    <t>Overtreding inlichtingenplicht: verzwijgen vermogen en/of inkomsten uit vermogen</t>
  </si>
  <si>
    <t>Overtreding inlichtingenplicht: onjuiste opgave woonadres</t>
  </si>
  <si>
    <t>Overtreding inlichtingenplicht: onjuiste opgave samenstelling huishouden</t>
  </si>
  <si>
    <t>Andere overtreding inlichtingenplicht</t>
  </si>
  <si>
    <t>Onverschuldigde betaling</t>
  </si>
  <si>
    <t>Boete wegens overtreding inlichtingenplicht met benadelingsbedrag</t>
  </si>
  <si>
    <t>Boete wegens overtreding inlichtingenplicht zonder benadelingsbedrag</t>
  </si>
  <si>
    <t>Verhaal op onderhoudsplichtige voor kind</t>
  </si>
  <si>
    <t>Verhaal op onderhoudsplichtige voor ex-partner</t>
  </si>
  <si>
    <t>Incassokosten</t>
  </si>
  <si>
    <t>Beginschuld (mln. euro)</t>
  </si>
  <si>
    <t>Restschuld (mln. euro)</t>
  </si>
  <si>
    <t>Ontvangen bedragklassen (euro)</t>
  </si>
  <si>
    <t>Restitutie</t>
  </si>
  <si>
    <t>1 tot 50</t>
  </si>
  <si>
    <t>50 tot 100</t>
  </si>
  <si>
    <t>100 tot 250</t>
  </si>
  <si>
    <t>250 en hoger</t>
  </si>
  <si>
    <t>Ontvangen bedragklassen (mln. euro)</t>
  </si>
  <si>
    <t>Aard van de uitkering</t>
  </si>
  <si>
    <t>Algemene bijstand</t>
  </si>
  <si>
    <t>Bijzondere bijstand</t>
  </si>
  <si>
    <t>IOAW</t>
  </si>
  <si>
    <t>IOAZ</t>
  </si>
  <si>
    <t>BBZ levensonderhoud</t>
  </si>
  <si>
    <t>BBZ bedrijfskapitaal</t>
  </si>
  <si>
    <t>BBZ bijzondere bijstand</t>
  </si>
  <si>
    <t>Studietoeslag</t>
  </si>
  <si>
    <t>Overig</t>
  </si>
  <si>
    <t>Aard van de uitkering (mln. euro)</t>
  </si>
  <si>
    <t>Vorderingen ontstaan voor 01-01-2013</t>
  </si>
  <si>
    <t>Vorderingen ontstaan vanaf 01-01-2013</t>
  </si>
  <si>
    <t>Leeftijd</t>
  </si>
  <si>
    <t>Jonger dan 27 jaar</t>
  </si>
  <si>
    <t>27 tot 45 jaar</t>
  </si>
  <si>
    <t>45 tot AOW-leeftijd</t>
  </si>
  <si>
    <t>AOW-leeftijd en ouder</t>
  </si>
  <si>
    <t>Geslacht</t>
  </si>
  <si>
    <t>Man</t>
  </si>
  <si>
    <t>Vrouw</t>
  </si>
  <si>
    <t>Type huishouden</t>
  </si>
  <si>
    <t>Eenpersoonshuishouden</t>
  </si>
  <si>
    <t>Meerpersoonshuishouden</t>
  </si>
  <si>
    <t>Overig/institutioneel huishouden</t>
  </si>
  <si>
    <t xml:space="preserve">  waarvan woonachtig in buitenland</t>
  </si>
  <si>
    <t>Tabel B1.1A</t>
  </si>
  <si>
    <t>Bron: CBS</t>
  </si>
  <si>
    <t>Tabel B1.1B</t>
  </si>
  <si>
    <t>Tabel B1.2A</t>
  </si>
  <si>
    <t>Tabel B1.2B</t>
  </si>
  <si>
    <t>Tabel B1.3A</t>
  </si>
  <si>
    <t>Tabel B1.3B</t>
  </si>
  <si>
    <t>Tabel B1.4A</t>
  </si>
  <si>
    <t>Tabel B1.4B</t>
  </si>
  <si>
    <t>Tabel B1.5A</t>
  </si>
  <si>
    <t>Tabel B1.5B</t>
  </si>
  <si>
    <t>Tabel B1.6</t>
  </si>
  <si>
    <t>¹ De bedragen over definitief buiten invordering gestelde vorderingen zijn op dit moment nog van onvoldoende kwaliteit en zullen vooralsnog in deze tabel onderdrukt worden. De aantallen worden wel gepubliceerd.</t>
  </si>
  <si>
    <t>Tabel B1.7</t>
  </si>
  <si>
    <t>Tabel B1.8</t>
  </si>
  <si>
    <t>Tabel B1.9</t>
  </si>
  <si>
    <t>Tabel B1.10</t>
  </si>
  <si>
    <t>¹ De aantallen per ontstaansgrond van de vordering tellen niet op tot het totaal, omdat personen met meerdere vorderingen maar één keer in het totaal voorkomen.</t>
  </si>
  <si>
    <t>Tabel B1.11A</t>
  </si>
  <si>
    <t>Tabel B1.11B</t>
  </si>
  <si>
    <t xml:space="preserve">¹ De aantallen per ontstaansgrond van de vordering tellen niet op tot het totaal, omdat personen met meerdere vorderingen maar één keer in het totaal voorkomen </t>
  </si>
  <si>
    <t>Tabel B1.12A</t>
  </si>
  <si>
    <t>Tabel B1.12B</t>
  </si>
  <si>
    <t>Tabel B1.12C</t>
  </si>
  <si>
    <t>Tabel B1.13A</t>
  </si>
  <si>
    <t>¹ De aantallen per ontstaansgrond van de vordering en per aard van de uitkering tellen niet op tot het totaal, omdat personen met meerdere vorderingen maar één keer in het totaal voorkomen.</t>
  </si>
  <si>
    <t>Tabel B1.14A</t>
  </si>
  <si>
    <t>Tabel B1.14B</t>
  </si>
  <si>
    <t>Tabel B1.15</t>
  </si>
  <si>
    <t>¹ De aantallen per aard van de uitkering tellen niet op tot het totaal, omdat personen met meerdere vorderingen maar één keer in het totaal voorkomen.</t>
  </si>
  <si>
    <t>Beschrijving van de gebruikte begrippen</t>
  </si>
  <si>
    <t>Inleiding</t>
  </si>
  <si>
    <t>Het ministerie van Sociale Zaken en Werkgelegenheid (SZW) wil graag informatie over de schulden die personen bij gemeenten of bij de Sociale Verzekeringsbank (SVB) hebben in het kader van de bijstand of een bijstandsgerelateerde uitkering. Om hierin te voorzien stelt het Centraal Bureau voor de Statistiek (CBS) deze tabellenset op met informatie afkomstig uit de Bijstandsdebiteuren- en boetestatistiek (BDBS).</t>
  </si>
  <si>
    <r>
      <t xml:space="preserve">Van de tabellenset worden twee versies geleverd: met en zonder de gegevens over de Aanvullende Inkomensvoorziening Ouderen (AIO) afkomstig van de SVB. Deze tabellenset is </t>
    </r>
    <r>
      <rPr>
        <u/>
        <sz val="8"/>
        <color rgb="FF000000"/>
        <rFont val="Arial"/>
        <family val="2"/>
      </rPr>
      <t>exclusief AIO</t>
    </r>
    <r>
      <rPr>
        <sz val="8"/>
        <color rgb="FF000000"/>
        <rFont val="Arial"/>
        <family val="2"/>
      </rPr>
      <t>.</t>
    </r>
  </si>
  <si>
    <t>Verslagperiode</t>
  </si>
  <si>
    <t>Populatie</t>
  </si>
  <si>
    <t xml:space="preserve">Deze tabellenset bestaat uit 24 tabellen met verschillende populatieafbakeningen. De basispopulatie bestaat uit alle openstaande vorderingen exclusief AIO die over de verslagperiode door gemeenten aan het CBS zijn geleverd. Deze vorderingen zijn ontstaan vanuit: </t>
  </si>
  <si>
    <r>
      <t>-</t>
    </r>
    <r>
      <rPr>
        <sz val="7"/>
        <color rgb="FF000000"/>
        <rFont val="Times New Roman"/>
        <family val="1"/>
      </rPr>
      <t xml:space="preserve">       </t>
    </r>
    <r>
      <rPr>
        <sz val="8"/>
        <color rgb="FF000000"/>
        <rFont val="Arial"/>
        <family val="2"/>
      </rPr>
      <t xml:space="preserve">de Participatiewet (algemene en bijzondere bijstand exclusief de aanvullende inkomensvoorziening ouderen (AIO)), </t>
    </r>
  </si>
  <si>
    <r>
      <t>-</t>
    </r>
    <r>
      <rPr>
        <sz val="7"/>
        <color rgb="FF000000"/>
        <rFont val="Times New Roman"/>
        <family val="1"/>
      </rPr>
      <t xml:space="preserve">       </t>
    </r>
    <r>
      <rPr>
        <sz val="8"/>
        <color rgb="FF000000"/>
        <rFont val="Arial"/>
        <family val="2"/>
      </rPr>
      <t xml:space="preserve">de Wet inkomensvoorziening oudere en gedeeltelijk arbeidsongeschikte werkloze werknemers (IOAW), </t>
    </r>
  </si>
  <si>
    <r>
      <t>-</t>
    </r>
    <r>
      <rPr>
        <sz val="7"/>
        <color rgb="FF000000"/>
        <rFont val="Times New Roman"/>
        <family val="1"/>
      </rPr>
      <t xml:space="preserve">       </t>
    </r>
    <r>
      <rPr>
        <sz val="8"/>
        <color rgb="FF000000"/>
        <rFont val="Arial"/>
        <family val="2"/>
      </rPr>
      <t xml:space="preserve">de Wet inkomensvoorziening oudere en gedeeltelijk arbeidsongeschikte gewezen zelfstandigen (IOAZ), </t>
    </r>
  </si>
  <si>
    <r>
      <t>-</t>
    </r>
    <r>
      <rPr>
        <sz val="7"/>
        <color rgb="FF000000"/>
        <rFont val="Times New Roman"/>
        <family val="1"/>
      </rPr>
      <t xml:space="preserve">       </t>
    </r>
    <r>
      <rPr>
        <sz val="8"/>
        <color rgb="FF000000"/>
        <rFont val="Arial"/>
        <family val="2"/>
      </rPr>
      <t xml:space="preserve">het Besluit bijstandsverlening zelfstandigen (Bbz), </t>
    </r>
  </si>
  <si>
    <r>
      <t>-</t>
    </r>
    <r>
      <rPr>
        <sz val="7"/>
        <color rgb="FF000000"/>
        <rFont val="Times New Roman"/>
        <family val="1"/>
      </rPr>
      <t xml:space="preserve">       </t>
    </r>
    <r>
      <rPr>
        <sz val="8"/>
        <color rgb="FF000000"/>
        <rFont val="Arial"/>
        <family val="2"/>
      </rPr>
      <t xml:space="preserve">en de studietoeslag (als aparte regeling onder de Participatiewet m.i.v. april 2022). </t>
    </r>
  </si>
  <si>
    <t>Bij 'Over de tabellen' staat per tabel een beschrijving van de populatie en de uitsplitsingen die worden gemaakt.</t>
  </si>
  <si>
    <t>Over de tabellen</t>
  </si>
  <si>
    <t>De tabellen gaan over het aantal vorderingen exclusief AIO, de schuld die ermee gemoeid is, het aantal debiteuren met één of meerdere vorderingen en het aantal aflossingen. Per tabel worden verschillende uitsplitsingen gemaakt. Alle cijfers in deze tabellenset hebben de status definitief.</t>
  </si>
  <si>
    <t>De aantallen zijn afgerond op tientallen en de bedragen op miljoenen (met één decimaal). Hierdoor hoeft het totaal niet exact overeen te komen met de som van onderliggende uitsplitsingen.</t>
  </si>
  <si>
    <t>Daarnaast tellen de subtotalen van 'Vorderingen ontstaan voor 01-01-2013' en 'Vorderingen ontstaan vanaf 01-01-2013' niet altijd op tot het totaal, omdat het totaal ook ontstaansgrond onbekend bevat.</t>
  </si>
  <si>
    <t>Het kabinet heeft tijdens de coronacrisis maatregelen genomen om de economische gevolgen van de coronapandemie te verzachten. Eén van de maatregelen was de Tijdelijke overbruggingsregeling zelfstandig ondernemers (Tozo). De laatste Tozo-regeling liep tot en met eind september 2021 en werd vanaf 1 oktober 2021 opgevolgd door het versoepelde Besluit bijstandsverlening zelfstandigen (Bbz), dat tot en met 31 maart 2022 geldig was. Bij het uitvoeren van de Tozo levensonderhoud regelingen werden veel voorschotten verstrekt om getroffen personen snel te kunnen helpen, waarna op een later moment door de gemeente werd vastgesteld of iemand daadwerkelijk recht had op de uitkering. Als dat niet het geval bleek werd het onterecht uitgekeerde bedrag opgenomen als terugvordering, in de meeste gevallen als onverschuldigde betaling. De Tozo is in de Bijstandsdebiteuren- en boetestatistiek niet als een aparte code toegevoegd en valt onder het Besluit bijstandsverlening zelfstandigen (Bbz). De gemeenten hebben de openstaande vorderingen in het kader van de Tozo veelal als Bbz levensonderhoud en Bbz bedrijfskapitaal opgevoerd, maar daarnaast ook in sommige gevallen als Algemene bijstand en Bijzondere bijstand. </t>
  </si>
  <si>
    <t>Bijzonderheden</t>
  </si>
  <si>
    <t>Vanaf het eerste kwartaal van 2024 is in tabellen B1.12A, B1.12B, B1.12C, B1.13A en B1.14B bij de aard van de uitkering de categorie ‘Overig’ gewijzigd: de studietoeslag is in deze tabellen voortaan geen onderdeel meer van de categorie ‘Overig’, maar als aparte categorie opgenomen. Het gaat hierbij om een meer gedetailleerde uitsplitsing van het kenmerk aard uitkering. Voor een vergelijking van het totaal van de categorie ‘Overig’ uit eerdere verslagperiodes (van vóór het eerste kwartaal van 2024) is het nodig om de totalen van de categorieën 'Bbz bijzondere bijstand', ‘Studietoeslag’ en ‘Overig’ bij elkaar op te tellen.</t>
  </si>
  <si>
    <t>Hieronder wordt per tabel een korte toelichting gegeven:</t>
  </si>
  <si>
    <r>
      <t>Tabel B1.1A</t>
    </r>
    <r>
      <rPr>
        <sz val="8"/>
        <color rgb="FF000000"/>
        <rFont val="Arial"/>
        <family val="2"/>
      </rPr>
      <t xml:space="preserve"> - Deze tabel bevat gegevens over het aantal openstaande vorderingen in de BDBS ultimo kwartaal, ongeacht de status van de vordering. Het aantal vorderingen wordt uitgesplitst naar de hoofdtypen ontstaansgrond van de vordering en de saldoklassen. </t>
    </r>
  </si>
  <si>
    <r>
      <t>Tabel B1.1B</t>
    </r>
    <r>
      <rPr>
        <sz val="8"/>
        <color rgb="FF000000"/>
        <rFont val="Arial"/>
        <family val="2"/>
      </rPr>
      <t xml:space="preserve"> - Deze tabel bevat gegevens over het aantal openstaande vorderingen in de BDBS ultimo kwartaal, ongeacht de status van de vordering. Het aantal vorderingen wordt uitgesplitst naar de looptijd van de vordering en de saldoklassen.</t>
    </r>
  </si>
  <si>
    <t>Ten opzichte van tabel B1.1A bevat deze tabel informatie over de het aantal openstaande vorderingen uitgesplitst naar looptijd i.p.v. naar de hoofdtypen ontstaansgrond van de vordering.</t>
  </si>
  <si>
    <r>
      <t>Tabel B1.2A</t>
    </r>
    <r>
      <rPr>
        <sz val="8"/>
        <color rgb="FF000000"/>
        <rFont val="Arial"/>
        <family val="2"/>
      </rPr>
      <t xml:space="preserve"> - Deze tabel bevat gegevens over het aantal openstaande vorderingen en de bijbehorende saldoschuld ultimo kwartaal, uitgesplitst naar de hoofdtypen ontstaansgrond van de vordering.</t>
    </r>
  </si>
  <si>
    <r>
      <t>Tabel B1.2B</t>
    </r>
    <r>
      <rPr>
        <sz val="8"/>
        <color rgb="FF000000"/>
        <rFont val="Arial"/>
        <family val="2"/>
      </rPr>
      <t xml:space="preserve"> - Deze tabel bevat gegevens over het aantal openstaande vorderingen en de bijbehorende saldoschuld ultimo kwartaal, uitgesplitst naar alle subtypen ontstaansgrond.</t>
    </r>
  </si>
  <si>
    <t>Ten opzichte van tabel B1.2A bevat deze tabel een gedetailleerdere indeling van de typen ontstaansgrond.</t>
  </si>
  <si>
    <r>
      <t xml:space="preserve">Tabel B1.3A </t>
    </r>
    <r>
      <rPr>
        <sz val="8"/>
        <color rgb="FF000000"/>
        <rFont val="Arial"/>
        <family val="2"/>
      </rPr>
      <t>- Deze tabel bevat gegevens over het aantal nieuwe vorderingen en de bijbehorende beginschuld ultimo kwartaal, uitgesplitst naar de hoofdtypen ontstaansgrond van de vordering.</t>
    </r>
  </si>
  <si>
    <r>
      <t>Kwaliteitswaarschuwing:</t>
    </r>
    <r>
      <rPr>
        <sz val="8"/>
        <color rgb="FF000000"/>
        <rFont val="Arial"/>
        <family val="2"/>
      </rPr>
      <t xml:space="preserve"> De hoogte van de beginschuld is in sommige gevallen gelijk aan nul euro. Dit kenmerk hoeft pas drie maanden na het opvoeren van de vordering gevuld te worden en bij sommige ontstaansgronden hoeft het kenmerk in het geheel niet gevuld te worden. De totale beginschuld is dus een onderschatting van de werkelijkheid.</t>
    </r>
  </si>
  <si>
    <r>
      <t>Tabel B1.3B</t>
    </r>
    <r>
      <rPr>
        <sz val="8"/>
        <color rgb="FF000000"/>
        <rFont val="Arial"/>
        <family val="2"/>
      </rPr>
      <t xml:space="preserve"> - Deze tabel bevat gegevens over het aantal nieuwe vorderingen en de bijbehorende beginschuld ultimo kwartaal, uitgesplitst naar alle subtypen ontstaansgrond. </t>
    </r>
  </si>
  <si>
    <t>Ten opzichte van tabel B1.3A bevat deze tabel een gedetailleerdere indeling van de typen ontstaansgrond.</t>
  </si>
  <si>
    <r>
      <t>Tabel B1.4A</t>
    </r>
    <r>
      <rPr>
        <sz val="8"/>
        <color rgb="FF000000"/>
        <rFont val="Arial"/>
        <family val="2"/>
      </rPr>
      <t xml:space="preserve"> - Deze tabel bevat gegevens over het aantal nieuwe vorderingen en de bijbehorende saldoschuld ultimo kwartaal, uitgesplitst naar de hoofdtypen ontstaansgrond van de vordering. </t>
    </r>
  </si>
  <si>
    <r>
      <t>Tabel B1.4B</t>
    </r>
    <r>
      <rPr>
        <sz val="8"/>
        <color rgb="FF000000"/>
        <rFont val="Arial"/>
        <family val="2"/>
      </rPr>
      <t xml:space="preserve"> - Deze tabel bevat gegevens over het aantal nieuwe vorderingen en de bijbehorende saldoschuld ultimo kwartaal, uitgesplitst naar alle subtypen ontstaansgrond.</t>
    </r>
  </si>
  <si>
    <t>Ten opzichte van tabel B1.4A bevat deze tabel een gedetailleerdere indeling van de typen ontstaansgrond.</t>
  </si>
  <si>
    <r>
      <t>Tabel B1.5A</t>
    </r>
    <r>
      <rPr>
        <sz val="8"/>
        <color rgb="FF000000"/>
        <rFont val="Arial"/>
        <family val="2"/>
      </rPr>
      <t xml:space="preserve"> - Deze tabel bevat gegevens over het aantal vorderingen wegens overtreding van de inlichtingenplicht en het aantal boetevorderingen </t>
    </r>
    <r>
      <rPr>
        <u/>
        <sz val="8"/>
        <color rgb="FF000000"/>
        <rFont val="Arial"/>
        <family val="2"/>
      </rPr>
      <t>met</t>
    </r>
    <r>
      <rPr>
        <sz val="8"/>
        <color rgb="FF000000"/>
        <rFont val="Arial"/>
        <family val="2"/>
      </rPr>
      <t xml:space="preserve"> een benadelingsbedrag ultimo kwartaal, ongeacht de status van de vordering. Het aantal vorderingen wordt uitgesplitst naar de looptijd van de vordering en de saldoklassen. Het gaat hier alleen om vorderingen betreffende een overtreding inlichtingenplicht vanaf 1 januari 2013, dus verwijtbare vorderingen beschikt vóór 1 januari 2013 worden buiten beschouwing gelaten.</t>
    </r>
  </si>
  <si>
    <r>
      <t>Tabel B1.5B</t>
    </r>
    <r>
      <rPr>
        <sz val="8"/>
        <color rgb="FF000000"/>
        <rFont val="Arial"/>
        <family val="2"/>
      </rPr>
      <t xml:space="preserve"> - Deze tabel bevat gegevens over het aantal boetevorderingen wegens overtreding van de inlichtingenplicht </t>
    </r>
    <r>
      <rPr>
        <u/>
        <sz val="8"/>
        <color rgb="FF000000"/>
        <rFont val="Arial"/>
        <family val="2"/>
      </rPr>
      <t>zonder</t>
    </r>
    <r>
      <rPr>
        <sz val="8"/>
        <color rgb="FF000000"/>
        <rFont val="Arial"/>
        <family val="2"/>
      </rPr>
      <t xml:space="preserve"> benadelingsbedrag ultimo kwartaal, ongeacht de status van de vordering. Het aantal vorderingen wordt uitgesplitst naar de looptijd van de vordering en de saldoklassen. Het gaat hier alleen om vorderingen betreffende een overtreding inlichtingenplicht vanaf 1 januari 2013.</t>
    </r>
  </si>
  <si>
    <r>
      <t xml:space="preserve">Ten opzichte van tabel B1.5A bevat deze tabel alleen het aantal boetevorderingen wegens overtreding inlichtingenplicht </t>
    </r>
    <r>
      <rPr>
        <u/>
        <sz val="8"/>
        <color rgb="FF000000"/>
        <rFont val="Arial"/>
        <family val="2"/>
      </rPr>
      <t>zonder</t>
    </r>
    <r>
      <rPr>
        <sz val="8"/>
        <color rgb="FF000000"/>
        <rFont val="Arial"/>
        <family val="2"/>
      </rPr>
      <t xml:space="preserve"> benadelingsbedrag i.p.v. met een benadelingsbedrag.</t>
    </r>
  </si>
  <si>
    <r>
      <t xml:space="preserve">Tabel B1.6 </t>
    </r>
    <r>
      <rPr>
        <sz val="8"/>
        <color rgb="FF000000"/>
        <rFont val="Arial"/>
        <family val="2"/>
      </rPr>
      <t>- Deze tabel bevat kwartaalgegevens over het aantal vorderingen die op enig moment in het verslagkwartaal buiten invordering zijn gesteld en de bijbehorende restschuld, uitgesplitst naar de hoofdtypen ontstaansgrond van de vordering.</t>
    </r>
  </si>
  <si>
    <r>
      <t xml:space="preserve">Tabel B1.7 </t>
    </r>
    <r>
      <rPr>
        <sz val="8"/>
        <color rgb="FF000000"/>
        <rFont val="Arial"/>
        <family val="2"/>
      </rPr>
      <t>- Deze tabel bevat kwartaalgegevens over het aantal vorderingen die op enig moment in het verslagkwartaal afgelost zijn, uitgesplitst naar de hoofdtypen ontstaansgrond van de vordering en de ontvangen bedragklassen.</t>
    </r>
  </si>
  <si>
    <r>
      <t>Tabel B1.8</t>
    </r>
    <r>
      <rPr>
        <sz val="8"/>
        <color rgb="FF000000"/>
        <rFont val="Arial"/>
        <family val="2"/>
      </rPr>
      <t xml:space="preserve"> - Deze tabel bevat kwartaalgegevens over de bedragen aan aflossingen die op enig moment in het verslagkwartaal ontvangen zijn, uitgesplitst naar de hoofdtypen ontstaansgrond van de vordering en de ontvangen bedragklassen.</t>
    </r>
  </si>
  <si>
    <r>
      <t>Tabel B1.9</t>
    </r>
    <r>
      <rPr>
        <sz val="8"/>
        <color rgb="FF000000"/>
        <rFont val="Arial"/>
        <family val="2"/>
      </rPr>
      <t xml:space="preserve"> - Deze tabel bevat gegevens over het aantal aansprakelijke debiteuren die ultimo kwartaal uit één of meerdere vorderingen schulden hebben die ontstaan zijn in het kader van de bijstand of een bijstandsgerelateerde uitkering, ongeacht de ontstaansgrond van de vordering. Het aantal debiteuren is uitgesplitst naar de saldoklassen. </t>
    </r>
  </si>
  <si>
    <t>Bij twee aansprakelijke debiteuren voor één vordering zijn beiden afzonderlijk meegeteld. Per aansprakelijke zijn de openstaande saldo's van alle vorderingen bij elkaar opgeteld en vervolgens ingedeeld in een saldoklasse.</t>
  </si>
  <si>
    <r>
      <t xml:space="preserve">Tabel B1.10 </t>
    </r>
    <r>
      <rPr>
        <sz val="8"/>
        <color rgb="FF000000"/>
        <rFont val="Arial"/>
        <family val="2"/>
      </rPr>
      <t xml:space="preserve">- Deze tabel bevat gegevens over het aantal aansprakelijke debiteuren die ultimo kwartaal uit één of meerdere vorderingen een schuld in het kader van de bijstand of een bijstandsgerelateerde uitkering hebben, die ontstaan is vóór 1 januari 2013. Het aantal debiteuren is uitgesplitst naar de hoofdtypen ontstaansgrond van de vordering en de saldoklassen. Een debiteur kan bij verschillende hoofdtypen ontstaansgrond voorkomen, maar wordt bij het totaal slechts één keer geteld. De optelling van de verschillende hoofdtypen ontstaansgrond komt dus niet overeen met het totaal in de tabel. </t>
    </r>
  </si>
  <si>
    <r>
      <t xml:space="preserve">Tabel B1.11A </t>
    </r>
    <r>
      <rPr>
        <sz val="8"/>
        <color rgb="FF000000"/>
        <rFont val="Arial"/>
        <family val="2"/>
      </rPr>
      <t xml:space="preserve">- Deze tabel bevat gegevens over het aantal aansprakelijke debiteuren, die ultimo kwartaal een schuld in het kader van de bijstand of een bijstandsgerelateerde uitkering hebben en die ontstaan is vanaf 1 januari 2013, uitgesplitst naar de hoofdtypen ontstaansgrond van de vordering. Daarnaast bevat de tabel een uitsplitsing naar de saldoklassen. Een debiteur kan bij verschillende hoofdtypen ontstaansgrond voorkomen, maar wordt bij het totaal slechts één keer geteld. De optelling van de verschillende hoofdtypen ontstaansgrond komt dus niet overeen met het totaal in de tabel. </t>
    </r>
  </si>
  <si>
    <t>Bij twee aansprakelijke debiteuren voor één vordering zijn beiden afzonderlijk meegeteld bij het type ontstaansgrond en het totaal. Per aansprakelijke zijn de openstaande saldo's van alle vorderingen binnen één subcategorie ontstaansgrond bij elkaar opgeteld en vervolgens ingedeeld in een saldoklasse.</t>
  </si>
  <si>
    <r>
      <t>Tabel B1.11B</t>
    </r>
    <r>
      <rPr>
        <sz val="8"/>
        <color rgb="FF000000"/>
        <rFont val="Arial"/>
        <family val="2"/>
      </rPr>
      <t xml:space="preserve"> - Deze tabel bevat gegevens over het aantal aansprakelijke debiteuren, die ultimo kwartaal een schuld in het kader van de bijstand of een bijstandsgerelateerde uitkering hebben en die ontstaan is vanaf 1 januari 2013, uitgesplitst naar alle subtypen ontstaansgrond van de vordering. Daarnaast bevat de tabel een uitsplitsing naar saldoklassen. Een debiteur kan bij verschillende subtypen ontstaansgrond voorkomen, maar wordt bij het totaal slechts één keer geteld. De optelling van de verschillende subtypen ontstaansgrond komt dus niet overeen met het totaal in de tabel. </t>
    </r>
  </si>
  <si>
    <t>Ten opzichte van tabel B1.11A bevat deze tabel een gedetailleerdere indeling van de typen ontstaansgrond.</t>
  </si>
  <si>
    <r>
      <t>Tabel B1.12A</t>
    </r>
    <r>
      <rPr>
        <sz val="8"/>
        <color rgb="FF000000"/>
        <rFont val="Arial"/>
        <family val="2"/>
      </rPr>
      <t xml:space="preserve"> - Deze tabel bevat gegevens over het aantal openstaande vorderingen ultimo kwartaal, uitgesplitst naar de hoofdtypen ontstaansgrond van de vordering en de aard van de uitkering.</t>
    </r>
  </si>
  <si>
    <r>
      <t>Tabel B1.12B</t>
    </r>
    <r>
      <rPr>
        <sz val="8"/>
        <color rgb="FF000000"/>
        <rFont val="Arial"/>
        <family val="2"/>
      </rPr>
      <t xml:space="preserve"> - Deze tabel bevat gegevens over de beginschuld van de openstaande vorderingen ultimo kwartaal, uitgesplitst naar de hoofdtypen ontstaansgrond van de vordering en de aard van de uitkering.</t>
    </r>
  </si>
  <si>
    <t>Ten opzichte van tabel B1.12A bevat deze tabel informatie over de beginschuld van de openstaande vorderingen aan het einde van het kwartaal i.p.v. informatie over het aantal openstaande vorderingen.</t>
  </si>
  <si>
    <r>
      <t xml:space="preserve">Tabel B1.12C </t>
    </r>
    <r>
      <rPr>
        <sz val="8"/>
        <color rgb="FF000000"/>
        <rFont val="Arial"/>
        <family val="2"/>
      </rPr>
      <t>- Deze tabel bevat gegevens over de totale saldoschuld van de openstaande vorderingen ultimo kwartaal, uitgesplitst naar de hoofdtypen ontstaansgrond van de vordering en de aard van de uitkering.</t>
    </r>
  </si>
  <si>
    <t>Ten opzichte van tabel B1.12B bevat deze tabel informatie over de saldoschuld van de openstaande vorderingen aan het einde van het kwartaal i.p.v. informatie over de beginschuld.</t>
  </si>
  <si>
    <r>
      <t>Tabel B1.13A</t>
    </r>
    <r>
      <rPr>
        <sz val="8"/>
        <color rgb="FF000000"/>
        <rFont val="Arial"/>
        <family val="2"/>
      </rPr>
      <t xml:space="preserve"> - Deze tabel bevat gegevens over het aantal debiteuren dat ultimo kwartaal openstaande vorderingen heeft, uitgesplitst naar de hoofdtypen ontstaansgrond van de vordering en de aard van de uitkering. Het totaal aantal debiteuren met een ontstaansgrond 'Vorderingen ontstaan voor 01-01-2013' en 'Vorderingen ontstaan vanaf 01-01-2013' betreft het aantal unieke debiteuren. </t>
    </r>
  </si>
  <si>
    <t>Bij de uitsplitsing naar hoofdtype ontstaansgrond wordt het totaal aantal (unieke) debiteuren per type weergegeven. Dit betekent dat personen die meerdere openstaande vorderingen van verschillende ontstaansgronden hebben, bij elk van deze typen meetellen. Een persoon met twee verschillende typen ontstaansgrond komt in de uitsplitsing van deze tabel dus twee keer voor, maar in het totaal maar één keer. Iemand die twee vorderingen van hetzelfde type ontstaansgrond heeft, wordt zowel bij dat type als in het totaal maar één keer meegeteld.</t>
  </si>
  <si>
    <t>Het kan ook zo zijn dat personen zowel bij 'Vorderingen ontstaan voor 01-01-2013' als bij 'Vorderingen ontstaan vanaf 01-01-2013' meetellen als zij openstaande vorderingen uit beide periodes hebben. De optelling van de verschillende hoofdtypen ontstaansgrond komt dus niet overeen met het totaal (inclusief onbekend) in de tabel. Bij twee aansprakelijke debiteuren voor één vordering zijn beiden geteld bij het type ontstaansgrond en het totaal.</t>
  </si>
  <si>
    <r>
      <t>Tabel B1.14A</t>
    </r>
    <r>
      <rPr>
        <sz val="8"/>
        <color rgb="FF000000"/>
        <rFont val="Arial"/>
        <family val="2"/>
      </rPr>
      <t xml:space="preserve"> - Deze tabel bevat kwartaalgegevens over het aantal debiteuren waarbij op enig moment in het verslagkwartaal een nieuwe vordering ontstaan is, in het kader van Bbz levensonderhoud en Bbz bedrijfskapitaal, en de bijbehorende beginschuld. Deze gegevens zijn uitgesplitst naar alle subtypen ontstaansgrond van de vordering. Een debiteur kan bij verschillende subtypen ontstaansgrond voorkomen, maar wordt bij het totaal slechts één keer geteld. De optelling van de verschillende subtypen ontstaansgrond komt dus niet overeen met het totaal in de tabel.</t>
    </r>
  </si>
  <si>
    <t>Bij twee aansprakelijke debiteuren voor één vordering zijn beide personen meegeteld bij het subtype ontstaansgrond en het totaal. Omdat het in dat geval om één gezamenlijke vordering gaat is het bijbehorende schuldbedrag één keer meegeteld en niet voor beide aansprakelijken apart.</t>
  </si>
  <si>
    <r>
      <t>Tabel B1.14B</t>
    </r>
    <r>
      <rPr>
        <sz val="8"/>
        <color rgb="FF000000"/>
        <rFont val="Arial"/>
        <family val="2"/>
      </rPr>
      <t xml:space="preserve"> - Deze tabel bevat de kwartaalgegevens over het aantal debiteuren waarbij op enig moment in het verslagkwartaal een nieuwe vordering ontstaan is, uitgesplitst naar alle subtypen ontstaansgrond van de vordering en de aard van de uitkering. </t>
    </r>
  </si>
  <si>
    <t>Ten opzichte van tabel B1.14A bevat deze tabel een uitgebreide indeling van de aard uitkering (niet alleen Bbz levensonderhoud en Bbz bedrijfskapitaal) en geen informatie over de beginschuld van de nieuwe vorderingen.</t>
  </si>
  <si>
    <t>Een debiteur kan bij verschillende typen ontstaansgronden voorkomen, maar wordt bij het totaal slechts één keer geteld. De optelling van de verschillende subtypen ontstaansgrond komt dus niet overeen met het totaal in de tabel. Bij twee aansprakelijke debiteuren voor één vordering zijn beide personen meegeteld bij het type ontstaansgrond en het totaal.</t>
  </si>
  <si>
    <r>
      <t>Tabel B1.15</t>
    </r>
    <r>
      <rPr>
        <sz val="8"/>
        <color rgb="FF000000"/>
        <rFont val="Arial"/>
        <family val="2"/>
      </rPr>
      <t xml:space="preserve"> - Deze tabel bevat gegevens over het aantal debiteuren dat ultimo kwartaal openstaande vorderingen heeft, uitgesplitst naar leeftijd, geslacht en type huishouden en de aard van de uitkering. De persoonskenmerken en het type huishouden hebben betrekking op de situatie van de laatste dag van het kwartaal. Daardoor kunnen deze kenmerken afwijken van de situatie bij het ontstaan van de vordering.</t>
    </r>
  </si>
  <si>
    <t>Het totaal aantal debiteuren naar leeftijd, geslacht en type huishouden betreft het aantal unieke debiteuren. Bij de uitsplitsing naar aard uitkering wordt het totaal aantal unieke debiteuren per aard uitkering weergegeven. Dit betekent dat personen die meerdere openstaande vorderingen op basis van verschillende aard uitkeringen hebben, bij elk van deze aard uitkeringen meetellen. Een persoon met twee verschillende aard uitkeringen komt in de uitsplitsing naar aard uitkering dus twee keer voor, maar in het totaal maar één keer. Iemand die twee openstaande vorderingen op basis van dezelfde aard uitkering heeft, wordt zowel bij de desbetreffende aard uitkering als in het totaal maar één keer meegeteld. De optelling van de verschillende aard uitkeringen komt dus niet overeen met het totaal. Bij twee aansprakelijke debiteuren voor één openstaande vordering zijn beiden geteld bij de uitsplitsingen naar leeftijd, geslacht, type huishouden en ook bij het totaal.</t>
  </si>
  <si>
    <t>Het type huishouden kan niet van alle debiteuren met openstaande vorderingen bepaald worden, omdat een gedeelte van de debiteuren alleen een adres in het buitenland heeft en een ander gedeelte overleden is. Debiteuren met een adres in het buitenland en overledenen zijn bij type huishouden ingedeeld in categorie ‘Onbekend’. Debiteuren met een adres in het buitenland worden hierbij apart vermeld onder ‘waarvan woonachtig in buitenland’.</t>
  </si>
  <si>
    <t>Variabelen</t>
  </si>
  <si>
    <t>Voor deze tabellenset is gebruik gemaakt van transactiecijfers uit de BDBS. Het tabblad 'Bronbestanden' bevat een uitgebreide beschrijving van de gebruikte bestanden.</t>
  </si>
  <si>
    <t>Aandachtspunten bij de cijfers</t>
  </si>
  <si>
    <t>Bescherming van persoonsgegevens</t>
  </si>
  <si>
    <t>In deze tabellenset is gebruik gemaakt van integrale gegevens uit transactiebestanden van de BDBS. Om onthulling van informatie over individuele personen te voorkomen, zijn aantallen afgerond op tientallen en bedragen op miljoenen. Hierdoor hoeft het totaal niet overeen te komen met de som van onderliggende uitsplitsingen.</t>
  </si>
  <si>
    <t>Privacy</t>
  </si>
  <si>
    <t>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</si>
  <si>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t>
  </si>
  <si>
    <t xml:space="preserve">Voor meer informatie, zie onze website: www.cbs.nl/privacy. </t>
  </si>
  <si>
    <t>De verslagperiode van deze tabellenset is het tweede kwartaal van 2026.</t>
  </si>
  <si>
    <t>Begrippen</t>
  </si>
  <si>
    <r>
      <t>Aard uitkering</t>
    </r>
    <r>
      <rPr>
        <sz val="8"/>
        <color rgb="FF000000"/>
        <rFont val="Arial"/>
        <family val="2"/>
      </rPr>
      <t xml:space="preserve"> - De wet of regeling waarop de vordering betrekking heeft, bijvoorbeeld de algemene bijstand. </t>
    </r>
  </si>
  <si>
    <r>
      <t>Aflossing</t>
    </r>
    <r>
      <rPr>
        <sz val="8"/>
        <color rgb="FF000000"/>
        <rFont val="Arial"/>
        <family val="2"/>
      </rPr>
      <t xml:space="preserve"> – Het (gedeeltelijk of volledig) terugbetalen van een schuld door de debiteur.</t>
    </r>
  </si>
  <si>
    <r>
      <t>Algemene bijstand</t>
    </r>
    <r>
      <rPr>
        <sz val="8"/>
        <color rgb="FF000000"/>
        <rFont val="Arial"/>
        <family val="2"/>
      </rPr>
      <t xml:space="preserve"> - 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Algemene bijstand kan worden verleend aan thuiswonenden, elders verzorgden en adreslozen. Voor mensen boven de AOW-leeftijd, is er de aanvullende inkomensvoorziening ouderen (AIO). Dit valt ook onder algemene bijstand, en wordt verstrekt door de Sociale Verzekeringsbank (SVB).</t>
    </r>
  </si>
  <si>
    <r>
      <t xml:space="preserve">Deze tabellenset is </t>
    </r>
    <r>
      <rPr>
        <u/>
        <sz val="8"/>
        <color rgb="FF000000"/>
        <rFont val="Arial"/>
        <family val="2"/>
      </rPr>
      <t>exclusief AIO</t>
    </r>
    <r>
      <rPr>
        <sz val="8"/>
        <color rgb="FF000000"/>
        <rFont val="Arial"/>
        <family val="2"/>
      </rPr>
      <t>.</t>
    </r>
  </si>
  <si>
    <r>
      <t xml:space="preserve">Bbz bedrijfskapitaal </t>
    </r>
    <r>
      <rPr>
        <sz val="8"/>
        <color rgb="FF000000"/>
        <rFont val="Arial"/>
        <family val="2"/>
      </rPr>
      <t>- Op grond van het Bbz kan een zelfstandige een bedrijfskapitaal aanvragen als investering in het bedrijf. Afhankelijk van de situatie van de zelfstandige is dit een lening of een gift. Een startende ondernemer kan een renteloze lening aanvragen voor noodzakelijke voorbereidingskosten zoals een marktonderzoek ter onderbouwing van het ondernemingsplan en/of reiskosten om een potentiële leverancier te bezoeken. Behalve dit voorbereidingskrediet voor startende zelfstandigen vallen onder het ‘Bbz bedrijfskapitaal’ ook het bedrijfskapitaal als de rentedragende lening en het bedrijfskapitaal om niet.</t>
    </r>
  </si>
  <si>
    <r>
      <t>Bbz levensonderhoud</t>
    </r>
    <r>
      <rPr>
        <sz val="8"/>
        <color rgb="FF000000"/>
        <rFont val="Arial"/>
        <family val="2"/>
      </rPr>
      <t xml:space="preserve"> - Op grond van het Bbz kan een zelfstandige een periodieke uitkering voor levensonderhoud aanvragen. Na ontvangst van de jaarcijfers wordt de definitieve hoogte van de uitkering vastgesteld. Mogelijk wordt op basis daarvan (een deel van) de lening kwijtgescholden.</t>
    </r>
  </si>
  <si>
    <r>
      <t xml:space="preserve">Beginschuld </t>
    </r>
    <r>
      <rPr>
        <sz val="8"/>
        <color rgb="FF000000"/>
        <rFont val="Arial"/>
        <family val="2"/>
      </rPr>
      <t>- Het oorspronkelijke bedrag dat terugbetaald moet worden door de debiteur aan het begin van de vordering. Dit bedrag mag de eerste drie maanden dat de vordering wordt geleverd aan het CBS nul euro zijn. Een uitzondering betreft krediethypotheek, verhaal op onderhoudsplichtige voor kind of ex-partner en lening voor levensonderhoud van een zelfstandige. Hierbij blijft de beginschuld op nul euro staan, omdat deze in de loop van de tijd wordt opgebouwd of direct wordt verrekend.</t>
    </r>
  </si>
  <si>
    <r>
      <t>Benadelingsbedrag</t>
    </r>
    <r>
      <rPr>
        <sz val="8"/>
        <color rgb="FF000000"/>
        <rFont val="Arial"/>
        <family val="2"/>
      </rPr>
      <t xml:space="preserve"> – Het nettobedrag dat als gevolg van het niet of niet behoorlijk nakomen van de inlichtingenplicht ten onrechte of tot een te hoog bedrag aan bijstand is ontvangen. Met andere woorden: het bedrag dat de gemeente te veel of ten onrechte aan de uitkeringsontvanger heeft verstrekt.</t>
    </r>
  </si>
  <si>
    <r>
      <t>Beschikking</t>
    </r>
    <r>
      <rPr>
        <sz val="8"/>
        <color rgb="FF000000"/>
        <rFont val="Arial"/>
        <family val="2"/>
      </rPr>
      <t xml:space="preserve"> -  De datum waarop het ontstaan van de vordering aan de debiteur bekend is gemaakt.</t>
    </r>
  </si>
  <si>
    <r>
      <t xml:space="preserve">Bijzondere bijstand </t>
    </r>
    <r>
      <rPr>
        <sz val="8"/>
        <color rgb="FF000000"/>
        <rFont val="Arial"/>
        <family val="2"/>
      </rPr>
      <t>- Onder bijzondere bijstand valt alle bijstand die aanvullend wordt verstrekt boven de algemene bijstand, Bbz, IOAW of IOAZ. Bijzondere bijstand is alleen mogelijk als iemand in bijzondere omstandigheden verkeert, waardoor diegene hogere noodzakelijke kosten heeft dan waarin de algemene bijstand, Bbz, IOAW of IOAZ voorziet. Ook personen met een laag inkomen uit andere bron, bijvoorbeeld van uitbetalingen op basis van de Algemene Ouderdomswet (AOW) of loon uit werk, kunnen voor bijzondere bijstand in aanmerking komen. Bijzondere bijstand kan periodiek of eenmalig worden uitgekeerd.</t>
    </r>
  </si>
  <si>
    <r>
      <t>Boetevordering</t>
    </r>
    <r>
      <rPr>
        <sz val="8"/>
        <color rgb="FF000000"/>
        <rFont val="Arial"/>
        <family val="2"/>
      </rPr>
      <t xml:space="preserve"> – Een vordering die ontstaan is uit een opgelegde boete, omdat de uitkeringsontvanger de inlichtingenplicht heeft overtreden. In de BDBS wordt onderscheid gemaakt tussen een boete wegens overtreding van de inlichtingenplicht met of zonder benadelingsbedrag. Bij een boete </t>
    </r>
    <r>
      <rPr>
        <u/>
        <sz val="8"/>
        <color rgb="FF000000"/>
        <rFont val="Arial"/>
        <family val="2"/>
      </rPr>
      <t>met</t>
    </r>
    <r>
      <rPr>
        <sz val="8"/>
        <color rgb="FF000000"/>
        <rFont val="Arial"/>
        <family val="2"/>
      </rPr>
      <t xml:space="preserve"> benadelingsbedrag was er sprake van een onterechte of een te hoge betaling van de uitkering. Bij een boete </t>
    </r>
    <r>
      <rPr>
        <u/>
        <sz val="8"/>
        <color rgb="FF000000"/>
        <rFont val="Arial"/>
        <family val="2"/>
      </rPr>
      <t>zonder</t>
    </r>
    <r>
      <rPr>
        <sz val="8"/>
        <color rgb="FF000000"/>
        <rFont val="Arial"/>
        <family val="2"/>
      </rPr>
      <t xml:space="preserve"> benadelingsbedrag was er geen sprake van een onterechte of een te hoge betaling van de uitkering.</t>
    </r>
  </si>
  <si>
    <r>
      <t>Debiteur</t>
    </r>
    <r>
      <rPr>
        <sz val="8"/>
        <color rgb="FF000000"/>
        <rFont val="Arial"/>
        <family val="2"/>
      </rPr>
      <t xml:space="preserve"> - Persoon die aansprakelijk is voor een vordering. Dit kunnen ook twee personen zijn voor dezelfde vordering. In tabellen B1.9, B1.10, B1.11A, B1.11B, B1.13A, B1.14A, B1.14B en B1.15 worden deze debiteuren beiden geteld.</t>
    </r>
  </si>
  <si>
    <r>
      <t>Huishouden</t>
    </r>
    <r>
      <rPr>
        <sz val="8"/>
        <color rgb="FF000000"/>
        <rFont val="Arial"/>
        <family val="2"/>
      </rPr>
      <t xml:space="preserve"> - Eén of meer personen die samen een woonruimte bewonen en zichzelf niet-bedrijfsmatig voorzien van de dagelijkse behoeften.</t>
    </r>
  </si>
  <si>
    <t>Huishoudens worden volgens de BRP-gegevens getypeerd op basis van de onderlinge relaties van de personen binnen een huishouden. In de tabel worden onderscheiden: eenpersoonshuishoudens, meerpersoonshuishoudens (niet-gehuwd paar zonder kinderen, gehuwd paar zonder kinderen, niet-gehuwd paar met kinderen, gehuwd paar met kinderen of eenouderhuishouden) en overige/institutionele huishoudens. Indien het type huishouden onbekend is, duidt dit erop dat de persoon op het peilmoment niet woonachtig was in Nederland of dat de persoon overleden is.</t>
  </si>
  <si>
    <r>
      <rPr>
        <b/>
        <i/>
        <sz val="8"/>
        <color rgb="FF000000"/>
        <rFont val="Arial"/>
        <family val="2"/>
      </rPr>
      <t>IOAW-uitkering</t>
    </r>
    <r>
      <rPr>
        <sz val="8"/>
        <color rgb="FF000000"/>
        <rFont val="Arial"/>
        <family val="2"/>
      </rPr>
      <t xml:space="preserve"> - De Wet inkomensvoorziening oudere en gedeeltelijke arbeidsongeschikte werkloze werknemers (IOAW) geeft een aanvulling op het inkomen tot bijstandsniveau aan oudere en gedeeltelijke arbeidsongeschikte werkloze werknemers.</t>
    </r>
  </si>
  <si>
    <r>
      <rPr>
        <b/>
        <i/>
        <sz val="8"/>
        <color rgb="FF000000"/>
        <rFont val="Arial"/>
        <family val="2"/>
      </rPr>
      <t>IOAZ-uitkering</t>
    </r>
    <r>
      <rPr>
        <sz val="8"/>
        <color rgb="FF000000"/>
        <rFont val="Arial"/>
        <family val="2"/>
      </rPr>
      <t xml:space="preserve"> - De Wet inkomensvoorziening oudere en gedeeltelijke arbeidsongeschikte gewezen zelfstandigen (IOAZ) geeft een aanvulling op het inkomen tot bijstandsniveau aan oudere en gedeeltelijke arbeidsongeschikte gewezen zelfstandigen.</t>
    </r>
  </si>
  <si>
    <r>
      <t>Krediethypotheek</t>
    </r>
    <r>
      <rPr>
        <sz val="8"/>
        <color rgb="FF000000"/>
        <rFont val="Arial"/>
        <family val="2"/>
      </rPr>
      <t xml:space="preserve"> - Een lening waarbij de overwaarde van de eigen woning als onderpand gebruikt wordt. Bij vorderingen die ontstaan zijn door een krediethypotheek is tijdens de bijstandsaanvraag de bijstand als voorschot verstrekt met als onderpand de overwaarde van de woning. De uitkering is vervolgens niet toegekend en daarom is het voorschot/de lening niet omgezet in een gift en is er een vordering ontstaan die de bijstandsaanvrager aan de gemeente terug hoort te betalen.</t>
    </r>
  </si>
  <si>
    <r>
      <t xml:space="preserve">Nieuwe vordering </t>
    </r>
    <r>
      <rPr>
        <i/>
        <sz val="8"/>
        <color rgb="FF000000"/>
        <rFont val="Arial"/>
        <family val="2"/>
      </rPr>
      <t>-</t>
    </r>
    <r>
      <rPr>
        <sz val="8"/>
        <color rgb="FF000000"/>
        <rFont val="Arial"/>
        <family val="2"/>
      </rPr>
      <t xml:space="preserve"> De vordering is voor het eerst aan het CBS geleverd op enig moment in de verslagperiode. De reden van de vordering (de ontstaansgrond) hoeft dus niet in deze verslagperiode ontstaan zijn, maar kan op een eerder moment ontstaan zijn.</t>
    </r>
  </si>
  <si>
    <r>
      <t xml:space="preserve">Ontstaansgrond vordering </t>
    </r>
    <r>
      <rPr>
        <sz val="8"/>
        <color rgb="FF000000"/>
        <rFont val="Arial"/>
        <family val="2"/>
      </rPr>
      <t>- Reden voor de vordering. Er wordt onderscheid gemaakt tussen vorderingen die zijn beschikt vóór 1 januari 2013 en vorderingen die zijn beschikt vanaf 1 januari 2013. Op 1 januari 2013 trad de wet 'Aanscherping handhaving en sanctiebeleid SZW-wetgeving' in werking, die regelde dat uitkeringsfraude vanaf dat moment zwaarder bestraft werd.</t>
    </r>
  </si>
  <si>
    <r>
      <t xml:space="preserve">Sommige tabellen bevatten de uitsplitsing naar alleen de hoofdtype ontstaansgrond en andere tabellen zijn uitgesplitst naar alle subtypen (uitgebreid). </t>
    </r>
    <r>
      <rPr>
        <u/>
        <sz val="8"/>
        <color rgb="FF000000"/>
        <rFont val="Arial"/>
        <family val="2"/>
      </rPr>
      <t>Hieronder worden de definities van de hoofdtypen gegeven.</t>
    </r>
  </si>
  <si>
    <r>
      <t xml:space="preserve">Ontstaansgrond 'boete wegens overtreding inlichtingenplicht' </t>
    </r>
    <r>
      <rPr>
        <sz val="8"/>
        <color rgb="FF000000"/>
        <rFont val="Arial"/>
        <family val="2"/>
      </rPr>
      <t>- Een uitkeringsontvanger heeft een boete opgelegd gekregen vanwege het niet naleven van de inlichtingenplicht. De uitkeringsontvanger heeft informatie verzwegen waarvan redelijkerwijs begrepen kon worden dat deze van invloed zou zijn op de hoogte van de uitkering.</t>
    </r>
  </si>
  <si>
    <r>
      <t>Ontstaansgrond 'overtreding inlichtingenplicht'</t>
    </r>
    <r>
      <rPr>
        <sz val="8"/>
        <color rgb="FF000000"/>
        <rFont val="Arial"/>
        <family val="2"/>
      </rPr>
      <t xml:space="preserve"> - De belanghebbende heeft informatie verzwegen waarvan hij/zij redelijkerwijs kon begrijpen dat deze van invloed zou zijn op de toekenning en/of de hoogte van de uitkering. Daardoor heeft de belanghebbende ten onrechte een uitkering ontvangen of een te hoge uitkering ontvangen. Dit bedrag wordt teruggevorderd.</t>
    </r>
  </si>
  <si>
    <r>
      <t>Ontstaansgrond 'lening'</t>
    </r>
    <r>
      <rPr>
        <sz val="8"/>
        <color rgb="FF000000"/>
        <rFont val="Arial"/>
        <family val="2"/>
      </rPr>
      <t xml:space="preserve"> - Geldleningen aan een bijstandsontvanger (o.a. bedrijfskapitaal of levensonderhoud voor zelfstandigen, leningen voor duurzame gebruiksgoederen) en vorderingen vanwege verstrekking van bijstand onder verband van krediethypotheek.</t>
    </r>
  </si>
  <si>
    <r>
      <t>Ontstaansgrond 'terugvordering'</t>
    </r>
    <r>
      <rPr>
        <sz val="8"/>
        <color rgb="FF000000"/>
        <rFont val="Arial"/>
        <family val="2"/>
      </rPr>
      <t xml:space="preserve"> - Ontstaansgrondcode die aangeeft dat er sprake is van een onverschuldigde betaling waarbij de uitkeringsontvanger niet in gebreke is gebleven met betrekking tot de inlichtingenplicht, maar de gemeente wel onterecht geld heeft betaald.</t>
    </r>
  </si>
  <si>
    <r>
      <t>Ontstaansgrond 'verhaal'</t>
    </r>
    <r>
      <rPr>
        <sz val="8"/>
        <color rgb="FF000000"/>
        <rFont val="Arial"/>
        <family val="2"/>
      </rPr>
      <t xml:space="preserve"> - De gemeente incasseert geld bij de onderhoudsplichtige (ex-partner) ten behoeve van een kind of de uitkeringsontvanger omdat deze recht heeft op alimentatie.</t>
    </r>
  </si>
  <si>
    <r>
      <t>Ontstaansgrond 'onverschuldigd betaald verwijtbaar'</t>
    </r>
    <r>
      <rPr>
        <sz val="8"/>
        <color rgb="FF000000"/>
        <rFont val="Arial"/>
        <family val="2"/>
      </rPr>
      <t xml:space="preserve"> - Vordering waarbij belanghebbende verzuimd heeft inlichtingen te verstrekken waarvan redelijkerwijs begrepen kon worden dat deze van invloed zijn op de uitkering. Hierdoor heeft de gemeente te veel uitkering uitbetaald. Dit wordt teruggevorderd, al dan niet samen met een maatregel-bedrag. Er wordt alleen gesproken over verwijtbare vorderingen als zowel de begindatum als de einddatum van de vordering ligt vóór 1 januari 2013.</t>
    </r>
  </si>
  <si>
    <r>
      <t>Onverschuldigde betaling </t>
    </r>
    <r>
      <rPr>
        <sz val="8"/>
        <color rgb="FF000000"/>
        <rFont val="Arial"/>
        <family val="2"/>
      </rPr>
      <t>- De bijstandsontvanger heeft te veel geld van de uitkerende instantie ontvangen zonder dat dit aan de bijstandsontvanger verweten kan worden. Er is bijvoorbeeld door de uitkerende instantie een te hoog bedrag uitgekeerd of er is ten onrechte een voorschot verstrekt.</t>
    </r>
  </si>
  <si>
    <r>
      <t>Openstaande vordering</t>
    </r>
    <r>
      <rPr>
        <sz val="8"/>
        <color rgb="FF000000"/>
        <rFont val="Arial"/>
        <family val="2"/>
      </rPr>
      <t xml:space="preserve"> - Vordering waarop wordt afgelost of waarop tijdelijk geen invordering is. Deze vorderingen zijn dus alle vorderingen waar nu of in de toekomst op afgelost kan worden.</t>
    </r>
  </si>
  <si>
    <r>
      <t>Restschuld</t>
    </r>
    <r>
      <rPr>
        <sz val="8"/>
        <color rgb="FF000000"/>
        <rFont val="Arial"/>
        <family val="2"/>
      </rPr>
      <t xml:space="preserve"> - Het bedrag van de schuld dat bij definitief buiten invordering gestelde vorderingen nog openstaat en dat niet meer afgelost wordt.</t>
    </r>
  </si>
  <si>
    <r>
      <t>Saldoschuld</t>
    </r>
    <r>
      <rPr>
        <sz val="8"/>
        <color rgb="FF000000"/>
        <rFont val="Arial"/>
        <family val="2"/>
      </rPr>
      <t xml:space="preserve"> - Het bedrag dat op het moment dat de gegevens aan het CBS verstrekt worden nog terugbetaald moet worden door de debiteur aan de gemeente of SVB.</t>
    </r>
  </si>
  <si>
    <r>
      <rPr>
        <b/>
        <i/>
        <sz val="8"/>
        <color rgb="FF000000"/>
        <rFont val="Arial"/>
        <family val="2"/>
      </rPr>
      <t xml:space="preserve">Studietoeslag </t>
    </r>
    <r>
      <rPr>
        <sz val="8"/>
        <color rgb="FF000000"/>
        <rFont val="Arial"/>
        <family val="2"/>
      </rPr>
      <t>- De studietoeslag, als aparte regeling onder de Participatiewet, is per 1 april 2022 de opvolger van de individuele studietoeslag (IST). Studenten met een medische beperking die niet kunnen bijverdienen naast hun studie, kunnen mogelijk studietoeslag krijgen ter vervanging van deze bijverdiensten.</t>
    </r>
  </si>
  <si>
    <r>
      <t>Verhaal</t>
    </r>
    <r>
      <rPr>
        <sz val="8"/>
        <color rgb="FF000000"/>
        <rFont val="Arial"/>
        <family val="2"/>
      </rPr>
      <t xml:space="preserve"> - Het recht om een betalingsverplichting geheel of gedeeltelijk bij een ander neer te leggen. In de BDBS worden twee verschillende situaties onderscheiden:</t>
    </r>
  </si>
  <si>
    <r>
      <rPr>
        <b/>
        <i/>
        <sz val="8"/>
        <color indexed="8"/>
        <rFont val="Arial"/>
        <family val="2"/>
      </rPr>
      <t>Verhaal op onderhoudsplichtige voor kind -</t>
    </r>
    <r>
      <rPr>
        <sz val="8"/>
        <color indexed="8"/>
        <rFont val="Arial"/>
        <family val="2"/>
      </rPr>
      <t xml:space="preserve"> Een bijstandsgerechtigde ontvangt na de scheiding van de ex-partner geen alimentatie voor zijn of haar kind(eren) waardoor de gemeente een hogere bijstandsuitkering moet toekennen én waarbij de gemeente dit verschil verhaalt op de onderhoudsplichtige ex-partner. </t>
    </r>
  </si>
  <si>
    <r>
      <t xml:space="preserve">Verhaal op onderhoudsplichtige ex-partner - </t>
    </r>
    <r>
      <rPr>
        <sz val="8"/>
        <color indexed="8"/>
        <rFont val="Arial"/>
        <family val="2"/>
      </rPr>
      <t>Een bijstandsgerechtigde ontvangt na de scheiding van de ex-partner geen partneralimentatie waardoor de gemeente een hogere bijstandsuitkering moet toekennen én waarbij de gemeente dit verschil verhaalt op de onderhoudsplichtige ex-partner.</t>
    </r>
  </si>
  <si>
    <r>
      <t>Vordering</t>
    </r>
    <r>
      <rPr>
        <sz val="8"/>
        <color rgb="FF000000"/>
        <rFont val="Arial"/>
        <family val="2"/>
      </rPr>
      <t xml:space="preserve"> - Aanspraak van uitkeringsverstrekker op uitkeringsontvanger. In de BDBS gaat het om de aanspraak van gemeenten of de SVB op personen die bij de gemeente/SVB een schuld hebben in het kader van de bijstand of een bijstandsgerelateerde uitkering. Als in deze tabellenset gesproken wordt over 'openstaande vorderingen' gaat het om lopende, tijdelijk buiten invordering gestelde, definitief buiten invordering gestelde en geheel afgeloste vorderingen.</t>
    </r>
  </si>
  <si>
    <r>
      <t xml:space="preserve">Deze tabellenset is </t>
    </r>
    <r>
      <rPr>
        <u/>
        <sz val="8"/>
        <color rgb="FF000000"/>
        <rFont val="Arial"/>
        <family val="2"/>
      </rPr>
      <t>exclusief vorderingen op basis van de AIO</t>
    </r>
    <r>
      <rPr>
        <sz val="8"/>
        <color rgb="FF000000"/>
        <rFont val="Arial"/>
        <family val="2"/>
      </rPr>
      <t>.</t>
    </r>
  </si>
  <si>
    <t>Afkortingen</t>
  </si>
  <si>
    <r>
      <t>AIO</t>
    </r>
    <r>
      <rPr>
        <sz val="8"/>
        <color rgb="FF000000"/>
        <rFont val="Arial"/>
        <family val="2"/>
      </rPr>
      <t xml:space="preserve">  -  Aanvullende Inkomensvoorziening Ouderen</t>
    </r>
  </si>
  <si>
    <r>
      <t>AVG</t>
    </r>
    <r>
      <rPr>
        <sz val="8"/>
        <color rgb="FF000000"/>
        <rFont val="Arial"/>
        <family val="2"/>
      </rPr>
      <t xml:space="preserve"> - Algemene Verordening Gegevensbescherming</t>
    </r>
  </si>
  <si>
    <r>
      <t>Bbz</t>
    </r>
    <r>
      <rPr>
        <sz val="8"/>
        <color rgb="FF000000"/>
        <rFont val="Arial"/>
        <family val="2"/>
      </rPr>
      <t xml:space="preserve"> - Besluit bijstandsverlening zelfstandigen</t>
    </r>
  </si>
  <si>
    <r>
      <t>BDBS</t>
    </r>
    <r>
      <rPr>
        <sz val="8"/>
        <color rgb="FF000000"/>
        <rFont val="Arial"/>
        <family val="2"/>
      </rPr>
      <t xml:space="preserve"> – Bijstandsdebiteuren- en boetestatistiek</t>
    </r>
  </si>
  <si>
    <r>
      <t>CBS</t>
    </r>
    <r>
      <rPr>
        <sz val="8"/>
        <color rgb="FF000000"/>
        <rFont val="Arial"/>
        <family val="2"/>
      </rPr>
      <t xml:space="preserve"> - Centraal Bureau voor de Statistiek</t>
    </r>
  </si>
  <si>
    <r>
      <t>IOAW</t>
    </r>
    <r>
      <rPr>
        <sz val="8"/>
        <color rgb="FF000000"/>
        <rFont val="Arial"/>
        <family val="2"/>
      </rPr>
      <t xml:space="preserve"> - (wet) Inkomensvoorziening Oudere en gedeeltelijk Arbeidsongeschikte Werkloze werknemers</t>
    </r>
  </si>
  <si>
    <r>
      <t>IOAZ</t>
    </r>
    <r>
      <rPr>
        <sz val="8"/>
        <color rgb="FF000000"/>
        <rFont val="Arial"/>
        <family val="2"/>
      </rPr>
      <t xml:space="preserve"> - (wet) Inkomensvoorziening Oudere en gedeeltelijk Arbeidsongeschikte gewezen Zelfstandigen</t>
    </r>
  </si>
  <si>
    <r>
      <t>SVB</t>
    </r>
    <r>
      <rPr>
        <sz val="8"/>
        <color rgb="FF000000"/>
        <rFont val="Arial"/>
        <family val="2"/>
      </rPr>
      <t xml:space="preserve"> - Sociale Verzekeringsbank</t>
    </r>
  </si>
  <si>
    <r>
      <t>SZW</t>
    </r>
    <r>
      <rPr>
        <sz val="8"/>
        <color rgb="FF000000"/>
        <rFont val="Arial"/>
        <family val="2"/>
      </rPr>
      <t xml:space="preserve"> - Ministerie van Sociale Zaken en Werkgelegenheid</t>
    </r>
  </si>
  <si>
    <r>
      <t>Tozo</t>
    </r>
    <r>
      <rPr>
        <sz val="8"/>
        <color rgb="FF000000"/>
        <rFont val="Arial"/>
        <family val="2"/>
      </rPr>
      <t xml:space="preserve"> - De Tijdelijke overbruggingsregeling zelfstandig ondernemers (Tozo) voorzag zelfstandig ondernemers in een aanvullende uitkering voor levensonderhoud of een lening voor bedrijfskapitaal om liquiditeitsproblemen als gevolg van de coronacrisis op te vangen.</t>
    </r>
  </si>
  <si>
    <t>Bronbestanden</t>
  </si>
  <si>
    <t>Bron</t>
  </si>
  <si>
    <t>Basisregistratie Personen (BRP)</t>
  </si>
  <si>
    <t>Algemene beschrijving</t>
  </si>
  <si>
    <t xml:space="preserve">De Basisregistratie Personen (BRP) is de digitale bevolkingsregistratie van Nederland, en (sinds 2014) de opvolger van de Gemeentelijke Basisadministratie persoonsgegevens (GBA). De BRP bevat gegevens over ingezetenen en niet-ingezetenen. In de BRP zijn van iedere ingeschrevene gegevens zoals Burgerservicenummer (BSN), geboortedatum, geslacht, burgerlijke staat, geboorteland en woonplaats geregistreerd, van ingezetenen bovendien gegevens over de ouders, partners en kinderen. Voor ingezetenen wordt een adres in Nederland geregistreerd, voor niet-ingezetenen een adres buiten Nederland. </t>
  </si>
  <si>
    <t>Leverancier</t>
  </si>
  <si>
    <t>Gemeenten</t>
  </si>
  <si>
    <t>Integraal of steekproef</t>
  </si>
  <si>
    <t>Integraal</t>
  </si>
  <si>
    <t>Periodiciteit</t>
  </si>
  <si>
    <t>Maandelijks</t>
  </si>
  <si>
    <t>De in de tabellenset gebruikte persoonsgegevens zoals leeftijd en geslacht zijn uit de BRP afkomstig.</t>
  </si>
  <si>
    <t>De Bijstandsdebiteuren- en boetestatistiek (BDBS) bevat informatie over de in Nederland openstaande schulden die ontstaan zijn vanuit verstrekte bijstandsuitkeringen op grond van de Participatiewet (algemene- en bijzondere bijstand inclusief Aanvullende Inkomensvoorziening Ouderen), Wet inkomensvoorziening oudere en gedeeltelijk arbeidsongeschikte werkloze werknemers (IOAW), Wet inkomensvoorziening oudere en gedeeltelijk arbeidsongeschikte gewezen zelfstandigen (IOAZ), het Besluit bijstandsverlening zelfstandigen (Bbz) en de studietoeslag (als aparte regeling onder de Participatiewet m.i.v. april 2022).</t>
  </si>
  <si>
    <t>Gemeenten of regionale samenwerkingsverbanden of een door de gemeente(n) gemandateerde instantie en de Sociale Verzekeringsbank (SVB).</t>
  </si>
  <si>
    <t>Er wordt gebruik gemaakt van transactiebestanden. De term transactiebestand wordt gebruikt voor bestanden waarin de administratief vertraagde informatie voor twee maanden is teruggelegd. Vier maanden na afloop van de verslagmaand zijn de transactiebestanden beschikbaar voor onderzoek.</t>
  </si>
  <si>
    <t>Voor deze tabellenset zijn gegevens exclusief de AIO (Aanvullende Inkomensvoorziening Ouderen) gebruikt.</t>
  </si>
  <si>
    <t>Huishoudensstatistiek</t>
  </si>
  <si>
    <t>De Huishoudensstatistiek bevat van alle personen die vanaf 1 oktober 1994 in de GBA/BRP voorkomen hun plaats in het huishouden en de gegevens over het huishouden waartoe zij behoren en behoord hebben, met datum aanvang en datum einde van elk huishouden waartoe zij behoren en behoord hebben. Personen in eenzelfde huishouden delen een uniek huishoudnummer.
Het bestand kan worden gebruikt om op een peilmoment de plaats in het huishouden en de huishoudenssamenstelling te bepalen.
Dit bestand is gebruikt om het type huishouden van de personen met openstaande vorderingen te bepalen.</t>
  </si>
  <si>
    <t>Dit bestand is gebruikt om het type huishouden van de personen met openstaande vorderingen te bepalen.</t>
  </si>
  <si>
    <t>Migratiekenmerken van personen uit de Gemeentelijke Basisadministratie Persoonsgegevens (GBA)</t>
  </si>
  <si>
    <t>Dit bestand bevat migratiekenmerken van personen die zich ooit vanuit het buitenland in de Gemeentelijke Basisadministratie Persoonsgegevens (GBA) hebben ingeschreven en van personen die zich vanaf 1 januari 1995 vanuit Nederland in het buitenland hebben gevestigd. Het bestand kan worden gebruikt om informatie over de migratiedatum en het land van herkomst of het land van bestemming op te halen.</t>
  </si>
  <si>
    <t>Per kwartaal</t>
  </si>
  <si>
    <t>Dit bestand is gebruikt om voor tabel B1.15 type huishouden onbekend nader te specificeren (woonachtig in buitenland).</t>
  </si>
  <si>
    <t>.</t>
  </si>
  <si>
    <r>
      <t xml:space="preserve">Aantal boetevorderingen (excl. AIO) wegens overtreding inlichtingenplicht </t>
    </r>
    <r>
      <rPr>
        <b/>
        <u/>
        <sz val="8"/>
        <color rgb="FF000000"/>
        <rFont val="Arial"/>
        <family val="2"/>
      </rPr>
      <t>zonder</t>
    </r>
    <r>
      <rPr>
        <b/>
        <sz val="8"/>
        <color rgb="FF000000"/>
        <rFont val="Arial"/>
        <family val="2"/>
      </rPr>
      <t xml:space="preserve"> benadelingsbedrag naar looptijd en saldoklassen, ultimo tweede kwartaal 2026</t>
    </r>
  </si>
  <si>
    <r>
      <t xml:space="preserve">Aantal vorderingen (excl. AIO) wegens overtreding inlichtingenplicht en boetevorderingen </t>
    </r>
    <r>
      <rPr>
        <b/>
        <u/>
        <sz val="8"/>
        <color rgb="FF000000"/>
        <rFont val="Arial"/>
        <family val="2"/>
      </rPr>
      <t>met</t>
    </r>
    <r>
      <rPr>
        <b/>
        <sz val="8"/>
        <color rgb="FF000000"/>
        <rFont val="Arial"/>
        <family val="2"/>
      </rPr>
      <t xml:space="preserve"> benadelingsbedrag naar looptijd en saldoklassen, ultimo tweede kwartaal 2026</t>
    </r>
  </si>
  <si>
    <t>Aantal vorderingen (excl. AIO) wegens overtreding inlichtingenplicht en boetevorderingen met benadelingsbedrag naar looptijd en saldoklassen, ultimo tweede kwartaal 2026</t>
  </si>
  <si>
    <t>Aantal boetevorderingen (excl. AIO) wegens overtreding inlichtingenplicht zonder benadelingsbedrag naar looptijd en saldoklassen, ultimo tweede kwartaal 2026</t>
  </si>
  <si>
    <t>Aantal definitief buiten invordering gestelde vorderingen (excl. AIO) en restschuld naar ontstaansgrond (hoofdtypen), tweede kwartaal 2026</t>
  </si>
  <si>
    <t>Aantal debiteuren met één of meerdere vorderingen (excl. AIO) die ontstaan zijn voor 1 januari 2013 naar ontstaansgrond en saldoklassen, ultimo tweede kwartaal 2026</t>
  </si>
  <si>
    <t>Aantal debiteuren met één of meerdere vorderingen (excl. AIO) die ontstaan zijn vanaf 1 januari 2013 naar ontstaansgrond (hoofdtypen) en saldoklassen, ultimo tweede kwartaal 2026</t>
  </si>
  <si>
    <t>Aantal debiteuren met één of meerdere vorderingen (excl. AIO) die ontstaan zijn vanaf 1 januari 2013 naar ontstaansgrond (uitgebreid) en saldoklassen, ultimo tweede kwartaal 2026</t>
  </si>
  <si>
    <t>Aantal debiteuren met openstaande vorderingen (excl. AIO) naar aard uitkering en ontstaansgrond (hoofdtypen), ultimo tweede kwartaal 2026</t>
  </si>
  <si>
    <t>Aantal debiteuren met nieuwe vorderingen (excl. AIO) in de verslagperiode in het kader van het Bbz en beginschuld naar ontstaansgrond (uitgebreid), tweede kwartaal 2026</t>
  </si>
  <si>
    <t>Aantal debiteuren met nieuwe vorderingen (excl. AIO) in de verslagperiode naar aard uitkering en ontstaansgrond (uitgebreid), tweede kwartaal 2026</t>
  </si>
  <si>
    <t>Aantal debiteuren met openstaande vorderingen (excl. AIO) naar aard uitkering, leeftijd, geslacht en type huishouden, ultimo tweede kwartaal 2026</t>
  </si>
  <si>
    <r>
      <t>Ultimo</t>
    </r>
    <r>
      <rPr>
        <sz val="8"/>
        <color rgb="FF000000"/>
        <rFont val="Arial"/>
        <family val="2"/>
      </rPr>
      <t xml:space="preserve"> - Laatste dag van verslagperiode, bijvoorbeeld: ultimo juni 2026 betekent 'op de laatste dag van juni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</si>
</sst>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0"/>
    <numFmt numFmtId="165" formatCode="##0.0;\-##0.0"/>
    <numFmt numFmtId="166" formatCode="##0;\-##0"/>
    <numFmt numFmtId="167" formatCode="###\ ##0.0;\-###\ ##0.0"/>
  </numFmts>
  <fonts count="31" x14ac:knownFonts="1">
    <font>
      <sz val="8"/>
      <color rgb="FF000000"/>
      <name val="Arial"/>
    </font>
    <font>
      <sz val="11"/>
      <color theme="1"/>
      <name val="Calibri"/>
      <family val="2"/>
      <scheme val="minor"/>
    </font>
    <font>
      <b/>
      <sz val="20"/>
      <color rgb="FF000000"/>
      <name val="Arial"/>
      <family val="2"/>
    </font>
    <font>
      <b/>
      <sz val="14"/>
      <color rgb="FF000000"/>
      <name val="Arial"/>
      <family val="2"/>
    </font>
    <font>
      <i/>
      <sz val="13"/>
      <color rgb="FF000000"/>
      <name val="Arial"/>
      <family val="2"/>
    </font>
    <font>
      <b/>
      <sz val="11"/>
      <color rgb="FF000000"/>
      <name val="Arial"/>
      <family val="2"/>
    </font>
    <font>
      <u/>
      <sz val="8"/>
      <color theme="10"/>
      <name val="Arial"/>
      <family val="2"/>
    </font>
    <font>
      <b/>
      <sz val="8"/>
      <color rgb="FF000000"/>
      <name val="Arial"/>
      <family val="2"/>
    </font>
    <font>
      <sz val="8"/>
      <color theme="1"/>
      <name val="Arial"/>
      <family val="2"/>
    </font>
    <font>
      <b/>
      <sz val="12"/>
      <color rgb="FF000000"/>
      <name val="Arial"/>
      <family val="2"/>
    </font>
    <font>
      <i/>
      <sz val="8"/>
      <color rgb="FF000000"/>
      <name val="Arial"/>
      <family val="2"/>
    </font>
    <font>
      <u/>
      <sz val="8"/>
      <color theme="10"/>
      <name val="Arial"/>
      <family val="2"/>
    </font>
    <font>
      <b/>
      <sz val="8"/>
      <color rgb="FF000000"/>
      <name val="Arial"/>
      <family val="2"/>
    </font>
    <font>
      <b/>
      <sz val="12"/>
      <color theme="1"/>
      <name val="Arial"/>
      <family val="2"/>
    </font>
    <font>
      <b/>
      <i/>
      <sz val="8"/>
      <color rgb="FF000000"/>
      <name val="Arial"/>
      <family val="2"/>
    </font>
    <font>
      <sz val="8"/>
      <color rgb="FF000000"/>
      <name val="Arial"/>
      <family val="2"/>
    </font>
    <font>
      <u/>
      <sz val="8"/>
      <color rgb="FF000000"/>
      <name val="Arial"/>
      <family val="2"/>
    </font>
    <font>
      <sz val="7"/>
      <color rgb="FF000000"/>
      <name val="Times New Roman"/>
      <family val="1"/>
    </font>
    <font>
      <sz val="11"/>
      <color rgb="FF000000"/>
      <name val="Arial"/>
      <family val="2"/>
    </font>
    <font>
      <b/>
      <i/>
      <sz val="8"/>
      <color indexed="8"/>
      <name val="Arial"/>
      <family val="2"/>
    </font>
    <font>
      <sz val="8"/>
      <color indexed="8"/>
      <name val="Arial"/>
      <family val="2"/>
    </font>
    <font>
      <sz val="10"/>
      <name val="Arial"/>
      <family val="2"/>
    </font>
    <font>
      <b/>
      <sz val="12"/>
      <name val="Arial"/>
      <family val="2"/>
    </font>
    <font>
      <sz val="8"/>
      <name val="Arial"/>
      <family val="2"/>
    </font>
    <font>
      <b/>
      <sz val="8"/>
      <name val="Arial"/>
      <family val="2"/>
    </font>
    <font>
      <b/>
      <i/>
      <sz val="8"/>
      <name val="Arial"/>
      <family val="2"/>
    </font>
    <font>
      <b/>
      <sz val="8"/>
      <color theme="1"/>
      <name val="Arial"/>
      <family val="2"/>
    </font>
    <font>
      <sz val="8"/>
      <color theme="1"/>
      <name val="Calibri"/>
      <family val="2"/>
      <scheme val="minor"/>
    </font>
    <font>
      <sz val="8"/>
      <color rgb="FFFF0000"/>
      <name val="Arial"/>
      <family val="2"/>
    </font>
    <font>
      <sz val="8"/>
      <color theme="1"/>
      <name val="Calibri"/>
      <family val="2"/>
    </font>
    <font>
      <b/>
      <u/>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000000"/>
      </patternFill>
    </fill>
  </fills>
  <borders count="9">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6" fillId="0" borderId="0" applyNumberFormat="0" applyFill="0" applyBorder="0" applyAlignment="0" applyProtection="0"/>
    <xf numFmtId="0" fontId="21" fillId="0" borderId="0"/>
    <xf numFmtId="0" fontId="1" fillId="0" borderId="0"/>
    <xf numFmtId="0" fontId="21" fillId="0" borderId="0"/>
  </cellStyleXfs>
  <cellXfs count="257">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0" fillId="0" borderId="1" xfId="0" applyFont="1" applyBorder="1" applyAlignment="1">
      <alignment horizontal="right" vertical="center" wrapText="1"/>
    </xf>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0" fontId="0" fillId="0" borderId="0" xfId="0" applyFont="1" applyAlignment="1">
      <alignment wrapText="1"/>
    </xf>
    <xf numFmtId="0" fontId="0" fillId="0" borderId="2" xfId="0" applyFont="1" applyBorder="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5" fontId="0" fillId="0" borderId="0" xfId="0" applyNumberFormat="1" applyFont="1"/>
    <xf numFmtId="164" fontId="0" fillId="0" borderId="0" xfId="0" applyNumberFormat="1" applyFont="1"/>
    <xf numFmtId="165" fontId="0" fillId="0" borderId="0" xfId="0" applyNumberFormat="1" applyFont="1"/>
    <xf numFmtId="164" fontId="0" fillId="0" borderId="0" xfId="0" applyNumberFormat="1" applyFont="1"/>
    <xf numFmtId="165" fontId="0" fillId="0" borderId="0" xfId="0" applyNumberFormat="1" applyFont="1"/>
    <xf numFmtId="164" fontId="0" fillId="0" borderId="0" xfId="0" applyNumberFormat="1" applyFont="1"/>
    <xf numFmtId="165" fontId="0" fillId="0" borderId="0" xfId="0" applyNumberFormat="1" applyFont="1"/>
    <xf numFmtId="164" fontId="0" fillId="0" borderId="0" xfId="0" applyNumberFormat="1" applyFont="1"/>
    <xf numFmtId="165" fontId="0" fillId="0" borderId="0" xfId="0" applyNumberFormat="1" applyFont="1"/>
    <xf numFmtId="164" fontId="0" fillId="0" borderId="0" xfId="0" applyNumberFormat="1" applyFont="1"/>
    <xf numFmtId="165" fontId="0" fillId="0" borderId="0" xfId="0" applyNumberFormat="1" applyFont="1"/>
    <xf numFmtId="164"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5" fontId="0" fillId="0" borderId="0" xfId="0" applyNumberFormat="1" applyFont="1"/>
    <xf numFmtId="165" fontId="0" fillId="0" borderId="0" xfId="0" applyNumberFormat="1" applyFont="1"/>
    <xf numFmtId="166"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167"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5"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5" fontId="0" fillId="0" borderId="0" xfId="0" applyNumberFormat="1" applyFont="1"/>
    <xf numFmtId="166" fontId="0" fillId="0" borderId="0" xfId="0" applyNumberFormat="1" applyFont="1"/>
    <xf numFmtId="165"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6" fontId="0" fillId="0" borderId="0" xfId="0" applyNumberFormat="1" applyFont="1"/>
    <xf numFmtId="166" fontId="0" fillId="0" borderId="0" xfId="0" applyNumberFormat="1" applyFont="1"/>
    <xf numFmtId="0" fontId="7" fillId="0" borderId="0" xfId="0" applyFont="1" applyAlignment="1">
      <alignment horizontal="left" vertical="center"/>
    </xf>
    <xf numFmtId="0" fontId="0" fillId="0" borderId="2" xfId="0" applyFont="1" applyBorder="1" applyAlignment="1">
      <alignment horizontal="left" vertical="top"/>
    </xf>
    <xf numFmtId="0" fontId="0" fillId="0" borderId="0" xfId="0" applyFont="1" applyAlignment="1">
      <alignment horizontal="left" vertical="top"/>
    </xf>
    <xf numFmtId="0" fontId="9" fillId="0" borderId="0" xfId="0" applyFont="1"/>
    <xf numFmtId="0" fontId="10" fillId="0" borderId="0" xfId="0" applyFont="1"/>
    <xf numFmtId="0" fontId="11" fillId="0" borderId="0" xfId="0" applyFont="1"/>
    <xf numFmtId="0" fontId="6" fillId="0" borderId="0" xfId="1"/>
    <xf numFmtId="0" fontId="12" fillId="0" borderId="0" xfId="0" applyFont="1"/>
    <xf numFmtId="49" fontId="13" fillId="2" borderId="0" xfId="0" applyNumberFormat="1" applyFont="1" applyFill="1" applyAlignment="1">
      <alignment vertical="top"/>
    </xf>
    <xf numFmtId="0" fontId="0" fillId="2" borderId="0" xfId="0" applyFill="1"/>
    <xf numFmtId="49" fontId="14" fillId="3" borderId="0" xfId="0" applyNumberFormat="1" applyFont="1" applyFill="1" applyAlignment="1">
      <alignment vertical="center"/>
    </xf>
    <xf numFmtId="49" fontId="15" fillId="2" borderId="0" xfId="0" applyNumberFormat="1" applyFont="1" applyFill="1" applyAlignment="1">
      <alignment horizontal="justify" vertical="center" wrapText="1"/>
    </xf>
    <xf numFmtId="49" fontId="15" fillId="3" borderId="0" xfId="0" applyNumberFormat="1" applyFont="1" applyFill="1" applyAlignment="1">
      <alignment horizontal="justify" vertical="center" wrapText="1"/>
    </xf>
    <xf numFmtId="49" fontId="15" fillId="3" borderId="0" xfId="0" applyNumberFormat="1" applyFont="1" applyFill="1" applyAlignment="1">
      <alignment horizontal="justify" vertical="center"/>
    </xf>
    <xf numFmtId="49" fontId="15" fillId="3" borderId="0" xfId="0" applyNumberFormat="1" applyFont="1" applyFill="1" applyAlignment="1">
      <alignment horizontal="left" vertical="center" wrapText="1"/>
    </xf>
    <xf numFmtId="49" fontId="15" fillId="0" borderId="0" xfId="0" applyNumberFormat="1" applyFont="1" applyAlignment="1">
      <alignment horizontal="justify" vertical="center" wrapText="1"/>
    </xf>
    <xf numFmtId="49" fontId="15" fillId="2" borderId="0" xfId="0" applyNumberFormat="1" applyFont="1" applyFill="1" applyAlignment="1">
      <alignment vertical="center" wrapText="1"/>
    </xf>
    <xf numFmtId="49" fontId="15" fillId="3" borderId="0" xfId="0" applyNumberFormat="1" applyFont="1" applyFill="1" applyAlignment="1">
      <alignment vertical="center" wrapText="1"/>
    </xf>
    <xf numFmtId="49" fontId="10" fillId="3" borderId="0" xfId="0" applyNumberFormat="1" applyFont="1" applyFill="1" applyAlignment="1">
      <alignment horizontal="justify" vertical="center" wrapText="1"/>
    </xf>
    <xf numFmtId="49" fontId="12" fillId="2" borderId="0" xfId="0" applyNumberFormat="1" applyFont="1" applyFill="1" applyAlignment="1">
      <alignment horizontal="justify" vertical="center" wrapText="1"/>
    </xf>
    <xf numFmtId="49" fontId="12" fillId="3" borderId="0" xfId="0" applyNumberFormat="1" applyFont="1" applyFill="1" applyAlignment="1">
      <alignment horizontal="justify" vertical="center" wrapText="1"/>
    </xf>
    <xf numFmtId="49" fontId="10" fillId="3" borderId="0" xfId="0" applyNumberFormat="1" applyFont="1" applyFill="1" applyAlignment="1">
      <alignment vertical="center" wrapText="1"/>
    </xf>
    <xf numFmtId="49" fontId="16" fillId="3" borderId="0" xfId="0" applyNumberFormat="1" applyFont="1" applyFill="1" applyAlignment="1">
      <alignment horizontal="justify" vertical="center" wrapText="1"/>
    </xf>
    <xf numFmtId="49" fontId="14" fillId="3" borderId="0" xfId="0" applyNumberFormat="1" applyFont="1" applyFill="1" applyAlignment="1">
      <alignment vertical="center" wrapText="1"/>
    </xf>
    <xf numFmtId="0" fontId="8" fillId="2" borderId="0" xfId="0" applyFont="1" applyFill="1" applyAlignment="1">
      <alignment horizontal="justify" vertical="top" wrapText="1"/>
    </xf>
    <xf numFmtId="49" fontId="14" fillId="2" borderId="0" xfId="0" applyNumberFormat="1" applyFont="1" applyFill="1" applyAlignment="1">
      <alignment vertical="center" wrapText="1"/>
    </xf>
    <xf numFmtId="49" fontId="10" fillId="2" borderId="0" xfId="0" applyNumberFormat="1" applyFont="1" applyFill="1" applyAlignment="1">
      <alignment vertical="center" wrapText="1"/>
    </xf>
    <xf numFmtId="49" fontId="0" fillId="0" borderId="0" xfId="0" applyNumberFormat="1"/>
    <xf numFmtId="49" fontId="0" fillId="2" borderId="0" xfId="0" applyNumberFormat="1" applyFill="1"/>
    <xf numFmtId="49" fontId="14" fillId="2" borderId="0" xfId="0" applyNumberFormat="1" applyFont="1" applyFill="1" applyAlignment="1">
      <alignment vertical="center"/>
    </xf>
    <xf numFmtId="49" fontId="14" fillId="2" borderId="0" xfId="0" applyNumberFormat="1" applyFont="1" applyFill="1" applyAlignment="1">
      <alignment horizontal="justify" vertical="center" wrapText="1"/>
    </xf>
    <xf numFmtId="49" fontId="14" fillId="2" borderId="0" xfId="0" applyNumberFormat="1" applyFont="1" applyFill="1" applyAlignment="1">
      <alignment horizontal="left" vertical="center" wrapText="1" indent="2"/>
    </xf>
    <xf numFmtId="49" fontId="14" fillId="0" borderId="0" xfId="0" applyNumberFormat="1" applyFont="1" applyAlignment="1">
      <alignment horizontal="justify" vertical="center" wrapText="1"/>
    </xf>
    <xf numFmtId="49" fontId="18" fillId="2" borderId="0" xfId="0" applyNumberFormat="1" applyFont="1" applyFill="1" applyAlignment="1">
      <alignment horizontal="left" vertical="center" wrapText="1"/>
    </xf>
    <xf numFmtId="49" fontId="12" fillId="2" borderId="0" xfId="0" applyNumberFormat="1" applyFont="1" applyFill="1" applyAlignment="1">
      <alignment horizontal="left" vertical="top" wrapText="1" indent="2"/>
    </xf>
    <xf numFmtId="0" fontId="22" fillId="2" borderId="0" xfId="2" applyFont="1" applyFill="1" applyAlignment="1">
      <alignment horizontal="left" vertical="top" wrapText="1"/>
    </xf>
    <xf numFmtId="0" fontId="23" fillId="2" borderId="0" xfId="2" applyFont="1" applyFill="1" applyAlignment="1">
      <alignment horizontal="left" vertical="top" wrapText="1"/>
    </xf>
    <xf numFmtId="0" fontId="24" fillId="4" borderId="0" xfId="2" applyFont="1" applyFill="1" applyAlignment="1">
      <alignment horizontal="left" vertical="top" wrapText="1"/>
    </xf>
    <xf numFmtId="0" fontId="23" fillId="4" borderId="0" xfId="2" applyFont="1" applyFill="1" applyAlignment="1">
      <alignment horizontal="left" vertical="top" wrapText="1"/>
    </xf>
    <xf numFmtId="0" fontId="23" fillId="2" borderId="5" xfId="3" applyFont="1" applyFill="1" applyBorder="1" applyAlignment="1">
      <alignment horizontal="left" vertical="top" wrapText="1"/>
    </xf>
    <xf numFmtId="0" fontId="23" fillId="2" borderId="6" xfId="4" applyFont="1" applyFill="1" applyBorder="1" applyAlignment="1">
      <alignment horizontal="left" vertical="top" wrapText="1"/>
    </xf>
    <xf numFmtId="0" fontId="23" fillId="2" borderId="5" xfId="2" applyFont="1" applyFill="1" applyBorder="1" applyAlignment="1">
      <alignment horizontal="left" vertical="top" wrapText="1"/>
    </xf>
    <xf numFmtId="0" fontId="23" fillId="2" borderId="7" xfId="3" applyFont="1" applyFill="1" applyBorder="1" applyAlignment="1">
      <alignment horizontal="left" vertical="top" wrapText="1"/>
    </xf>
    <xf numFmtId="0" fontId="23" fillId="4" borderId="5" xfId="3" applyFont="1" applyFill="1" applyBorder="1" applyAlignment="1">
      <alignment horizontal="left" vertical="top" wrapText="1"/>
    </xf>
    <xf numFmtId="0" fontId="23" fillId="4" borderId="6" xfId="0" applyFont="1" applyFill="1" applyBorder="1" applyAlignment="1">
      <alignment horizontal="left" vertical="top" wrapText="1"/>
    </xf>
    <xf numFmtId="0" fontId="23" fillId="4" borderId="5" xfId="2" applyFont="1" applyFill="1" applyBorder="1" applyAlignment="1">
      <alignment horizontal="left" vertical="top" wrapText="1"/>
    </xf>
    <xf numFmtId="0" fontId="23" fillId="4" borderId="7" xfId="3" applyFont="1" applyFill="1" applyBorder="1" applyAlignment="1">
      <alignment horizontal="left" vertical="top" wrapText="1"/>
    </xf>
    <xf numFmtId="0" fontId="25" fillId="4" borderId="0" xfId="2" applyFont="1" applyFill="1" applyAlignment="1">
      <alignment horizontal="left" vertical="top" wrapText="1"/>
    </xf>
    <xf numFmtId="0" fontId="27" fillId="2" borderId="0" xfId="0" applyFont="1" applyFill="1"/>
    <xf numFmtId="0" fontId="28" fillId="2" borderId="0" xfId="0" applyFont="1" applyFill="1" applyAlignment="1">
      <alignment wrapText="1"/>
    </xf>
    <xf numFmtId="0" fontId="8" fillId="2" borderId="5" xfId="0" applyFont="1" applyFill="1" applyBorder="1" applyAlignment="1">
      <alignment horizontal="left" vertical="top" wrapText="1"/>
    </xf>
    <xf numFmtId="0" fontId="8" fillId="2" borderId="6" xfId="0" applyFont="1" applyFill="1" applyBorder="1" applyAlignment="1">
      <alignment vertical="top" wrapText="1"/>
    </xf>
    <xf numFmtId="0" fontId="8" fillId="2" borderId="6"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8" xfId="0" applyFont="1" applyFill="1" applyBorder="1" applyAlignment="1">
      <alignment horizontal="left" vertical="top" wrapText="1"/>
    </xf>
    <xf numFmtId="0" fontId="23" fillId="4" borderId="0" xfId="2" applyFont="1" applyFill="1"/>
    <xf numFmtId="0" fontId="23" fillId="4" borderId="0" xfId="2" applyFont="1" applyFill="1" applyAlignment="1">
      <alignment vertical="top"/>
    </xf>
    <xf numFmtId="0" fontId="29" fillId="2" borderId="0" xfId="0" applyFont="1" applyFill="1"/>
    <xf numFmtId="0" fontId="29" fillId="2" borderId="0" xfId="0" applyFont="1" applyFill="1" applyAlignment="1">
      <alignment vertical="top"/>
    </xf>
    <xf numFmtId="0" fontId="15" fillId="0" borderId="0" xfId="0" applyFont="1" applyAlignment="1">
      <alignment horizontal="right"/>
    </xf>
    <xf numFmtId="0" fontId="0" fillId="0" borderId="0" xfId="0" applyAlignment="1">
      <alignment horizontal="right"/>
    </xf>
    <xf numFmtId="0" fontId="15" fillId="3" borderId="6" xfId="0" applyFont="1" applyFill="1" applyBorder="1" applyAlignment="1">
      <alignment vertical="top" wrapText="1"/>
    </xf>
    <xf numFmtId="0" fontId="24" fillId="2" borderId="3" xfId="3" applyFont="1" applyFill="1" applyBorder="1" applyAlignment="1">
      <alignment horizontal="left" vertical="center" wrapText="1"/>
    </xf>
    <xf numFmtId="0" fontId="24" fillId="2" borderId="4" xfId="4" applyFont="1" applyFill="1" applyBorder="1" applyAlignment="1">
      <alignment horizontal="left" vertical="center" wrapText="1"/>
    </xf>
    <xf numFmtId="0" fontId="15" fillId="0" borderId="8" xfId="0" applyFont="1" applyBorder="1" applyAlignment="1">
      <alignment vertical="top"/>
    </xf>
    <xf numFmtId="0" fontId="24" fillId="4" borderId="3" xfId="3" applyFont="1" applyFill="1" applyBorder="1" applyAlignment="1">
      <alignment horizontal="left" vertical="center" wrapText="1"/>
    </xf>
    <xf numFmtId="0" fontId="24" fillId="4" borderId="4"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15" fillId="0" borderId="6" xfId="0" applyFont="1" applyBorder="1" applyAlignment="1">
      <alignment vertical="top"/>
    </xf>
    <xf numFmtId="0" fontId="0" fillId="0" borderId="0" xfId="0" applyNumberFormat="1" applyFont="1" applyAlignment="1">
      <alignment horizontal="left" wrapText="1"/>
    </xf>
    <xf numFmtId="0" fontId="0" fillId="0" borderId="1" xfId="0" applyNumberFormat="1" applyFont="1" applyBorder="1" applyAlignment="1">
      <alignment horizontal="right" vertical="center" wrapText="1"/>
    </xf>
    <xf numFmtId="0" fontId="0" fillId="0" borderId="1" xfId="0" applyFont="1" applyBorder="1" applyAlignment="1">
      <alignment horizontal="left" vertical="center" wrapText="1"/>
    </xf>
  </cellXfs>
  <cellStyles count="5">
    <cellStyle name="Hyperlink" xfId="1" builtinId="8"/>
    <cellStyle name="Standaard" xfId="0" builtinId="0"/>
    <cellStyle name="Standaard 2 2" xfId="2" xr:uid="{48002CEF-AB9D-49C8-BCF1-DE3E5FA09FC6}"/>
    <cellStyle name="Standaard 4 2" xfId="3" xr:uid="{B572CB30-5962-4D3D-9772-9DF9F7C94AC4}"/>
    <cellStyle name="Standaard 5 2" xfId="4" xr:uid="{9F902C1C-E51C-41A3-887E-CA3CC309B8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29"/>
  <sheetViews>
    <sheetView showGridLines="0" tabSelected="1" zoomScaleNormal="100" workbookViewId="0"/>
  </sheetViews>
  <sheetFormatPr defaultColWidth="12" defaultRowHeight="10" x14ac:dyDescent="0.2"/>
  <sheetData>
    <row r="3" spans="1:1" ht="25" x14ac:dyDescent="0.5">
      <c r="A3" s="1" t="s">
        <v>0</v>
      </c>
    </row>
    <row r="6" spans="1:1" ht="18" x14ac:dyDescent="0.4">
      <c r="A6" s="2" t="s">
        <v>1</v>
      </c>
    </row>
    <row r="7" spans="1:1" ht="16.5" x14ac:dyDescent="0.35">
      <c r="A7" s="3" t="s">
        <v>2</v>
      </c>
    </row>
    <row r="8" spans="1:1" ht="16.5" x14ac:dyDescent="0.35">
      <c r="A8" s="3" t="s">
        <v>3</v>
      </c>
    </row>
    <row r="10" spans="1:1" ht="18" x14ac:dyDescent="0.4">
      <c r="A10" s="2" t="s">
        <v>4</v>
      </c>
    </row>
    <row r="16" spans="1:1" ht="14" x14ac:dyDescent="0.3">
      <c r="A16" s="4" t="s">
        <v>5</v>
      </c>
    </row>
    <row r="17" spans="1:1" ht="14" x14ac:dyDescent="0.3">
      <c r="A17" s="4" t="s">
        <v>5</v>
      </c>
    </row>
    <row r="28" spans="1:1" x14ac:dyDescent="0.2">
      <c r="A28" t="s">
        <v>6</v>
      </c>
    </row>
    <row r="29" spans="1:1" x14ac:dyDescent="0.2">
      <c r="A29" t="s">
        <v>7</v>
      </c>
    </row>
  </sheetData>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7"/>
  <sheetViews>
    <sheetView showGridLines="0" zoomScaleNormal="100" workbookViewId="0"/>
  </sheetViews>
  <sheetFormatPr defaultColWidth="12" defaultRowHeight="10" x14ac:dyDescent="0.2"/>
  <cols>
    <col min="1" max="1" width="16.6640625" customWidth="1"/>
  </cols>
  <sheetData>
    <row r="1" spans="1:2" ht="15.5" x14ac:dyDescent="0.35">
      <c r="A1" s="187" t="s">
        <v>8</v>
      </c>
    </row>
    <row r="4" spans="1:2" x14ac:dyDescent="0.2">
      <c r="A4" s="188" t="s">
        <v>9</v>
      </c>
      <c r="B4" s="188" t="s">
        <v>8</v>
      </c>
    </row>
    <row r="6" spans="1:2" x14ac:dyDescent="0.2">
      <c r="A6" s="189" t="str">
        <f>HYPERLINK("#'Toelichting'!A1", "Toelichting")</f>
        <v>Toelichting</v>
      </c>
      <c r="B6" t="s">
        <v>10</v>
      </c>
    </row>
    <row r="7" spans="1:2" x14ac:dyDescent="0.2">
      <c r="A7" s="190" t="str">
        <f>HYPERLINK("#'Begrippen'!A1", "Begrippen")</f>
        <v>Begrippen</v>
      </c>
      <c r="B7" t="s">
        <v>155</v>
      </c>
    </row>
    <row r="8" spans="1:2" x14ac:dyDescent="0.2">
      <c r="A8" s="189" t="str">
        <f>HYPERLINK("#'Bronbestanden'!A1", "Bronbestanden")</f>
        <v>Bronbestanden</v>
      </c>
      <c r="B8" t="s">
        <v>11</v>
      </c>
    </row>
    <row r="11" spans="1:2" x14ac:dyDescent="0.2">
      <c r="A11" s="189" t="str">
        <f>HYPERLINK("#'Tabel B1.1A'!A1", "Tabel B1.1A")</f>
        <v>Tabel B1.1A</v>
      </c>
      <c r="B11" t="s">
        <v>12</v>
      </c>
    </row>
    <row r="12" spans="1:2" x14ac:dyDescent="0.2">
      <c r="A12" s="189" t="str">
        <f>HYPERLINK("#'Tabel B1.1B'!A1", "Tabel B1.1B")</f>
        <v>Tabel B1.1B</v>
      </c>
      <c r="B12" t="s">
        <v>13</v>
      </c>
    </row>
    <row r="13" spans="1:2" x14ac:dyDescent="0.2">
      <c r="A13" s="189" t="str">
        <f>HYPERLINK("#'Tabel B1.2A'!A1", "Tabel B1.2A")</f>
        <v>Tabel B1.2A</v>
      </c>
      <c r="B13" t="s">
        <v>14</v>
      </c>
    </row>
    <row r="14" spans="1:2" x14ac:dyDescent="0.2">
      <c r="A14" s="189" t="str">
        <f>HYPERLINK("#'Tabel B1.2B'!A1", "Tabel B1.2B")</f>
        <v>Tabel B1.2B</v>
      </c>
      <c r="B14" t="s">
        <v>15</v>
      </c>
    </row>
    <row r="15" spans="1:2" x14ac:dyDescent="0.2">
      <c r="A15" s="189" t="str">
        <f>HYPERLINK("#'Tabel B1.3A'!A1", "Tabel B1.3A")</f>
        <v>Tabel B1.3A</v>
      </c>
      <c r="B15" t="s">
        <v>16</v>
      </c>
    </row>
    <row r="16" spans="1:2" x14ac:dyDescent="0.2">
      <c r="A16" s="189" t="str">
        <f>HYPERLINK("#'Tabel B1.3B'!A1", "Tabel B1.3B")</f>
        <v>Tabel B1.3B</v>
      </c>
      <c r="B16" t="s">
        <v>17</v>
      </c>
    </row>
    <row r="17" spans="1:2" x14ac:dyDescent="0.2">
      <c r="A17" s="189" t="str">
        <f>HYPERLINK("#'Tabel B1.4A'!A1", "Tabel B1.4A")</f>
        <v>Tabel B1.4A</v>
      </c>
      <c r="B17" t="s">
        <v>18</v>
      </c>
    </row>
    <row r="18" spans="1:2" x14ac:dyDescent="0.2">
      <c r="A18" s="189" t="str">
        <f>HYPERLINK("#'Tabel B1.4B'!A1", "Tabel B1.4B")</f>
        <v>Tabel B1.4B</v>
      </c>
      <c r="B18" t="s">
        <v>19</v>
      </c>
    </row>
    <row r="19" spans="1:2" x14ac:dyDescent="0.2">
      <c r="A19" s="189" t="str">
        <f>HYPERLINK("#'Tabel B1.5A'!A1", "Tabel B1.5A")</f>
        <v>Tabel B1.5A</v>
      </c>
      <c r="B19" t="s">
        <v>302</v>
      </c>
    </row>
    <row r="20" spans="1:2" x14ac:dyDescent="0.2">
      <c r="A20" s="189" t="str">
        <f>HYPERLINK("#'Tabel B1.5B'!A1", "Tabel B1.5B")</f>
        <v>Tabel B1.5B</v>
      </c>
      <c r="B20" t="s">
        <v>303</v>
      </c>
    </row>
    <row r="21" spans="1:2" x14ac:dyDescent="0.2">
      <c r="A21" s="189" t="str">
        <f>HYPERLINK("#'Tabel B1.6'!A1", "Tabel B1.6")</f>
        <v>Tabel B1.6</v>
      </c>
      <c r="B21" t="s">
        <v>304</v>
      </c>
    </row>
    <row r="22" spans="1:2" x14ac:dyDescent="0.2">
      <c r="A22" s="189" t="str">
        <f>HYPERLINK("#'Tabel B1.7'!A1", "Tabel B1.7")</f>
        <v>Tabel B1.7</v>
      </c>
      <c r="B22" t="s">
        <v>21</v>
      </c>
    </row>
    <row r="23" spans="1:2" x14ac:dyDescent="0.2">
      <c r="A23" s="189" t="str">
        <f>HYPERLINK("#'Tabel B1.8'!A1", "Tabel B1.8")</f>
        <v>Tabel B1.8</v>
      </c>
      <c r="B23" t="s">
        <v>22</v>
      </c>
    </row>
    <row r="24" spans="1:2" x14ac:dyDescent="0.2">
      <c r="A24" s="189" t="str">
        <f>HYPERLINK("#'Tabel B1.9'!A1", "Tabel B1.9")</f>
        <v>Tabel B1.9</v>
      </c>
      <c r="B24" t="s">
        <v>23</v>
      </c>
    </row>
    <row r="25" spans="1:2" x14ac:dyDescent="0.2">
      <c r="A25" s="189" t="str">
        <f>HYPERLINK("#'Tabel B1.10'!A1", "Tabel B1.10")</f>
        <v>Tabel B1.10</v>
      </c>
      <c r="B25" t="s">
        <v>305</v>
      </c>
    </row>
    <row r="26" spans="1:2" x14ac:dyDescent="0.2">
      <c r="A26" s="189" t="str">
        <f>HYPERLINK("#'Tabel B1.11A'!A1", "Tabel B1.11A")</f>
        <v>Tabel B1.11A</v>
      </c>
      <c r="B26" t="s">
        <v>306</v>
      </c>
    </row>
    <row r="27" spans="1:2" x14ac:dyDescent="0.2">
      <c r="A27" s="189" t="str">
        <f>HYPERLINK("#'Tabel B1.11B'!A1", "Tabel B1.11B")</f>
        <v>Tabel B1.11B</v>
      </c>
      <c r="B27" t="s">
        <v>307</v>
      </c>
    </row>
    <row r="28" spans="1:2" x14ac:dyDescent="0.2">
      <c r="A28" s="189" t="str">
        <f>HYPERLINK("#'Tabel B1.12A'!A1", "Tabel B1.12A")</f>
        <v>Tabel B1.12A</v>
      </c>
      <c r="B28" t="s">
        <v>27</v>
      </c>
    </row>
    <row r="29" spans="1:2" x14ac:dyDescent="0.2">
      <c r="A29" s="189" t="str">
        <f>HYPERLINK("#'Tabel B1.12B'!A1", "Tabel B1.12B")</f>
        <v>Tabel B1.12B</v>
      </c>
      <c r="B29" t="s">
        <v>28</v>
      </c>
    </row>
    <row r="30" spans="1:2" x14ac:dyDescent="0.2">
      <c r="A30" s="189" t="str">
        <f>HYPERLINK("#'Tabel B1.12C'!A1", "Tabel B1.12C")</f>
        <v>Tabel B1.12C</v>
      </c>
      <c r="B30" t="s">
        <v>29</v>
      </c>
    </row>
    <row r="31" spans="1:2" x14ac:dyDescent="0.2">
      <c r="A31" s="189" t="str">
        <f>HYPERLINK("#'Tabel B1.13A'!A1", "Tabel B1.13A")</f>
        <v>Tabel B1.13A</v>
      </c>
      <c r="B31" t="s">
        <v>308</v>
      </c>
    </row>
    <row r="32" spans="1:2" x14ac:dyDescent="0.2">
      <c r="A32" s="189" t="str">
        <f>HYPERLINK("#'Tabel B1.14A'!A1", "Tabel B1.14A")</f>
        <v>Tabel B1.14A</v>
      </c>
      <c r="B32" t="s">
        <v>309</v>
      </c>
    </row>
    <row r="33" spans="1:2" x14ac:dyDescent="0.2">
      <c r="A33" s="189" t="str">
        <f>HYPERLINK("#'Tabel B1.14B'!A1", "Tabel B1.14B")</f>
        <v>Tabel B1.14B</v>
      </c>
      <c r="B33" t="s">
        <v>310</v>
      </c>
    </row>
    <row r="34" spans="1:2" x14ac:dyDescent="0.2">
      <c r="A34" s="189" t="str">
        <f>HYPERLINK("#'Tabel B1.15'!A1", "Tabel B1.15")</f>
        <v>Tabel B1.15</v>
      </c>
      <c r="B34" t="s">
        <v>311</v>
      </c>
    </row>
    <row r="40" spans="1:2" ht="10.5" x14ac:dyDescent="0.25">
      <c r="A40" s="191" t="s">
        <v>34</v>
      </c>
    </row>
    <row r="41" spans="1:2" x14ac:dyDescent="0.2">
      <c r="A41" t="s">
        <v>35</v>
      </c>
    </row>
    <row r="42" spans="1:2" x14ac:dyDescent="0.2">
      <c r="A42" t="s">
        <v>36</v>
      </c>
    </row>
    <row r="43" spans="1:2" x14ac:dyDescent="0.2">
      <c r="A43" t="s">
        <v>37</v>
      </c>
    </row>
    <row r="44" spans="1:2" x14ac:dyDescent="0.2">
      <c r="A44" t="s">
        <v>38</v>
      </c>
    </row>
    <row r="46" spans="1:2" x14ac:dyDescent="0.2">
      <c r="A46" t="s">
        <v>39</v>
      </c>
    </row>
    <row r="47" spans="1:2" x14ac:dyDescent="0.2">
      <c r="A47" t="s">
        <v>40</v>
      </c>
      <c r="B47" s="189" t="str">
        <f>HYPERLINK("mailto:asd@cbs.nl","asd@cbs.nl")</f>
        <v>asd@cbs.nl</v>
      </c>
    </row>
  </sheetData>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1274-C750-453C-96BE-8E23739D0AA4}">
  <dimension ref="A1:A106"/>
  <sheetViews>
    <sheetView zoomScaleNormal="100" workbookViewId="0"/>
  </sheetViews>
  <sheetFormatPr defaultColWidth="9.33203125" defaultRowHeight="10" x14ac:dyDescent="0.2"/>
  <cols>
    <col min="1" max="1" width="115.77734375" style="212" customWidth="1"/>
    <col min="2" max="16384" width="9.33203125" style="193"/>
  </cols>
  <sheetData>
    <row r="1" spans="1:1" ht="15.5" x14ac:dyDescent="0.2">
      <c r="A1" s="192" t="s">
        <v>10</v>
      </c>
    </row>
    <row r="3" spans="1:1" x14ac:dyDescent="0.2">
      <c r="A3" s="194" t="s">
        <v>156</v>
      </c>
    </row>
    <row r="4" spans="1:1" ht="40" customHeight="1" x14ac:dyDescent="0.2">
      <c r="A4" s="195" t="s">
        <v>157</v>
      </c>
    </row>
    <row r="5" spans="1:1" x14ac:dyDescent="0.2">
      <c r="A5" s="196"/>
    </row>
    <row r="6" spans="1:1" ht="20" x14ac:dyDescent="0.2">
      <c r="A6" s="196" t="s">
        <v>158</v>
      </c>
    </row>
    <row r="7" spans="1:1" x14ac:dyDescent="0.2">
      <c r="A7" s="196"/>
    </row>
    <row r="8" spans="1:1" x14ac:dyDescent="0.2">
      <c r="A8" s="194" t="s">
        <v>159</v>
      </c>
    </row>
    <row r="9" spans="1:1" x14ac:dyDescent="0.2">
      <c r="A9" s="195" t="s">
        <v>227</v>
      </c>
    </row>
    <row r="10" spans="1:1" x14ac:dyDescent="0.2">
      <c r="A10" s="197"/>
    </row>
    <row r="11" spans="1:1" x14ac:dyDescent="0.2">
      <c r="A11" s="194" t="s">
        <v>160</v>
      </c>
    </row>
    <row r="12" spans="1:1" ht="20" x14ac:dyDescent="0.2">
      <c r="A12" s="196" t="s">
        <v>161</v>
      </c>
    </row>
    <row r="13" spans="1:1" x14ac:dyDescent="0.2">
      <c r="A13" s="198" t="s">
        <v>162</v>
      </c>
    </row>
    <row r="14" spans="1:1" x14ac:dyDescent="0.2">
      <c r="A14" s="196" t="s">
        <v>163</v>
      </c>
    </row>
    <row r="15" spans="1:1" x14ac:dyDescent="0.2">
      <c r="A15" s="196" t="s">
        <v>164</v>
      </c>
    </row>
    <row r="16" spans="1:1" x14ac:dyDescent="0.2">
      <c r="A16" s="196" t="s">
        <v>165</v>
      </c>
    </row>
    <row r="17" spans="1:1" x14ac:dyDescent="0.2">
      <c r="A17" s="196" t="s">
        <v>166</v>
      </c>
    </row>
    <row r="18" spans="1:1" x14ac:dyDescent="0.2">
      <c r="A18" s="196"/>
    </row>
    <row r="19" spans="1:1" x14ac:dyDescent="0.2">
      <c r="A19" s="196" t="s">
        <v>167</v>
      </c>
    </row>
    <row r="20" spans="1:1" x14ac:dyDescent="0.2">
      <c r="A20" s="197"/>
    </row>
    <row r="21" spans="1:1" x14ac:dyDescent="0.2">
      <c r="A21" s="194" t="s">
        <v>168</v>
      </c>
    </row>
    <row r="22" spans="1:1" ht="30" x14ac:dyDescent="0.2">
      <c r="A22" s="199" t="s">
        <v>169</v>
      </c>
    </row>
    <row r="23" spans="1:1" ht="20" x14ac:dyDescent="0.2">
      <c r="A23" s="196" t="s">
        <v>170</v>
      </c>
    </row>
    <row r="24" spans="1:1" x14ac:dyDescent="0.2">
      <c r="A24" s="196"/>
    </row>
    <row r="25" spans="1:1" ht="20" x14ac:dyDescent="0.2">
      <c r="A25" s="196" t="s">
        <v>171</v>
      </c>
    </row>
    <row r="26" spans="1:1" x14ac:dyDescent="0.2">
      <c r="A26" s="196"/>
    </row>
    <row r="27" spans="1:1" ht="105" customHeight="1" x14ac:dyDescent="0.2">
      <c r="A27" s="200" t="s">
        <v>172</v>
      </c>
    </row>
    <row r="28" spans="1:1" x14ac:dyDescent="0.2">
      <c r="A28" s="201"/>
    </row>
    <row r="29" spans="1:1" x14ac:dyDescent="0.2">
      <c r="A29" s="202" t="s">
        <v>173</v>
      </c>
    </row>
    <row r="30" spans="1:1" ht="50" x14ac:dyDescent="0.2">
      <c r="A30" s="201" t="s">
        <v>174</v>
      </c>
    </row>
    <row r="31" spans="1:1" x14ac:dyDescent="0.2">
      <c r="A31" s="201"/>
    </row>
    <row r="32" spans="1:1" x14ac:dyDescent="0.2">
      <c r="A32" s="196" t="s">
        <v>175</v>
      </c>
    </row>
    <row r="33" spans="1:1" x14ac:dyDescent="0.2">
      <c r="A33" s="201"/>
    </row>
    <row r="34" spans="1:1" ht="20.5" x14ac:dyDescent="0.2">
      <c r="A34" s="203" t="s">
        <v>176</v>
      </c>
    </row>
    <row r="35" spans="1:1" ht="20.5" x14ac:dyDescent="0.2">
      <c r="A35" s="203" t="s">
        <v>177</v>
      </c>
    </row>
    <row r="36" spans="1:1" ht="20" x14ac:dyDescent="0.2">
      <c r="A36" s="196" t="s">
        <v>178</v>
      </c>
    </row>
    <row r="37" spans="1:1" x14ac:dyDescent="0.2">
      <c r="A37" s="201"/>
    </row>
    <row r="38" spans="1:1" ht="20.5" x14ac:dyDescent="0.2">
      <c r="A38" s="204" t="s">
        <v>179</v>
      </c>
    </row>
    <row r="39" spans="1:1" ht="20.5" x14ac:dyDescent="0.2">
      <c r="A39" s="204" t="s">
        <v>180</v>
      </c>
    </row>
    <row r="40" spans="1:1" x14ac:dyDescent="0.2">
      <c r="A40" s="196" t="s">
        <v>181</v>
      </c>
    </row>
    <row r="41" spans="1:1" x14ac:dyDescent="0.2">
      <c r="A41" s="205"/>
    </row>
    <row r="42" spans="1:1" ht="20.5" x14ac:dyDescent="0.2">
      <c r="A42" s="204" t="s">
        <v>182</v>
      </c>
    </row>
    <row r="43" spans="1:1" ht="30" x14ac:dyDescent="0.2">
      <c r="A43" s="206" t="s">
        <v>183</v>
      </c>
    </row>
    <row r="44" spans="1:1" ht="20.5" x14ac:dyDescent="0.2">
      <c r="A44" s="204" t="s">
        <v>184</v>
      </c>
    </row>
    <row r="45" spans="1:1" ht="30" x14ac:dyDescent="0.2">
      <c r="A45" s="206" t="s">
        <v>183</v>
      </c>
    </row>
    <row r="46" spans="1:1" x14ac:dyDescent="0.2">
      <c r="A46" s="196" t="s">
        <v>185</v>
      </c>
    </row>
    <row r="47" spans="1:1" x14ac:dyDescent="0.2">
      <c r="A47" s="201"/>
    </row>
    <row r="48" spans="1:1" ht="20.5" x14ac:dyDescent="0.2">
      <c r="A48" s="204" t="s">
        <v>186</v>
      </c>
    </row>
    <row r="49" spans="1:1" ht="20.5" x14ac:dyDescent="0.2">
      <c r="A49" s="204" t="s">
        <v>187</v>
      </c>
    </row>
    <row r="50" spans="1:1" x14ac:dyDescent="0.2">
      <c r="A50" s="196" t="s">
        <v>188</v>
      </c>
    </row>
    <row r="51" spans="1:1" x14ac:dyDescent="0.2">
      <c r="A51" s="207"/>
    </row>
    <row r="52" spans="1:1" ht="40.5" x14ac:dyDescent="0.2">
      <c r="A52" s="204" t="s">
        <v>189</v>
      </c>
    </row>
    <row r="53" spans="1:1" ht="30.5" x14ac:dyDescent="0.2">
      <c r="A53" s="204" t="s">
        <v>190</v>
      </c>
    </row>
    <row r="54" spans="1:1" ht="20" x14ac:dyDescent="0.2">
      <c r="A54" s="201" t="s">
        <v>191</v>
      </c>
    </row>
    <row r="55" spans="1:1" x14ac:dyDescent="0.2">
      <c r="A55" s="201"/>
    </row>
    <row r="56" spans="1:1" ht="20.5" x14ac:dyDescent="0.2">
      <c r="A56" s="204" t="s">
        <v>192</v>
      </c>
    </row>
    <row r="57" spans="1:1" x14ac:dyDescent="0.2">
      <c r="A57" s="207"/>
    </row>
    <row r="58" spans="1:1" ht="20.5" x14ac:dyDescent="0.2">
      <c r="A58" s="204" t="s">
        <v>193</v>
      </c>
    </row>
    <row r="59" spans="1:1" x14ac:dyDescent="0.2">
      <c r="A59" s="207"/>
    </row>
    <row r="60" spans="1:1" ht="20.5" x14ac:dyDescent="0.2">
      <c r="A60" s="204" t="s">
        <v>194</v>
      </c>
    </row>
    <row r="61" spans="1:1" x14ac:dyDescent="0.2">
      <c r="A61" s="196"/>
    </row>
    <row r="62" spans="1:1" ht="30.5" x14ac:dyDescent="0.2">
      <c r="A62" s="204" t="s">
        <v>195</v>
      </c>
    </row>
    <row r="63" spans="1:1" ht="20" x14ac:dyDescent="0.2">
      <c r="A63" s="196" t="s">
        <v>196</v>
      </c>
    </row>
    <row r="64" spans="1:1" x14ac:dyDescent="0.2">
      <c r="A64" s="205"/>
    </row>
    <row r="65" spans="1:1" ht="50.5" x14ac:dyDescent="0.2">
      <c r="A65" s="204" t="s">
        <v>197</v>
      </c>
    </row>
    <row r="66" spans="1:1" ht="20" x14ac:dyDescent="0.2">
      <c r="A66" s="196" t="s">
        <v>196</v>
      </c>
    </row>
    <row r="67" spans="1:1" x14ac:dyDescent="0.2">
      <c r="A67" s="207"/>
    </row>
    <row r="68" spans="1:1" ht="50.5" x14ac:dyDescent="0.2">
      <c r="A68" s="204" t="s">
        <v>198</v>
      </c>
    </row>
    <row r="69" spans="1:1" ht="30" x14ac:dyDescent="0.2">
      <c r="A69" s="196" t="s">
        <v>199</v>
      </c>
    </row>
    <row r="70" spans="1:1" ht="10.5" x14ac:dyDescent="0.2">
      <c r="A70" s="204"/>
    </row>
    <row r="71" spans="1:1" ht="50.5" x14ac:dyDescent="0.2">
      <c r="A71" s="204" t="s">
        <v>200</v>
      </c>
    </row>
    <row r="72" spans="1:1" ht="30" x14ac:dyDescent="0.2">
      <c r="A72" s="196" t="s">
        <v>199</v>
      </c>
    </row>
    <row r="73" spans="1:1" x14ac:dyDescent="0.2">
      <c r="A73" s="196" t="s">
        <v>201</v>
      </c>
    </row>
    <row r="74" spans="1:1" x14ac:dyDescent="0.2">
      <c r="A74" s="201"/>
    </row>
    <row r="75" spans="1:1" ht="20.5" x14ac:dyDescent="0.2">
      <c r="A75" s="204" t="s">
        <v>202</v>
      </c>
    </row>
    <row r="76" spans="1:1" ht="20.5" x14ac:dyDescent="0.2">
      <c r="A76" s="204" t="s">
        <v>203</v>
      </c>
    </row>
    <row r="77" spans="1:1" ht="20" x14ac:dyDescent="0.2">
      <c r="A77" s="208" t="s">
        <v>204</v>
      </c>
    </row>
    <row r="78" spans="1:1" ht="20.5" x14ac:dyDescent="0.2">
      <c r="A78" s="204" t="s">
        <v>205</v>
      </c>
    </row>
    <row r="79" spans="1:1" ht="20" x14ac:dyDescent="0.2">
      <c r="A79" s="196" t="s">
        <v>206</v>
      </c>
    </row>
    <row r="80" spans="1:1" x14ac:dyDescent="0.2">
      <c r="A80" s="201"/>
    </row>
    <row r="81" spans="1:1" ht="30.5" x14ac:dyDescent="0.2">
      <c r="A81" s="204" t="s">
        <v>207</v>
      </c>
    </row>
    <row r="82" spans="1:1" ht="50.15" customHeight="1" x14ac:dyDescent="0.2">
      <c r="A82" s="196" t="s">
        <v>208</v>
      </c>
    </row>
    <row r="83" spans="1:1" x14ac:dyDescent="0.2">
      <c r="A83" s="196"/>
    </row>
    <row r="84" spans="1:1" ht="40" x14ac:dyDescent="0.2">
      <c r="A84" s="196" t="s">
        <v>209</v>
      </c>
    </row>
    <row r="85" spans="1:1" x14ac:dyDescent="0.2">
      <c r="A85" s="201"/>
    </row>
    <row r="86" spans="1:1" ht="50.5" x14ac:dyDescent="0.2">
      <c r="A86" s="204" t="s">
        <v>210</v>
      </c>
    </row>
    <row r="87" spans="1:1" ht="22.5" customHeight="1" x14ac:dyDescent="0.2">
      <c r="A87" s="196" t="s">
        <v>211</v>
      </c>
    </row>
    <row r="88" spans="1:1" ht="20.5" x14ac:dyDescent="0.2">
      <c r="A88" s="204" t="s">
        <v>212</v>
      </c>
    </row>
    <row r="89" spans="1:1" ht="20" x14ac:dyDescent="0.2">
      <c r="A89" s="196" t="s">
        <v>213</v>
      </c>
    </row>
    <row r="90" spans="1:1" ht="30" x14ac:dyDescent="0.2">
      <c r="A90" s="196" t="s">
        <v>214</v>
      </c>
    </row>
    <row r="91" spans="1:1" x14ac:dyDescent="0.2">
      <c r="A91" s="196"/>
    </row>
    <row r="92" spans="1:1" ht="40" customHeight="1" x14ac:dyDescent="0.2">
      <c r="A92" s="204" t="s">
        <v>215</v>
      </c>
    </row>
    <row r="93" spans="1:1" ht="85" customHeight="1" x14ac:dyDescent="0.2">
      <c r="A93" s="196" t="s">
        <v>216</v>
      </c>
    </row>
    <row r="94" spans="1:1" ht="40" x14ac:dyDescent="0.2">
      <c r="A94" s="199" t="s">
        <v>217</v>
      </c>
    </row>
    <row r="95" spans="1:1" x14ac:dyDescent="0.2">
      <c r="A95" s="201"/>
    </row>
    <row r="96" spans="1:1" x14ac:dyDescent="0.2">
      <c r="A96" s="207" t="s">
        <v>218</v>
      </c>
    </row>
    <row r="97" spans="1:1" ht="20" x14ac:dyDescent="0.2">
      <c r="A97" s="195" t="s">
        <v>219</v>
      </c>
    </row>
    <row r="98" spans="1:1" x14ac:dyDescent="0.2">
      <c r="A98" s="200"/>
    </row>
    <row r="99" spans="1:1" x14ac:dyDescent="0.2">
      <c r="A99" s="209" t="s">
        <v>220</v>
      </c>
    </row>
    <row r="100" spans="1:1" x14ac:dyDescent="0.2">
      <c r="A100" s="210" t="s">
        <v>221</v>
      </c>
    </row>
    <row r="101" spans="1:1" ht="30" x14ac:dyDescent="0.2">
      <c r="A101" s="195" t="s">
        <v>222</v>
      </c>
    </row>
    <row r="102" spans="1:1" x14ac:dyDescent="0.2">
      <c r="A102" s="201"/>
    </row>
    <row r="103" spans="1:1" x14ac:dyDescent="0.2">
      <c r="A103" s="207" t="s">
        <v>223</v>
      </c>
    </row>
    <row r="104" spans="1:1" ht="22.5" customHeight="1" x14ac:dyDescent="0.2">
      <c r="A104" s="196" t="s">
        <v>224</v>
      </c>
    </row>
    <row r="105" spans="1:1" ht="70" x14ac:dyDescent="0.2">
      <c r="A105" s="196" t="s">
        <v>225</v>
      </c>
    </row>
    <row r="106" spans="1:1" x14ac:dyDescent="0.2">
      <c r="A106" s="211" t="s">
        <v>226</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D0732-5F6E-43E8-B2EB-983B3C74D5E1}">
  <dimension ref="A1:A89"/>
  <sheetViews>
    <sheetView zoomScaleNormal="100" workbookViewId="0"/>
  </sheetViews>
  <sheetFormatPr defaultColWidth="9.33203125" defaultRowHeight="10" x14ac:dyDescent="0.2"/>
  <cols>
    <col min="1" max="1" width="115.77734375" style="212" customWidth="1"/>
    <col min="2" max="16384" width="9.33203125" style="193"/>
  </cols>
  <sheetData>
    <row r="1" spans="1:1" ht="15.5" x14ac:dyDescent="0.2">
      <c r="A1" s="192" t="s">
        <v>228</v>
      </c>
    </row>
    <row r="3" spans="1:1" x14ac:dyDescent="0.2">
      <c r="A3" s="207" t="s">
        <v>229</v>
      </c>
    </row>
    <row r="4" spans="1:1" x14ac:dyDescent="0.2">
      <c r="A4" s="201"/>
    </row>
    <row r="5" spans="1:1" x14ac:dyDescent="0.2">
      <c r="A5" s="207" t="s">
        <v>230</v>
      </c>
    </row>
    <row r="6" spans="1:1" x14ac:dyDescent="0.2">
      <c r="A6" s="201"/>
    </row>
    <row r="7" spans="1:1" ht="50" x14ac:dyDescent="0.2">
      <c r="A7" s="207" t="s">
        <v>231</v>
      </c>
    </row>
    <row r="8" spans="1:1" x14ac:dyDescent="0.2">
      <c r="A8" s="201"/>
    </row>
    <row r="9" spans="1:1" x14ac:dyDescent="0.2">
      <c r="A9" s="200" t="s">
        <v>232</v>
      </c>
    </row>
    <row r="10" spans="1:1" x14ac:dyDescent="0.2">
      <c r="A10" s="209"/>
    </row>
    <row r="11" spans="1:1" ht="50" x14ac:dyDescent="0.2">
      <c r="A11" s="209" t="s">
        <v>233</v>
      </c>
    </row>
    <row r="12" spans="1:1" x14ac:dyDescent="0.2">
      <c r="A12" s="209"/>
    </row>
    <row r="13" spans="1:1" ht="30" x14ac:dyDescent="0.2">
      <c r="A13" s="209" t="s">
        <v>234</v>
      </c>
    </row>
    <row r="14" spans="1:1" x14ac:dyDescent="0.2">
      <c r="A14" s="209"/>
    </row>
    <row r="15" spans="1:1" ht="40" x14ac:dyDescent="0.2">
      <c r="A15" s="209" t="s">
        <v>235</v>
      </c>
    </row>
    <row r="16" spans="1:1" x14ac:dyDescent="0.2">
      <c r="A16" s="200"/>
    </row>
    <row r="17" spans="1:1" ht="30" x14ac:dyDescent="0.2">
      <c r="A17" s="209" t="s">
        <v>236</v>
      </c>
    </row>
    <row r="18" spans="1:1" x14ac:dyDescent="0.2">
      <c r="A18" s="200"/>
    </row>
    <row r="19" spans="1:1" x14ac:dyDescent="0.2">
      <c r="A19" s="209" t="s">
        <v>237</v>
      </c>
    </row>
    <row r="20" spans="1:1" x14ac:dyDescent="0.2">
      <c r="A20" s="209"/>
    </row>
    <row r="21" spans="1:1" ht="50" x14ac:dyDescent="0.2">
      <c r="A21" s="209" t="s">
        <v>238</v>
      </c>
    </row>
    <row r="22" spans="1:1" x14ac:dyDescent="0.2">
      <c r="A22" s="201"/>
    </row>
    <row r="23" spans="1:1" ht="40" x14ac:dyDescent="0.2">
      <c r="A23" s="209" t="s">
        <v>239</v>
      </c>
    </row>
    <row r="24" spans="1:1" x14ac:dyDescent="0.2">
      <c r="A24" s="213"/>
    </row>
    <row r="25" spans="1:1" ht="20" x14ac:dyDescent="0.2">
      <c r="A25" s="214" t="s">
        <v>240</v>
      </c>
    </row>
    <row r="26" spans="1:1" x14ac:dyDescent="0.2">
      <c r="A26" s="200"/>
    </row>
    <row r="27" spans="1:1" x14ac:dyDescent="0.2">
      <c r="A27" s="209" t="s">
        <v>241</v>
      </c>
    </row>
    <row r="28" spans="1:1" ht="50" x14ac:dyDescent="0.2">
      <c r="A28" s="200" t="s">
        <v>242</v>
      </c>
    </row>
    <row r="29" spans="1:1" x14ac:dyDescent="0.2">
      <c r="A29" s="200"/>
    </row>
    <row r="30" spans="1:1" ht="20" x14ac:dyDescent="0.2">
      <c r="A30" s="200" t="s">
        <v>243</v>
      </c>
    </row>
    <row r="31" spans="1:1" x14ac:dyDescent="0.2">
      <c r="A31" s="200"/>
    </row>
    <row r="32" spans="1:1" ht="20" x14ac:dyDescent="0.2">
      <c r="A32" s="200" t="s">
        <v>244</v>
      </c>
    </row>
    <row r="33" spans="1:1" x14ac:dyDescent="0.2">
      <c r="A33" s="200"/>
    </row>
    <row r="34" spans="1:1" ht="40" x14ac:dyDescent="0.2">
      <c r="A34" s="209" t="s">
        <v>245</v>
      </c>
    </row>
    <row r="35" spans="1:1" x14ac:dyDescent="0.2">
      <c r="A35" s="200"/>
    </row>
    <row r="36" spans="1:1" ht="20" x14ac:dyDescent="0.2">
      <c r="A36" s="214" t="s">
        <v>246</v>
      </c>
    </row>
    <row r="37" spans="1:1" x14ac:dyDescent="0.2">
      <c r="A37" s="200"/>
    </row>
    <row r="38" spans="1:1" ht="30" x14ac:dyDescent="0.2">
      <c r="A38" s="214" t="s">
        <v>247</v>
      </c>
    </row>
    <row r="39" spans="1:1" x14ac:dyDescent="0.2">
      <c r="A39" s="195"/>
    </row>
    <row r="40" spans="1:1" ht="20" x14ac:dyDescent="0.2">
      <c r="A40" s="195" t="s">
        <v>248</v>
      </c>
    </row>
    <row r="41" spans="1:1" x14ac:dyDescent="0.2">
      <c r="A41" s="195"/>
    </row>
    <row r="42" spans="1:1" ht="30" x14ac:dyDescent="0.2">
      <c r="A42" s="215" t="s">
        <v>249</v>
      </c>
    </row>
    <row r="43" spans="1:1" ht="30" x14ac:dyDescent="0.2">
      <c r="A43" s="215" t="s">
        <v>250</v>
      </c>
    </row>
    <row r="44" spans="1:1" ht="20" x14ac:dyDescent="0.2">
      <c r="A44" s="215" t="s">
        <v>251</v>
      </c>
    </row>
    <row r="45" spans="1:1" ht="22.5" customHeight="1" x14ac:dyDescent="0.2">
      <c r="A45" s="215" t="s">
        <v>252</v>
      </c>
    </row>
    <row r="46" spans="1:1" ht="22.5" customHeight="1" x14ac:dyDescent="0.2">
      <c r="A46" s="215" t="s">
        <v>253</v>
      </c>
    </row>
    <row r="47" spans="1:1" ht="40" x14ac:dyDescent="0.2">
      <c r="A47" s="215" t="s">
        <v>254</v>
      </c>
    </row>
    <row r="48" spans="1:1" x14ac:dyDescent="0.2">
      <c r="A48" s="215"/>
    </row>
    <row r="49" spans="1:1" ht="30" x14ac:dyDescent="0.2">
      <c r="A49" s="209" t="s">
        <v>255</v>
      </c>
    </row>
    <row r="50" spans="1:1" x14ac:dyDescent="0.2">
      <c r="A50" s="209"/>
    </row>
    <row r="51" spans="1:1" ht="20" x14ac:dyDescent="0.2">
      <c r="A51" s="214" t="s">
        <v>256</v>
      </c>
    </row>
    <row r="52" spans="1:1" x14ac:dyDescent="0.2">
      <c r="A52" s="214"/>
    </row>
    <row r="53" spans="1:1" x14ac:dyDescent="0.2">
      <c r="A53" s="209" t="s">
        <v>257</v>
      </c>
    </row>
    <row r="54" spans="1:1" x14ac:dyDescent="0.2">
      <c r="A54" s="209"/>
    </row>
    <row r="55" spans="1:1" ht="20" x14ac:dyDescent="0.2">
      <c r="A55" s="209" t="s">
        <v>258</v>
      </c>
    </row>
    <row r="56" spans="1:1" x14ac:dyDescent="0.2">
      <c r="A56" s="200"/>
    </row>
    <row r="57" spans="1:1" ht="30" x14ac:dyDescent="0.2">
      <c r="A57" s="214" t="s">
        <v>259</v>
      </c>
    </row>
    <row r="58" spans="1:1" x14ac:dyDescent="0.2">
      <c r="A58" s="201"/>
    </row>
    <row r="59" spans="1:1" customFormat="1" x14ac:dyDescent="0.2">
      <c r="A59" s="216" t="s">
        <v>312</v>
      </c>
    </row>
    <row r="60" spans="1:1" x14ac:dyDescent="0.2">
      <c r="A60" s="207"/>
    </row>
    <row r="61" spans="1:1" ht="20" x14ac:dyDescent="0.2">
      <c r="A61" s="209" t="s">
        <v>260</v>
      </c>
    </row>
    <row r="62" spans="1:1" ht="14" x14ac:dyDescent="0.2">
      <c r="A62" s="217"/>
    </row>
    <row r="63" spans="1:1" ht="30" x14ac:dyDescent="0.2">
      <c r="A63" s="218" t="s">
        <v>261</v>
      </c>
    </row>
    <row r="64" spans="1:1" ht="30" x14ac:dyDescent="0.2">
      <c r="A64" s="215" t="s">
        <v>262</v>
      </c>
    </row>
    <row r="65" spans="1:1" x14ac:dyDescent="0.2">
      <c r="A65" s="209"/>
    </row>
    <row r="66" spans="1:1" ht="40" x14ac:dyDescent="0.2">
      <c r="A66" s="214" t="s">
        <v>263</v>
      </c>
    </row>
    <row r="67" spans="1:1" x14ac:dyDescent="0.2">
      <c r="A67" s="196"/>
    </row>
    <row r="68" spans="1:1" x14ac:dyDescent="0.2">
      <c r="A68" s="196" t="s">
        <v>264</v>
      </c>
    </row>
    <row r="69" spans="1:1" x14ac:dyDescent="0.2">
      <c r="A69" s="201"/>
    </row>
    <row r="70" spans="1:1" x14ac:dyDescent="0.2">
      <c r="A70" s="207" t="s">
        <v>265</v>
      </c>
    </row>
    <row r="71" spans="1:1" x14ac:dyDescent="0.2">
      <c r="A71" s="207" t="s">
        <v>266</v>
      </c>
    </row>
    <row r="72" spans="1:1" x14ac:dyDescent="0.2">
      <c r="A72" s="201"/>
    </row>
    <row r="73" spans="1:1" x14ac:dyDescent="0.2">
      <c r="A73" s="207" t="s">
        <v>267</v>
      </c>
    </row>
    <row r="74" spans="1:1" x14ac:dyDescent="0.2">
      <c r="A74" s="201"/>
    </row>
    <row r="75" spans="1:1" x14ac:dyDescent="0.2">
      <c r="A75" s="207" t="s">
        <v>268</v>
      </c>
    </row>
    <row r="76" spans="1:1" x14ac:dyDescent="0.2">
      <c r="A76" s="201"/>
    </row>
    <row r="77" spans="1:1" x14ac:dyDescent="0.2">
      <c r="A77" s="209" t="s">
        <v>269</v>
      </c>
    </row>
    <row r="78" spans="1:1" x14ac:dyDescent="0.2">
      <c r="A78" s="201"/>
    </row>
    <row r="79" spans="1:1" x14ac:dyDescent="0.2">
      <c r="A79" s="207" t="s">
        <v>270</v>
      </c>
    </row>
    <row r="80" spans="1:1" x14ac:dyDescent="0.2">
      <c r="A80" s="201"/>
    </row>
    <row r="81" spans="1:1" x14ac:dyDescent="0.2">
      <c r="A81" s="207" t="s">
        <v>271</v>
      </c>
    </row>
    <row r="82" spans="1:1" x14ac:dyDescent="0.2">
      <c r="A82" s="201"/>
    </row>
    <row r="83" spans="1:1" x14ac:dyDescent="0.2">
      <c r="A83" s="207" t="s">
        <v>272</v>
      </c>
    </row>
    <row r="84" spans="1:1" x14ac:dyDescent="0.2">
      <c r="A84" s="201"/>
    </row>
    <row r="85" spans="1:1" x14ac:dyDescent="0.2">
      <c r="A85" s="207" t="s">
        <v>273</v>
      </c>
    </row>
    <row r="86" spans="1:1" x14ac:dyDescent="0.2">
      <c r="A86" s="201"/>
    </row>
    <row r="87" spans="1:1" x14ac:dyDescent="0.2">
      <c r="A87" s="207" t="s">
        <v>274</v>
      </c>
    </row>
    <row r="88" spans="1:1" x14ac:dyDescent="0.2">
      <c r="A88" s="201"/>
    </row>
    <row r="89" spans="1:1" ht="25" customHeight="1" x14ac:dyDescent="0.2">
      <c r="A89" s="207" t="s">
        <v>275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D993-EFF3-4DC3-A058-52BEC4910814}">
  <dimension ref="A1:D1206"/>
  <sheetViews>
    <sheetView zoomScaleNormal="100" workbookViewId="0"/>
  </sheetViews>
  <sheetFormatPr defaultColWidth="9.33203125" defaultRowHeight="10.5" x14ac:dyDescent="0.25"/>
  <cols>
    <col min="1" max="1" width="33.77734375" style="241" customWidth="1"/>
    <col min="2" max="2" width="126" style="242" customWidth="1"/>
    <col min="3" max="16384" width="9.33203125" style="193"/>
  </cols>
  <sheetData>
    <row r="1" spans="1:2" ht="15.5" x14ac:dyDescent="0.2">
      <c r="A1" s="219" t="s">
        <v>276</v>
      </c>
      <c r="B1" s="220"/>
    </row>
    <row r="2" spans="1:2" ht="15" customHeight="1" x14ac:dyDescent="0.2">
      <c r="A2" s="221"/>
      <c r="B2" s="222"/>
    </row>
    <row r="3" spans="1:2" ht="15" customHeight="1" x14ac:dyDescent="0.2">
      <c r="A3" s="246" t="s">
        <v>277</v>
      </c>
      <c r="B3" s="247" t="s">
        <v>278</v>
      </c>
    </row>
    <row r="4" spans="1:2" ht="50.15" customHeight="1" x14ac:dyDescent="0.2">
      <c r="A4" s="223" t="s">
        <v>279</v>
      </c>
      <c r="B4" s="245" t="s">
        <v>280</v>
      </c>
    </row>
    <row r="5" spans="1:2" ht="15" customHeight="1" x14ac:dyDescent="0.2">
      <c r="A5" s="223" t="s">
        <v>281</v>
      </c>
      <c r="B5" s="224" t="s">
        <v>282</v>
      </c>
    </row>
    <row r="6" spans="1:2" ht="15" customHeight="1" x14ac:dyDescent="0.2">
      <c r="A6" s="223" t="s">
        <v>283</v>
      </c>
      <c r="B6" s="224" t="s">
        <v>284</v>
      </c>
    </row>
    <row r="7" spans="1:2" ht="15" customHeight="1" x14ac:dyDescent="0.2">
      <c r="A7" s="225" t="s">
        <v>285</v>
      </c>
      <c r="B7" s="224" t="s">
        <v>286</v>
      </c>
    </row>
    <row r="8" spans="1:2" ht="15" customHeight="1" x14ac:dyDescent="0.2">
      <c r="A8" s="226" t="s">
        <v>173</v>
      </c>
      <c r="B8" s="248" t="s">
        <v>287</v>
      </c>
    </row>
    <row r="9" spans="1:2" ht="15" customHeight="1" x14ac:dyDescent="0.2">
      <c r="A9" s="221"/>
      <c r="B9" s="222"/>
    </row>
    <row r="10" spans="1:2" ht="15" customHeight="1" x14ac:dyDescent="0.2">
      <c r="A10" s="249" t="s">
        <v>277</v>
      </c>
      <c r="B10" s="250" t="s">
        <v>0</v>
      </c>
    </row>
    <row r="11" spans="1:2" ht="59.25" customHeight="1" x14ac:dyDescent="0.2">
      <c r="A11" s="227" t="s">
        <v>279</v>
      </c>
      <c r="B11" s="228" t="s">
        <v>288</v>
      </c>
    </row>
    <row r="12" spans="1:2" ht="15" customHeight="1" x14ac:dyDescent="0.2">
      <c r="A12" s="227" t="s">
        <v>281</v>
      </c>
      <c r="B12" s="253" t="s">
        <v>289</v>
      </c>
    </row>
    <row r="13" spans="1:2" ht="15" customHeight="1" x14ac:dyDescent="0.2">
      <c r="A13" s="227" t="s">
        <v>283</v>
      </c>
      <c r="B13" s="228" t="s">
        <v>284</v>
      </c>
    </row>
    <row r="14" spans="1:2" ht="15" customHeight="1" x14ac:dyDescent="0.2">
      <c r="A14" s="229" t="s">
        <v>285</v>
      </c>
      <c r="B14" s="228" t="s">
        <v>286</v>
      </c>
    </row>
    <row r="15" spans="1:2" ht="25" customHeight="1" x14ac:dyDescent="0.2">
      <c r="A15" s="229" t="s">
        <v>173</v>
      </c>
      <c r="B15" s="228" t="s">
        <v>290</v>
      </c>
    </row>
    <row r="16" spans="1:2" ht="15" customHeight="1" x14ac:dyDescent="0.2">
      <c r="A16" s="229"/>
      <c r="B16" s="228"/>
    </row>
    <row r="17" spans="1:4" ht="10" x14ac:dyDescent="0.2">
      <c r="A17" s="230"/>
      <c r="B17" s="248" t="s">
        <v>291</v>
      </c>
    </row>
    <row r="18" spans="1:4" ht="10" x14ac:dyDescent="0.2">
      <c r="A18" s="231"/>
      <c r="B18" s="222"/>
    </row>
    <row r="19" spans="1:4" s="232" customFormat="1" ht="15" customHeight="1" x14ac:dyDescent="0.25">
      <c r="A19" s="251" t="s">
        <v>277</v>
      </c>
      <c r="B19" s="252" t="s">
        <v>292</v>
      </c>
      <c r="D19" s="233"/>
    </row>
    <row r="20" spans="1:4" s="232" customFormat="1" ht="50" x14ac:dyDescent="0.25">
      <c r="A20" s="234" t="s">
        <v>279</v>
      </c>
      <c r="B20" s="235" t="s">
        <v>293</v>
      </c>
    </row>
    <row r="21" spans="1:4" s="232" customFormat="1" ht="15" customHeight="1" x14ac:dyDescent="0.25">
      <c r="A21" s="234" t="s">
        <v>281</v>
      </c>
      <c r="B21" s="236" t="s">
        <v>282</v>
      </c>
    </row>
    <row r="22" spans="1:4" s="232" customFormat="1" ht="15" customHeight="1" x14ac:dyDescent="0.25">
      <c r="A22" s="234" t="s">
        <v>283</v>
      </c>
      <c r="B22" s="236" t="s">
        <v>284</v>
      </c>
    </row>
    <row r="23" spans="1:4" s="232" customFormat="1" ht="15" customHeight="1" x14ac:dyDescent="0.25">
      <c r="A23" s="234" t="s">
        <v>285</v>
      </c>
      <c r="B23" s="236" t="s">
        <v>286</v>
      </c>
    </row>
    <row r="24" spans="1:4" s="232" customFormat="1" ht="15" customHeight="1" x14ac:dyDescent="0.25">
      <c r="A24" s="237" t="s">
        <v>173</v>
      </c>
      <c r="B24" s="238" t="s">
        <v>294</v>
      </c>
    </row>
    <row r="25" spans="1:4" ht="10" x14ac:dyDescent="0.2">
      <c r="A25" s="222"/>
      <c r="B25" s="222"/>
    </row>
    <row r="26" spans="1:4" s="232" customFormat="1" ht="15" customHeight="1" x14ac:dyDescent="0.25">
      <c r="A26" s="251" t="s">
        <v>277</v>
      </c>
      <c r="B26" s="252" t="s">
        <v>295</v>
      </c>
      <c r="D26" s="233"/>
    </row>
    <row r="27" spans="1:4" s="232" customFormat="1" ht="30" x14ac:dyDescent="0.25">
      <c r="A27" s="234" t="s">
        <v>279</v>
      </c>
      <c r="B27" s="235" t="s">
        <v>296</v>
      </c>
    </row>
    <row r="28" spans="1:4" s="232" customFormat="1" ht="15" customHeight="1" x14ac:dyDescent="0.25">
      <c r="A28" s="234" t="s">
        <v>281</v>
      </c>
      <c r="B28" s="236" t="s">
        <v>282</v>
      </c>
    </row>
    <row r="29" spans="1:4" s="232" customFormat="1" ht="15" customHeight="1" x14ac:dyDescent="0.25">
      <c r="A29" s="234" t="s">
        <v>283</v>
      </c>
      <c r="B29" s="236" t="s">
        <v>284</v>
      </c>
    </row>
    <row r="30" spans="1:4" s="232" customFormat="1" ht="15" customHeight="1" x14ac:dyDescent="0.25">
      <c r="A30" s="234" t="s">
        <v>285</v>
      </c>
      <c r="B30" s="236" t="s">
        <v>297</v>
      </c>
    </row>
    <row r="31" spans="1:4" s="232" customFormat="1" ht="15" customHeight="1" x14ac:dyDescent="0.25">
      <c r="A31" s="237" t="s">
        <v>173</v>
      </c>
      <c r="B31" s="248" t="s">
        <v>298</v>
      </c>
    </row>
    <row r="32" spans="1:4" ht="10" x14ac:dyDescent="0.2">
      <c r="A32" s="239"/>
      <c r="B32" s="240"/>
    </row>
    <row r="33" spans="1:2" ht="10" x14ac:dyDescent="0.2">
      <c r="A33" s="239"/>
      <c r="B33" s="240"/>
    </row>
    <row r="34" spans="1:2" ht="10" x14ac:dyDescent="0.2">
      <c r="A34" s="239"/>
      <c r="B34" s="240"/>
    </row>
    <row r="35" spans="1:2" ht="10" x14ac:dyDescent="0.2">
      <c r="A35" s="239"/>
      <c r="B35" s="240"/>
    </row>
    <row r="36" spans="1:2" ht="10" x14ac:dyDescent="0.2">
      <c r="A36" s="239"/>
      <c r="B36" s="240"/>
    </row>
    <row r="37" spans="1:2" ht="10" x14ac:dyDescent="0.2">
      <c r="A37" s="239"/>
      <c r="B37" s="240"/>
    </row>
    <row r="38" spans="1:2" ht="10" x14ac:dyDescent="0.2">
      <c r="A38" s="239"/>
      <c r="B38" s="240"/>
    </row>
    <row r="39" spans="1:2" ht="10" x14ac:dyDescent="0.2">
      <c r="A39" s="239"/>
      <c r="B39" s="240"/>
    </row>
    <row r="40" spans="1:2" ht="10" x14ac:dyDescent="0.2">
      <c r="A40" s="239"/>
      <c r="B40" s="240"/>
    </row>
    <row r="41" spans="1:2" ht="10" x14ac:dyDescent="0.2">
      <c r="A41" s="239"/>
      <c r="B41" s="240"/>
    </row>
    <row r="42" spans="1:2" ht="10" x14ac:dyDescent="0.2">
      <c r="A42" s="239"/>
      <c r="B42" s="240"/>
    </row>
    <row r="43" spans="1:2" ht="10" x14ac:dyDescent="0.2">
      <c r="A43" s="239"/>
      <c r="B43" s="240"/>
    </row>
    <row r="44" spans="1:2" ht="10" x14ac:dyDescent="0.2">
      <c r="A44" s="239"/>
      <c r="B44" s="240"/>
    </row>
    <row r="45" spans="1:2" ht="10" x14ac:dyDescent="0.2">
      <c r="A45" s="239"/>
      <c r="B45" s="240"/>
    </row>
    <row r="46" spans="1:2" ht="10" x14ac:dyDescent="0.2">
      <c r="A46" s="239"/>
      <c r="B46" s="240"/>
    </row>
    <row r="47" spans="1:2" ht="10" x14ac:dyDescent="0.2">
      <c r="A47" s="239"/>
      <c r="B47" s="240"/>
    </row>
    <row r="48" spans="1:2" ht="10" x14ac:dyDescent="0.2">
      <c r="A48" s="239"/>
      <c r="B48" s="240"/>
    </row>
    <row r="49" spans="1:2" ht="10" x14ac:dyDescent="0.2">
      <c r="A49" s="239"/>
      <c r="B49" s="240"/>
    </row>
    <row r="50" spans="1:2" ht="10" x14ac:dyDescent="0.2">
      <c r="A50" s="239"/>
      <c r="B50" s="240"/>
    </row>
    <row r="51" spans="1:2" ht="10" x14ac:dyDescent="0.2">
      <c r="A51" s="239"/>
      <c r="B51" s="240"/>
    </row>
    <row r="52" spans="1:2" ht="10" x14ac:dyDescent="0.2">
      <c r="A52" s="239"/>
      <c r="B52" s="240"/>
    </row>
    <row r="53" spans="1:2" ht="10" x14ac:dyDescent="0.2">
      <c r="A53" s="239"/>
      <c r="B53" s="240"/>
    </row>
    <row r="54" spans="1:2" ht="10" x14ac:dyDescent="0.2">
      <c r="A54" s="239"/>
      <c r="B54" s="240"/>
    </row>
    <row r="55" spans="1:2" ht="10" x14ac:dyDescent="0.2">
      <c r="A55" s="239"/>
      <c r="B55" s="240"/>
    </row>
    <row r="56" spans="1:2" ht="10" x14ac:dyDescent="0.2">
      <c r="A56" s="239"/>
      <c r="B56" s="240"/>
    </row>
    <row r="57" spans="1:2" ht="10" x14ac:dyDescent="0.2">
      <c r="A57" s="239"/>
      <c r="B57" s="240"/>
    </row>
    <row r="58" spans="1:2" ht="10" x14ac:dyDescent="0.2">
      <c r="A58" s="239"/>
      <c r="B58" s="240"/>
    </row>
    <row r="59" spans="1:2" ht="10" x14ac:dyDescent="0.2">
      <c r="A59" s="239"/>
      <c r="B59" s="240"/>
    </row>
    <row r="60" spans="1:2" ht="10" x14ac:dyDescent="0.2">
      <c r="A60" s="239"/>
      <c r="B60" s="240"/>
    </row>
    <row r="61" spans="1:2" ht="10" x14ac:dyDescent="0.2">
      <c r="A61" s="239"/>
      <c r="B61" s="240"/>
    </row>
    <row r="62" spans="1:2" ht="10" x14ac:dyDescent="0.2">
      <c r="A62" s="239"/>
      <c r="B62" s="240"/>
    </row>
    <row r="63" spans="1:2" ht="10" x14ac:dyDescent="0.2">
      <c r="A63" s="239"/>
      <c r="B63" s="240"/>
    </row>
    <row r="64" spans="1:2" ht="10" x14ac:dyDescent="0.2">
      <c r="A64" s="239"/>
      <c r="B64" s="240"/>
    </row>
    <row r="65" spans="1:2" ht="10" x14ac:dyDescent="0.2">
      <c r="A65" s="239"/>
      <c r="B65" s="240"/>
    </row>
    <row r="66" spans="1:2" ht="10" x14ac:dyDescent="0.2">
      <c r="A66" s="239"/>
      <c r="B66" s="240"/>
    </row>
    <row r="67" spans="1:2" ht="10" x14ac:dyDescent="0.2">
      <c r="A67" s="239"/>
      <c r="B67" s="240"/>
    </row>
    <row r="68" spans="1:2" ht="10" x14ac:dyDescent="0.2">
      <c r="A68" s="239"/>
      <c r="B68" s="240"/>
    </row>
    <row r="69" spans="1:2" ht="10" x14ac:dyDescent="0.2">
      <c r="A69" s="239"/>
      <c r="B69" s="240"/>
    </row>
    <row r="70" spans="1:2" ht="10" x14ac:dyDescent="0.2">
      <c r="A70" s="239"/>
      <c r="B70" s="240"/>
    </row>
    <row r="71" spans="1:2" ht="10" x14ac:dyDescent="0.2">
      <c r="A71" s="239"/>
      <c r="B71" s="240"/>
    </row>
    <row r="72" spans="1:2" ht="10" x14ac:dyDescent="0.2">
      <c r="A72" s="239"/>
      <c r="B72" s="240"/>
    </row>
    <row r="73" spans="1:2" ht="10" x14ac:dyDescent="0.2">
      <c r="A73" s="239"/>
      <c r="B73" s="240"/>
    </row>
    <row r="74" spans="1:2" ht="10" x14ac:dyDescent="0.2">
      <c r="A74" s="239"/>
      <c r="B74" s="240"/>
    </row>
    <row r="75" spans="1:2" ht="10" x14ac:dyDescent="0.2">
      <c r="A75" s="239"/>
      <c r="B75" s="240"/>
    </row>
    <row r="76" spans="1:2" ht="10" x14ac:dyDescent="0.2">
      <c r="A76" s="239"/>
      <c r="B76" s="240"/>
    </row>
    <row r="77" spans="1:2" ht="10" x14ac:dyDescent="0.2">
      <c r="A77" s="239"/>
      <c r="B77" s="240"/>
    </row>
    <row r="78" spans="1:2" ht="10" x14ac:dyDescent="0.2">
      <c r="A78" s="239"/>
      <c r="B78" s="240"/>
    </row>
    <row r="79" spans="1:2" ht="10" x14ac:dyDescent="0.2">
      <c r="A79" s="239"/>
      <c r="B79" s="240"/>
    </row>
    <row r="80" spans="1:2" ht="10" x14ac:dyDescent="0.2">
      <c r="A80" s="239"/>
      <c r="B80" s="240"/>
    </row>
    <row r="81" spans="1:2" ht="10" x14ac:dyDescent="0.2">
      <c r="A81" s="239"/>
      <c r="B81" s="240"/>
    </row>
    <row r="82" spans="1:2" ht="10" x14ac:dyDescent="0.2">
      <c r="A82" s="239"/>
      <c r="B82" s="240"/>
    </row>
    <row r="83" spans="1:2" ht="10" x14ac:dyDescent="0.2">
      <c r="A83" s="239"/>
      <c r="B83" s="240"/>
    </row>
    <row r="84" spans="1:2" ht="10" x14ac:dyDescent="0.2">
      <c r="A84" s="239"/>
      <c r="B84" s="240"/>
    </row>
    <row r="85" spans="1:2" ht="10" x14ac:dyDescent="0.2">
      <c r="A85" s="239"/>
      <c r="B85" s="240"/>
    </row>
    <row r="86" spans="1:2" ht="10" x14ac:dyDescent="0.2">
      <c r="A86" s="239"/>
      <c r="B86" s="240"/>
    </row>
    <row r="87" spans="1:2" ht="10" x14ac:dyDescent="0.2">
      <c r="A87" s="239"/>
      <c r="B87" s="240"/>
    </row>
    <row r="88" spans="1:2" ht="10" x14ac:dyDescent="0.2">
      <c r="A88" s="239"/>
      <c r="B88" s="240"/>
    </row>
    <row r="89" spans="1:2" ht="10" x14ac:dyDescent="0.2">
      <c r="A89" s="239"/>
      <c r="B89" s="240"/>
    </row>
    <row r="90" spans="1:2" ht="10" x14ac:dyDescent="0.2">
      <c r="A90" s="239"/>
      <c r="B90" s="240"/>
    </row>
    <row r="91" spans="1:2" ht="10" x14ac:dyDescent="0.2">
      <c r="A91" s="239"/>
      <c r="B91" s="240"/>
    </row>
    <row r="92" spans="1:2" ht="10" x14ac:dyDescent="0.2">
      <c r="A92" s="239"/>
      <c r="B92" s="240"/>
    </row>
    <row r="93" spans="1:2" ht="10" x14ac:dyDescent="0.2">
      <c r="A93" s="239"/>
      <c r="B93" s="240"/>
    </row>
    <row r="94" spans="1:2" ht="10" x14ac:dyDescent="0.2">
      <c r="A94" s="239"/>
      <c r="B94" s="240"/>
    </row>
    <row r="95" spans="1:2" ht="10" x14ac:dyDescent="0.2">
      <c r="A95" s="239"/>
      <c r="B95" s="240"/>
    </row>
    <row r="96" spans="1:2" ht="10" x14ac:dyDescent="0.2">
      <c r="A96" s="239"/>
      <c r="B96" s="240"/>
    </row>
    <row r="97" spans="1:2" ht="10" x14ac:dyDescent="0.2">
      <c r="A97" s="239"/>
      <c r="B97" s="240"/>
    </row>
    <row r="98" spans="1:2" ht="10" x14ac:dyDescent="0.2">
      <c r="A98" s="239"/>
      <c r="B98" s="240"/>
    </row>
    <row r="99" spans="1:2" ht="10" x14ac:dyDescent="0.2">
      <c r="A99" s="239"/>
      <c r="B99" s="240"/>
    </row>
    <row r="100" spans="1:2" ht="10" x14ac:dyDescent="0.2">
      <c r="A100" s="239"/>
      <c r="B100" s="240"/>
    </row>
    <row r="101" spans="1:2" ht="10" x14ac:dyDescent="0.2">
      <c r="A101" s="239"/>
      <c r="B101" s="240"/>
    </row>
    <row r="102" spans="1:2" ht="10" x14ac:dyDescent="0.2">
      <c r="A102" s="239"/>
      <c r="B102" s="240"/>
    </row>
    <row r="103" spans="1:2" ht="10" x14ac:dyDescent="0.2">
      <c r="A103" s="239"/>
      <c r="B103" s="240"/>
    </row>
    <row r="104" spans="1:2" ht="10" x14ac:dyDescent="0.2">
      <c r="A104" s="239"/>
      <c r="B104" s="240"/>
    </row>
    <row r="105" spans="1:2" ht="10" x14ac:dyDescent="0.2">
      <c r="A105" s="239"/>
      <c r="B105" s="240"/>
    </row>
    <row r="106" spans="1:2" ht="10" x14ac:dyDescent="0.2">
      <c r="A106" s="239"/>
      <c r="B106" s="240"/>
    </row>
    <row r="107" spans="1:2" ht="10" x14ac:dyDescent="0.2">
      <c r="A107" s="239"/>
      <c r="B107" s="240"/>
    </row>
    <row r="108" spans="1:2" ht="10" x14ac:dyDescent="0.2">
      <c r="A108" s="239"/>
      <c r="B108" s="240"/>
    </row>
    <row r="109" spans="1:2" ht="10" x14ac:dyDescent="0.2">
      <c r="A109" s="239"/>
      <c r="B109" s="240"/>
    </row>
    <row r="110" spans="1:2" ht="10" x14ac:dyDescent="0.2">
      <c r="A110" s="239"/>
      <c r="B110" s="240"/>
    </row>
    <row r="111" spans="1:2" ht="10" x14ac:dyDescent="0.2">
      <c r="A111" s="239"/>
      <c r="B111" s="240"/>
    </row>
    <row r="112" spans="1:2" ht="10" x14ac:dyDescent="0.2">
      <c r="A112" s="239"/>
      <c r="B112" s="240"/>
    </row>
    <row r="113" spans="1:2" ht="10" x14ac:dyDescent="0.2">
      <c r="A113" s="239"/>
      <c r="B113" s="240"/>
    </row>
    <row r="114" spans="1:2" ht="10" x14ac:dyDescent="0.2">
      <c r="A114" s="239"/>
      <c r="B114" s="240"/>
    </row>
    <row r="115" spans="1:2" ht="10" x14ac:dyDescent="0.2">
      <c r="A115" s="239"/>
      <c r="B115" s="240"/>
    </row>
    <row r="116" spans="1:2" ht="10" x14ac:dyDescent="0.2">
      <c r="A116" s="239"/>
      <c r="B116" s="240"/>
    </row>
    <row r="117" spans="1:2" ht="10" x14ac:dyDescent="0.2">
      <c r="A117" s="239"/>
      <c r="B117" s="240"/>
    </row>
    <row r="118" spans="1:2" ht="10" x14ac:dyDescent="0.2">
      <c r="A118" s="239"/>
      <c r="B118" s="240"/>
    </row>
    <row r="119" spans="1:2" ht="10" x14ac:dyDescent="0.2">
      <c r="A119" s="239"/>
      <c r="B119" s="240"/>
    </row>
    <row r="120" spans="1:2" ht="10" x14ac:dyDescent="0.2">
      <c r="A120" s="239"/>
      <c r="B120" s="240"/>
    </row>
    <row r="121" spans="1:2" ht="10" x14ac:dyDescent="0.2">
      <c r="A121" s="239"/>
      <c r="B121" s="240"/>
    </row>
    <row r="122" spans="1:2" ht="10" x14ac:dyDescent="0.2">
      <c r="A122" s="239"/>
      <c r="B122" s="240"/>
    </row>
    <row r="123" spans="1:2" ht="10" x14ac:dyDescent="0.2">
      <c r="A123" s="239"/>
      <c r="B123" s="240"/>
    </row>
    <row r="124" spans="1:2" ht="10" x14ac:dyDescent="0.2">
      <c r="A124" s="239"/>
      <c r="B124" s="240"/>
    </row>
    <row r="125" spans="1:2" ht="10" x14ac:dyDescent="0.2">
      <c r="A125" s="239"/>
      <c r="B125" s="240"/>
    </row>
    <row r="126" spans="1:2" ht="10" x14ac:dyDescent="0.2">
      <c r="A126" s="239"/>
      <c r="B126" s="240"/>
    </row>
    <row r="127" spans="1:2" ht="10" x14ac:dyDescent="0.2">
      <c r="A127" s="239"/>
      <c r="B127" s="240"/>
    </row>
    <row r="128" spans="1:2" ht="10" x14ac:dyDescent="0.2">
      <c r="A128" s="239"/>
      <c r="B128" s="240"/>
    </row>
    <row r="129" spans="1:2" ht="10" x14ac:dyDescent="0.2">
      <c r="A129" s="239"/>
      <c r="B129" s="240"/>
    </row>
    <row r="130" spans="1:2" ht="10" x14ac:dyDescent="0.2">
      <c r="A130" s="239"/>
      <c r="B130" s="240"/>
    </row>
    <row r="131" spans="1:2" ht="10" x14ac:dyDescent="0.2">
      <c r="A131" s="239"/>
      <c r="B131" s="240"/>
    </row>
    <row r="132" spans="1:2" ht="10" x14ac:dyDescent="0.2">
      <c r="A132" s="239"/>
      <c r="B132" s="240"/>
    </row>
    <row r="133" spans="1:2" ht="10" x14ac:dyDescent="0.2">
      <c r="A133" s="239"/>
      <c r="B133" s="240"/>
    </row>
    <row r="134" spans="1:2" ht="10" x14ac:dyDescent="0.2">
      <c r="A134" s="239"/>
      <c r="B134" s="240"/>
    </row>
    <row r="135" spans="1:2" ht="10" x14ac:dyDescent="0.2">
      <c r="A135" s="239"/>
      <c r="B135" s="240"/>
    </row>
    <row r="136" spans="1:2" ht="10" x14ac:dyDescent="0.2">
      <c r="A136" s="239"/>
      <c r="B136" s="240"/>
    </row>
    <row r="137" spans="1:2" ht="10" x14ac:dyDescent="0.2">
      <c r="A137" s="239"/>
      <c r="B137" s="240"/>
    </row>
    <row r="138" spans="1:2" ht="10" x14ac:dyDescent="0.2">
      <c r="A138" s="239"/>
      <c r="B138" s="240"/>
    </row>
    <row r="139" spans="1:2" ht="10" x14ac:dyDescent="0.2">
      <c r="A139" s="239"/>
      <c r="B139" s="240"/>
    </row>
    <row r="140" spans="1:2" ht="10" x14ac:dyDescent="0.2">
      <c r="A140" s="239"/>
      <c r="B140" s="240"/>
    </row>
    <row r="141" spans="1:2" ht="10" x14ac:dyDescent="0.2">
      <c r="A141" s="239"/>
      <c r="B141" s="240"/>
    </row>
    <row r="142" spans="1:2" ht="10" x14ac:dyDescent="0.2">
      <c r="A142" s="239"/>
      <c r="B142" s="240"/>
    </row>
    <row r="143" spans="1:2" ht="10" x14ac:dyDescent="0.2">
      <c r="A143" s="239"/>
      <c r="B143" s="240"/>
    </row>
    <row r="144" spans="1:2" ht="10" x14ac:dyDescent="0.2">
      <c r="A144" s="239"/>
      <c r="B144" s="240"/>
    </row>
    <row r="145" spans="1:2" ht="10" x14ac:dyDescent="0.2">
      <c r="A145" s="239"/>
      <c r="B145" s="240"/>
    </row>
    <row r="146" spans="1:2" ht="10" x14ac:dyDescent="0.2">
      <c r="A146" s="239"/>
      <c r="B146" s="240"/>
    </row>
    <row r="147" spans="1:2" ht="10" x14ac:dyDescent="0.2">
      <c r="A147" s="239"/>
      <c r="B147" s="240"/>
    </row>
    <row r="148" spans="1:2" ht="10" x14ac:dyDescent="0.2">
      <c r="A148" s="239"/>
      <c r="B148" s="240"/>
    </row>
    <row r="149" spans="1:2" ht="10" x14ac:dyDescent="0.2">
      <c r="A149" s="239"/>
      <c r="B149" s="240"/>
    </row>
    <row r="150" spans="1:2" ht="10" x14ac:dyDescent="0.2">
      <c r="A150" s="239"/>
      <c r="B150" s="240"/>
    </row>
    <row r="151" spans="1:2" ht="10" x14ac:dyDescent="0.2">
      <c r="A151" s="239"/>
      <c r="B151" s="240"/>
    </row>
    <row r="152" spans="1:2" ht="10" x14ac:dyDescent="0.2">
      <c r="A152" s="239"/>
      <c r="B152" s="240"/>
    </row>
    <row r="153" spans="1:2" ht="10" x14ac:dyDescent="0.2">
      <c r="A153" s="239"/>
      <c r="B153" s="240"/>
    </row>
    <row r="154" spans="1:2" ht="10" x14ac:dyDescent="0.2">
      <c r="A154" s="239"/>
      <c r="B154" s="240"/>
    </row>
    <row r="155" spans="1:2" ht="10" x14ac:dyDescent="0.2">
      <c r="A155" s="239"/>
      <c r="B155" s="240"/>
    </row>
    <row r="156" spans="1:2" ht="10" x14ac:dyDescent="0.2">
      <c r="A156" s="239"/>
      <c r="B156" s="240"/>
    </row>
    <row r="157" spans="1:2" ht="10" x14ac:dyDescent="0.2">
      <c r="A157" s="239"/>
      <c r="B157" s="240"/>
    </row>
    <row r="158" spans="1:2" ht="10" x14ac:dyDescent="0.2">
      <c r="A158" s="239"/>
      <c r="B158" s="240"/>
    </row>
    <row r="159" spans="1:2" ht="10" x14ac:dyDescent="0.2">
      <c r="A159" s="239"/>
      <c r="B159" s="240"/>
    </row>
    <row r="160" spans="1:2" ht="10" x14ac:dyDescent="0.2">
      <c r="A160" s="239"/>
      <c r="B160" s="240"/>
    </row>
    <row r="161" spans="1:2" ht="10" x14ac:dyDescent="0.2">
      <c r="A161" s="239"/>
      <c r="B161" s="240"/>
    </row>
    <row r="162" spans="1:2" ht="10" x14ac:dyDescent="0.2">
      <c r="A162" s="239"/>
      <c r="B162" s="240"/>
    </row>
    <row r="163" spans="1:2" ht="10" x14ac:dyDescent="0.2">
      <c r="A163" s="239"/>
      <c r="B163" s="240"/>
    </row>
    <row r="164" spans="1:2" ht="10" x14ac:dyDescent="0.2">
      <c r="A164" s="239"/>
      <c r="B164" s="240"/>
    </row>
    <row r="165" spans="1:2" ht="10" x14ac:dyDescent="0.2">
      <c r="A165" s="239"/>
      <c r="B165" s="240"/>
    </row>
    <row r="166" spans="1:2" ht="10" x14ac:dyDescent="0.2">
      <c r="A166" s="239"/>
      <c r="B166" s="240"/>
    </row>
    <row r="167" spans="1:2" ht="10" x14ac:dyDescent="0.2">
      <c r="A167" s="239"/>
      <c r="B167" s="240"/>
    </row>
    <row r="168" spans="1:2" ht="10" x14ac:dyDescent="0.2">
      <c r="A168" s="239"/>
      <c r="B168" s="240"/>
    </row>
    <row r="169" spans="1:2" ht="10" x14ac:dyDescent="0.2">
      <c r="A169" s="239"/>
      <c r="B169" s="240"/>
    </row>
    <row r="170" spans="1:2" ht="10" x14ac:dyDescent="0.2">
      <c r="A170" s="239"/>
      <c r="B170" s="240"/>
    </row>
    <row r="171" spans="1:2" ht="10" x14ac:dyDescent="0.2">
      <c r="A171" s="239"/>
      <c r="B171" s="240"/>
    </row>
    <row r="172" spans="1:2" ht="10" x14ac:dyDescent="0.2">
      <c r="A172" s="239"/>
      <c r="B172" s="240"/>
    </row>
    <row r="173" spans="1:2" ht="10" x14ac:dyDescent="0.2">
      <c r="A173" s="239"/>
      <c r="B173" s="240"/>
    </row>
    <row r="174" spans="1:2" ht="10" x14ac:dyDescent="0.2">
      <c r="A174" s="239"/>
      <c r="B174" s="240"/>
    </row>
    <row r="175" spans="1:2" ht="10" x14ac:dyDescent="0.2">
      <c r="A175" s="239"/>
      <c r="B175" s="240"/>
    </row>
    <row r="176" spans="1:2" ht="10" x14ac:dyDescent="0.2">
      <c r="A176" s="239"/>
      <c r="B176" s="240"/>
    </row>
    <row r="177" spans="1:2" ht="10" x14ac:dyDescent="0.2">
      <c r="A177" s="239"/>
      <c r="B177" s="240"/>
    </row>
    <row r="178" spans="1:2" ht="10" x14ac:dyDescent="0.2">
      <c r="A178" s="239"/>
      <c r="B178" s="240"/>
    </row>
    <row r="179" spans="1:2" ht="10" x14ac:dyDescent="0.2">
      <c r="A179" s="239"/>
      <c r="B179" s="240"/>
    </row>
    <row r="180" spans="1:2" ht="10" x14ac:dyDescent="0.2">
      <c r="A180" s="239"/>
      <c r="B180" s="240"/>
    </row>
    <row r="181" spans="1:2" ht="10" x14ac:dyDescent="0.2">
      <c r="A181" s="239"/>
      <c r="B181" s="240"/>
    </row>
    <row r="182" spans="1:2" ht="10" x14ac:dyDescent="0.2">
      <c r="A182" s="239"/>
      <c r="B182" s="240"/>
    </row>
    <row r="183" spans="1:2" ht="10" x14ac:dyDescent="0.2">
      <c r="A183" s="239"/>
      <c r="B183" s="240"/>
    </row>
    <row r="184" spans="1:2" ht="10" x14ac:dyDescent="0.2">
      <c r="A184" s="239"/>
      <c r="B184" s="240"/>
    </row>
    <row r="185" spans="1:2" ht="10" x14ac:dyDescent="0.2">
      <c r="A185" s="239"/>
      <c r="B185" s="240"/>
    </row>
    <row r="186" spans="1:2" ht="10" x14ac:dyDescent="0.2">
      <c r="A186" s="239"/>
      <c r="B186" s="240"/>
    </row>
    <row r="187" spans="1:2" ht="10" x14ac:dyDescent="0.2">
      <c r="A187" s="239"/>
      <c r="B187" s="240"/>
    </row>
    <row r="188" spans="1:2" ht="10" x14ac:dyDescent="0.2">
      <c r="A188" s="239"/>
      <c r="B188" s="240"/>
    </row>
    <row r="189" spans="1:2" ht="10" x14ac:dyDescent="0.2">
      <c r="A189" s="239"/>
      <c r="B189" s="240"/>
    </row>
    <row r="190" spans="1:2" ht="10" x14ac:dyDescent="0.2">
      <c r="A190" s="239"/>
      <c r="B190" s="240"/>
    </row>
    <row r="191" spans="1:2" ht="10" x14ac:dyDescent="0.2">
      <c r="A191" s="239"/>
      <c r="B191" s="240"/>
    </row>
    <row r="192" spans="1:2" ht="10" x14ac:dyDescent="0.2">
      <c r="A192" s="239"/>
      <c r="B192" s="240"/>
    </row>
    <row r="193" spans="1:2" ht="10" x14ac:dyDescent="0.2">
      <c r="A193" s="239"/>
      <c r="B193" s="240"/>
    </row>
    <row r="194" spans="1:2" ht="10" x14ac:dyDescent="0.2">
      <c r="A194" s="239"/>
      <c r="B194" s="240"/>
    </row>
    <row r="195" spans="1:2" ht="10" x14ac:dyDescent="0.2">
      <c r="A195" s="239"/>
      <c r="B195" s="240"/>
    </row>
    <row r="196" spans="1:2" ht="10" x14ac:dyDescent="0.2">
      <c r="A196" s="239"/>
      <c r="B196" s="240"/>
    </row>
    <row r="197" spans="1:2" ht="10" x14ac:dyDescent="0.2">
      <c r="A197" s="239"/>
      <c r="B197" s="240"/>
    </row>
    <row r="198" spans="1:2" ht="10" x14ac:dyDescent="0.2">
      <c r="A198" s="239"/>
      <c r="B198" s="240"/>
    </row>
    <row r="199" spans="1:2" ht="10" x14ac:dyDescent="0.2">
      <c r="A199" s="239"/>
      <c r="B199" s="240"/>
    </row>
    <row r="200" spans="1:2" ht="10" x14ac:dyDescent="0.2">
      <c r="A200" s="239"/>
      <c r="B200" s="240"/>
    </row>
    <row r="201" spans="1:2" ht="10" x14ac:dyDescent="0.2">
      <c r="A201" s="239"/>
      <c r="B201" s="240"/>
    </row>
    <row r="202" spans="1:2" ht="10" x14ac:dyDescent="0.2">
      <c r="A202" s="239"/>
      <c r="B202" s="240"/>
    </row>
    <row r="203" spans="1:2" ht="10" x14ac:dyDescent="0.2">
      <c r="A203" s="239"/>
      <c r="B203" s="240"/>
    </row>
    <row r="204" spans="1:2" ht="10" x14ac:dyDescent="0.2">
      <c r="A204" s="239"/>
      <c r="B204" s="240"/>
    </row>
    <row r="205" spans="1:2" ht="10" x14ac:dyDescent="0.2">
      <c r="A205" s="239"/>
      <c r="B205" s="240"/>
    </row>
    <row r="206" spans="1:2" ht="10" x14ac:dyDescent="0.2">
      <c r="A206" s="239"/>
      <c r="B206" s="240"/>
    </row>
    <row r="207" spans="1:2" ht="10" x14ac:dyDescent="0.2">
      <c r="A207" s="239"/>
      <c r="B207" s="240"/>
    </row>
    <row r="208" spans="1:2" ht="10" x14ac:dyDescent="0.2">
      <c r="A208" s="239"/>
      <c r="B208" s="240"/>
    </row>
    <row r="209" spans="1:2" ht="10" x14ac:dyDescent="0.2">
      <c r="A209" s="239"/>
      <c r="B209" s="240"/>
    </row>
    <row r="210" spans="1:2" ht="10" x14ac:dyDescent="0.2">
      <c r="A210" s="239"/>
      <c r="B210" s="240"/>
    </row>
    <row r="211" spans="1:2" ht="10" x14ac:dyDescent="0.2">
      <c r="A211" s="239"/>
      <c r="B211" s="240"/>
    </row>
    <row r="212" spans="1:2" ht="10" x14ac:dyDescent="0.2">
      <c r="A212" s="239"/>
      <c r="B212" s="240"/>
    </row>
    <row r="213" spans="1:2" ht="10" x14ac:dyDescent="0.2">
      <c r="A213" s="239"/>
      <c r="B213" s="240"/>
    </row>
    <row r="214" spans="1:2" ht="10" x14ac:dyDescent="0.2">
      <c r="A214" s="239"/>
      <c r="B214" s="240"/>
    </row>
    <row r="215" spans="1:2" ht="10" x14ac:dyDescent="0.2">
      <c r="A215" s="239"/>
      <c r="B215" s="240"/>
    </row>
    <row r="216" spans="1:2" ht="10" x14ac:dyDescent="0.2">
      <c r="A216" s="239"/>
      <c r="B216" s="240"/>
    </row>
    <row r="217" spans="1:2" ht="10" x14ac:dyDescent="0.2">
      <c r="A217" s="239"/>
      <c r="B217" s="240"/>
    </row>
    <row r="218" spans="1:2" ht="10" x14ac:dyDescent="0.2">
      <c r="A218" s="239"/>
      <c r="B218" s="240"/>
    </row>
    <row r="219" spans="1:2" ht="10" x14ac:dyDescent="0.2">
      <c r="A219" s="239"/>
      <c r="B219" s="240"/>
    </row>
    <row r="220" spans="1:2" ht="10" x14ac:dyDescent="0.2">
      <c r="A220" s="239"/>
      <c r="B220" s="240"/>
    </row>
    <row r="221" spans="1:2" ht="10" x14ac:dyDescent="0.2">
      <c r="A221" s="239"/>
      <c r="B221" s="240"/>
    </row>
    <row r="222" spans="1:2" ht="10" x14ac:dyDescent="0.2">
      <c r="A222" s="239"/>
      <c r="B222" s="240"/>
    </row>
    <row r="223" spans="1:2" ht="10" x14ac:dyDescent="0.2">
      <c r="A223" s="239"/>
      <c r="B223" s="240"/>
    </row>
    <row r="224" spans="1:2" ht="10" x14ac:dyDescent="0.2">
      <c r="A224" s="239"/>
      <c r="B224" s="240"/>
    </row>
    <row r="225" spans="1:2" ht="10" x14ac:dyDescent="0.2">
      <c r="A225" s="239"/>
      <c r="B225" s="240"/>
    </row>
    <row r="226" spans="1:2" ht="10" x14ac:dyDescent="0.2">
      <c r="A226" s="239"/>
      <c r="B226" s="240"/>
    </row>
    <row r="227" spans="1:2" ht="10" x14ac:dyDescent="0.2">
      <c r="A227" s="239"/>
      <c r="B227" s="240"/>
    </row>
    <row r="228" spans="1:2" ht="10" x14ac:dyDescent="0.2">
      <c r="A228" s="239"/>
      <c r="B228" s="240"/>
    </row>
    <row r="229" spans="1:2" ht="10" x14ac:dyDescent="0.2">
      <c r="A229" s="239"/>
      <c r="B229" s="240"/>
    </row>
    <row r="230" spans="1:2" ht="10" x14ac:dyDescent="0.2">
      <c r="A230" s="239"/>
      <c r="B230" s="240"/>
    </row>
    <row r="231" spans="1:2" ht="10" x14ac:dyDescent="0.2">
      <c r="A231" s="239"/>
      <c r="B231" s="240"/>
    </row>
    <row r="232" spans="1:2" ht="10" x14ac:dyDescent="0.2">
      <c r="A232" s="239"/>
      <c r="B232" s="240"/>
    </row>
    <row r="233" spans="1:2" ht="10" x14ac:dyDescent="0.2">
      <c r="A233" s="239"/>
      <c r="B233" s="240"/>
    </row>
    <row r="234" spans="1:2" ht="10" x14ac:dyDescent="0.2">
      <c r="A234" s="239"/>
      <c r="B234" s="240"/>
    </row>
    <row r="235" spans="1:2" ht="10" x14ac:dyDescent="0.2">
      <c r="A235" s="239"/>
      <c r="B235" s="240"/>
    </row>
    <row r="236" spans="1:2" ht="10" x14ac:dyDescent="0.2">
      <c r="A236" s="239"/>
      <c r="B236" s="240"/>
    </row>
    <row r="237" spans="1:2" ht="10" x14ac:dyDescent="0.2">
      <c r="A237" s="239"/>
      <c r="B237" s="240"/>
    </row>
    <row r="238" spans="1:2" ht="10" x14ac:dyDescent="0.2">
      <c r="A238" s="239"/>
      <c r="B238" s="240"/>
    </row>
    <row r="239" spans="1:2" ht="10" x14ac:dyDescent="0.2">
      <c r="A239" s="239"/>
      <c r="B239" s="240"/>
    </row>
    <row r="240" spans="1:2" ht="10" x14ac:dyDescent="0.2">
      <c r="A240" s="239"/>
      <c r="B240" s="240"/>
    </row>
    <row r="241" spans="1:2" ht="10" x14ac:dyDescent="0.2">
      <c r="A241" s="239"/>
      <c r="B241" s="240"/>
    </row>
    <row r="242" spans="1:2" ht="10" x14ac:dyDescent="0.2">
      <c r="A242" s="239"/>
      <c r="B242" s="240"/>
    </row>
    <row r="243" spans="1:2" ht="10" x14ac:dyDescent="0.2">
      <c r="A243" s="239"/>
      <c r="B243" s="240"/>
    </row>
    <row r="244" spans="1:2" ht="10" x14ac:dyDescent="0.2">
      <c r="A244" s="239"/>
      <c r="B244" s="240"/>
    </row>
    <row r="245" spans="1:2" ht="10" x14ac:dyDescent="0.2">
      <c r="A245" s="239"/>
      <c r="B245" s="240"/>
    </row>
    <row r="246" spans="1:2" ht="10" x14ac:dyDescent="0.2">
      <c r="A246" s="239"/>
      <c r="B246" s="240"/>
    </row>
    <row r="247" spans="1:2" ht="10" x14ac:dyDescent="0.2">
      <c r="A247" s="239"/>
      <c r="B247" s="240"/>
    </row>
    <row r="248" spans="1:2" ht="10" x14ac:dyDescent="0.2">
      <c r="A248" s="239"/>
      <c r="B248" s="240"/>
    </row>
    <row r="249" spans="1:2" ht="10" x14ac:dyDescent="0.2">
      <c r="A249" s="239"/>
      <c r="B249" s="240"/>
    </row>
    <row r="250" spans="1:2" ht="10" x14ac:dyDescent="0.2">
      <c r="A250" s="239"/>
      <c r="B250" s="240"/>
    </row>
    <row r="251" spans="1:2" ht="10" x14ac:dyDescent="0.2">
      <c r="A251" s="239"/>
      <c r="B251" s="240"/>
    </row>
    <row r="252" spans="1:2" ht="10" x14ac:dyDescent="0.2">
      <c r="A252" s="239"/>
      <c r="B252" s="240"/>
    </row>
    <row r="253" spans="1:2" ht="10" x14ac:dyDescent="0.2">
      <c r="A253" s="239"/>
      <c r="B253" s="240"/>
    </row>
    <row r="254" spans="1:2" ht="10" x14ac:dyDescent="0.2">
      <c r="A254" s="239"/>
      <c r="B254" s="240"/>
    </row>
    <row r="255" spans="1:2" ht="10" x14ac:dyDescent="0.2">
      <c r="A255" s="239"/>
      <c r="B255" s="240"/>
    </row>
    <row r="256" spans="1:2" ht="10" x14ac:dyDescent="0.2">
      <c r="A256" s="239"/>
      <c r="B256" s="240"/>
    </row>
    <row r="257" spans="1:2" ht="10" x14ac:dyDescent="0.2">
      <c r="A257" s="239"/>
      <c r="B257" s="240"/>
    </row>
    <row r="258" spans="1:2" ht="10" x14ac:dyDescent="0.2">
      <c r="A258" s="239"/>
      <c r="B258" s="240"/>
    </row>
    <row r="259" spans="1:2" ht="10" x14ac:dyDescent="0.2">
      <c r="A259" s="239"/>
      <c r="B259" s="240"/>
    </row>
    <row r="260" spans="1:2" ht="10" x14ac:dyDescent="0.2">
      <c r="A260" s="239"/>
      <c r="B260" s="240"/>
    </row>
    <row r="261" spans="1:2" ht="10" x14ac:dyDescent="0.2">
      <c r="A261" s="239"/>
      <c r="B261" s="240"/>
    </row>
    <row r="262" spans="1:2" ht="10" x14ac:dyDescent="0.2">
      <c r="A262" s="239"/>
      <c r="B262" s="240"/>
    </row>
    <row r="263" spans="1:2" ht="10" x14ac:dyDescent="0.2">
      <c r="A263" s="239"/>
      <c r="B263" s="240"/>
    </row>
    <row r="264" spans="1:2" ht="10" x14ac:dyDescent="0.2">
      <c r="A264" s="239"/>
      <c r="B264" s="240"/>
    </row>
    <row r="265" spans="1:2" ht="10" x14ac:dyDescent="0.2">
      <c r="A265" s="239"/>
      <c r="B265" s="240"/>
    </row>
    <row r="266" spans="1:2" ht="10" x14ac:dyDescent="0.2">
      <c r="A266" s="239"/>
      <c r="B266" s="240"/>
    </row>
    <row r="267" spans="1:2" ht="10" x14ac:dyDescent="0.2">
      <c r="A267" s="239"/>
      <c r="B267" s="240"/>
    </row>
    <row r="268" spans="1:2" ht="10" x14ac:dyDescent="0.2">
      <c r="A268" s="239"/>
      <c r="B268" s="240"/>
    </row>
    <row r="269" spans="1:2" ht="10" x14ac:dyDescent="0.2">
      <c r="A269" s="239"/>
      <c r="B269" s="240"/>
    </row>
    <row r="270" spans="1:2" ht="10" x14ac:dyDescent="0.2">
      <c r="A270" s="239"/>
      <c r="B270" s="240"/>
    </row>
    <row r="271" spans="1:2" ht="10" x14ac:dyDescent="0.2">
      <c r="A271" s="239"/>
      <c r="B271" s="240"/>
    </row>
    <row r="272" spans="1:2" ht="10" x14ac:dyDescent="0.2">
      <c r="A272" s="239"/>
      <c r="B272" s="240"/>
    </row>
    <row r="273" spans="1:2" ht="10" x14ac:dyDescent="0.2">
      <c r="A273" s="239"/>
      <c r="B273" s="240"/>
    </row>
    <row r="274" spans="1:2" ht="10" x14ac:dyDescent="0.2">
      <c r="A274" s="239"/>
      <c r="B274" s="240"/>
    </row>
    <row r="275" spans="1:2" ht="10" x14ac:dyDescent="0.2">
      <c r="A275" s="239"/>
      <c r="B275" s="240"/>
    </row>
    <row r="276" spans="1:2" ht="10" x14ac:dyDescent="0.2">
      <c r="A276" s="239"/>
      <c r="B276" s="240"/>
    </row>
    <row r="277" spans="1:2" ht="10" x14ac:dyDescent="0.2">
      <c r="A277" s="239"/>
      <c r="B277" s="240"/>
    </row>
    <row r="278" spans="1:2" ht="10" x14ac:dyDescent="0.2">
      <c r="A278" s="239"/>
      <c r="B278" s="240"/>
    </row>
    <row r="279" spans="1:2" ht="10" x14ac:dyDescent="0.2">
      <c r="A279" s="239"/>
      <c r="B279" s="240"/>
    </row>
    <row r="280" spans="1:2" ht="10" x14ac:dyDescent="0.2">
      <c r="A280" s="239"/>
      <c r="B280" s="240"/>
    </row>
    <row r="281" spans="1:2" ht="10" x14ac:dyDescent="0.2">
      <c r="A281" s="239"/>
      <c r="B281" s="240"/>
    </row>
    <row r="282" spans="1:2" ht="10" x14ac:dyDescent="0.2">
      <c r="A282" s="239"/>
      <c r="B282" s="240"/>
    </row>
    <row r="283" spans="1:2" ht="10" x14ac:dyDescent="0.2">
      <c r="A283" s="239"/>
      <c r="B283" s="240"/>
    </row>
    <row r="284" spans="1:2" ht="10" x14ac:dyDescent="0.2">
      <c r="A284" s="239"/>
      <c r="B284" s="240"/>
    </row>
    <row r="285" spans="1:2" ht="10" x14ac:dyDescent="0.2">
      <c r="A285" s="239"/>
      <c r="B285" s="240"/>
    </row>
    <row r="286" spans="1:2" ht="10" x14ac:dyDescent="0.2">
      <c r="A286" s="239"/>
      <c r="B286" s="240"/>
    </row>
    <row r="287" spans="1:2" ht="10" x14ac:dyDescent="0.2">
      <c r="A287" s="239"/>
      <c r="B287" s="240"/>
    </row>
    <row r="288" spans="1:2" ht="10" x14ac:dyDescent="0.2">
      <c r="A288" s="239"/>
      <c r="B288" s="240"/>
    </row>
    <row r="289" spans="1:2" ht="10" x14ac:dyDescent="0.2">
      <c r="A289" s="239"/>
      <c r="B289" s="240"/>
    </row>
    <row r="290" spans="1:2" ht="10" x14ac:dyDescent="0.2">
      <c r="A290" s="239"/>
      <c r="B290" s="240"/>
    </row>
    <row r="291" spans="1:2" ht="10" x14ac:dyDescent="0.2">
      <c r="A291" s="239"/>
      <c r="B291" s="240"/>
    </row>
    <row r="292" spans="1:2" ht="10" x14ac:dyDescent="0.2">
      <c r="A292" s="239"/>
      <c r="B292" s="240"/>
    </row>
    <row r="293" spans="1:2" ht="10" x14ac:dyDescent="0.2">
      <c r="A293" s="239"/>
      <c r="B293" s="240"/>
    </row>
    <row r="294" spans="1:2" ht="10" x14ac:dyDescent="0.2">
      <c r="A294" s="239"/>
      <c r="B294" s="240"/>
    </row>
    <row r="295" spans="1:2" ht="10" x14ac:dyDescent="0.2">
      <c r="A295" s="239"/>
      <c r="B295" s="240"/>
    </row>
    <row r="296" spans="1:2" ht="10" x14ac:dyDescent="0.2">
      <c r="A296" s="239"/>
      <c r="B296" s="240"/>
    </row>
    <row r="297" spans="1:2" ht="10" x14ac:dyDescent="0.2">
      <c r="A297" s="239"/>
      <c r="B297" s="240"/>
    </row>
    <row r="298" spans="1:2" ht="10" x14ac:dyDescent="0.2">
      <c r="A298" s="239"/>
      <c r="B298" s="240"/>
    </row>
    <row r="299" spans="1:2" ht="10" x14ac:dyDescent="0.2">
      <c r="A299" s="239"/>
      <c r="B299" s="240"/>
    </row>
    <row r="300" spans="1:2" ht="10" x14ac:dyDescent="0.2">
      <c r="A300" s="239"/>
      <c r="B300" s="240"/>
    </row>
    <row r="301" spans="1:2" ht="10" x14ac:dyDescent="0.2">
      <c r="A301" s="239"/>
      <c r="B301" s="240"/>
    </row>
    <row r="302" spans="1:2" ht="10" x14ac:dyDescent="0.2">
      <c r="A302" s="239"/>
      <c r="B302" s="240"/>
    </row>
    <row r="303" spans="1:2" ht="10" x14ac:dyDescent="0.2">
      <c r="A303" s="239"/>
      <c r="B303" s="240"/>
    </row>
    <row r="304" spans="1:2" ht="10" x14ac:dyDescent="0.2">
      <c r="A304" s="239"/>
      <c r="B304" s="240"/>
    </row>
    <row r="305" spans="1:2" ht="10" x14ac:dyDescent="0.2">
      <c r="A305" s="239"/>
      <c r="B305" s="240"/>
    </row>
    <row r="306" spans="1:2" ht="10" x14ac:dyDescent="0.2">
      <c r="A306" s="239"/>
      <c r="B306" s="240"/>
    </row>
    <row r="307" spans="1:2" ht="10" x14ac:dyDescent="0.2">
      <c r="A307" s="239"/>
      <c r="B307" s="240"/>
    </row>
    <row r="308" spans="1:2" ht="10" x14ac:dyDescent="0.2">
      <c r="A308" s="239"/>
      <c r="B308" s="240"/>
    </row>
    <row r="309" spans="1:2" ht="10" x14ac:dyDescent="0.2">
      <c r="A309" s="239"/>
      <c r="B309" s="240"/>
    </row>
    <row r="310" spans="1:2" ht="10" x14ac:dyDescent="0.2">
      <c r="A310" s="239"/>
      <c r="B310" s="240"/>
    </row>
    <row r="311" spans="1:2" ht="10" x14ac:dyDescent="0.2">
      <c r="A311" s="239"/>
      <c r="B311" s="240"/>
    </row>
    <row r="312" spans="1:2" ht="10" x14ac:dyDescent="0.2">
      <c r="A312" s="239"/>
      <c r="B312" s="240"/>
    </row>
    <row r="313" spans="1:2" ht="10" x14ac:dyDescent="0.2">
      <c r="A313" s="239"/>
      <c r="B313" s="240"/>
    </row>
    <row r="314" spans="1:2" ht="10" x14ac:dyDescent="0.2">
      <c r="A314" s="239"/>
      <c r="B314" s="240"/>
    </row>
    <row r="315" spans="1:2" ht="10" x14ac:dyDescent="0.2">
      <c r="A315" s="239"/>
      <c r="B315" s="240"/>
    </row>
    <row r="316" spans="1:2" ht="10" x14ac:dyDescent="0.2">
      <c r="A316" s="239"/>
      <c r="B316" s="240"/>
    </row>
    <row r="317" spans="1:2" ht="10" x14ac:dyDescent="0.2">
      <c r="A317" s="239"/>
      <c r="B317" s="240"/>
    </row>
    <row r="318" spans="1:2" ht="10" x14ac:dyDescent="0.2">
      <c r="A318" s="239"/>
      <c r="B318" s="240"/>
    </row>
    <row r="319" spans="1:2" ht="10" x14ac:dyDescent="0.2">
      <c r="A319" s="239"/>
      <c r="B319" s="240"/>
    </row>
    <row r="320" spans="1:2" ht="10" x14ac:dyDescent="0.2">
      <c r="A320" s="239"/>
      <c r="B320" s="240"/>
    </row>
    <row r="321" spans="1:2" ht="10" x14ac:dyDescent="0.2">
      <c r="A321" s="239"/>
      <c r="B321" s="240"/>
    </row>
    <row r="322" spans="1:2" ht="10" x14ac:dyDescent="0.2">
      <c r="A322" s="239"/>
      <c r="B322" s="240"/>
    </row>
    <row r="323" spans="1:2" ht="10" x14ac:dyDescent="0.2">
      <c r="A323" s="239"/>
      <c r="B323" s="240"/>
    </row>
    <row r="324" spans="1:2" ht="10" x14ac:dyDescent="0.2">
      <c r="A324" s="239"/>
      <c r="B324" s="240"/>
    </row>
    <row r="325" spans="1:2" ht="10" x14ac:dyDescent="0.2">
      <c r="A325" s="239"/>
      <c r="B325" s="240"/>
    </row>
    <row r="326" spans="1:2" ht="10" x14ac:dyDescent="0.2">
      <c r="A326" s="239"/>
      <c r="B326" s="240"/>
    </row>
    <row r="327" spans="1:2" ht="10" x14ac:dyDescent="0.2">
      <c r="A327" s="239"/>
      <c r="B327" s="240"/>
    </row>
    <row r="328" spans="1:2" ht="10" x14ac:dyDescent="0.2">
      <c r="A328" s="239"/>
      <c r="B328" s="240"/>
    </row>
    <row r="329" spans="1:2" ht="10" x14ac:dyDescent="0.2">
      <c r="A329" s="239"/>
      <c r="B329" s="240"/>
    </row>
    <row r="330" spans="1:2" ht="10" x14ac:dyDescent="0.2">
      <c r="A330" s="239"/>
      <c r="B330" s="240"/>
    </row>
    <row r="331" spans="1:2" ht="10" x14ac:dyDescent="0.2">
      <c r="A331" s="239"/>
      <c r="B331" s="240"/>
    </row>
    <row r="332" spans="1:2" ht="10" x14ac:dyDescent="0.2">
      <c r="A332" s="239"/>
      <c r="B332" s="240"/>
    </row>
    <row r="333" spans="1:2" ht="10" x14ac:dyDescent="0.2">
      <c r="A333" s="239"/>
      <c r="B333" s="240"/>
    </row>
    <row r="334" spans="1:2" ht="10" x14ac:dyDescent="0.2">
      <c r="A334" s="239"/>
      <c r="B334" s="240"/>
    </row>
    <row r="335" spans="1:2" ht="10" x14ac:dyDescent="0.2">
      <c r="A335" s="239"/>
      <c r="B335" s="240"/>
    </row>
    <row r="336" spans="1:2" ht="10" x14ac:dyDescent="0.2">
      <c r="A336" s="239"/>
      <c r="B336" s="240"/>
    </row>
    <row r="337" spans="1:2" ht="10" x14ac:dyDescent="0.2">
      <c r="A337" s="239"/>
      <c r="B337" s="240"/>
    </row>
    <row r="338" spans="1:2" ht="10" x14ac:dyDescent="0.2">
      <c r="A338" s="239"/>
      <c r="B338" s="240"/>
    </row>
    <row r="339" spans="1:2" ht="10" x14ac:dyDescent="0.2">
      <c r="A339" s="239"/>
      <c r="B339" s="240"/>
    </row>
    <row r="340" spans="1:2" ht="10" x14ac:dyDescent="0.2">
      <c r="A340" s="239"/>
      <c r="B340" s="240"/>
    </row>
    <row r="341" spans="1:2" ht="10" x14ac:dyDescent="0.2">
      <c r="A341" s="239"/>
      <c r="B341" s="240"/>
    </row>
    <row r="342" spans="1:2" ht="10" x14ac:dyDescent="0.2">
      <c r="A342" s="239"/>
      <c r="B342" s="240"/>
    </row>
    <row r="343" spans="1:2" ht="10" x14ac:dyDescent="0.2">
      <c r="A343" s="239"/>
      <c r="B343" s="240"/>
    </row>
    <row r="344" spans="1:2" ht="10" x14ac:dyDescent="0.2">
      <c r="A344" s="239"/>
      <c r="B344" s="240"/>
    </row>
    <row r="345" spans="1:2" ht="10" x14ac:dyDescent="0.2">
      <c r="A345" s="239"/>
      <c r="B345" s="240"/>
    </row>
    <row r="346" spans="1:2" ht="10" x14ac:dyDescent="0.2">
      <c r="A346" s="239"/>
      <c r="B346" s="240"/>
    </row>
    <row r="347" spans="1:2" ht="10" x14ac:dyDescent="0.2">
      <c r="A347" s="239"/>
      <c r="B347" s="240"/>
    </row>
    <row r="348" spans="1:2" ht="10" x14ac:dyDescent="0.2">
      <c r="A348" s="239"/>
      <c r="B348" s="240"/>
    </row>
    <row r="349" spans="1:2" ht="10" x14ac:dyDescent="0.2">
      <c r="A349" s="239"/>
      <c r="B349" s="240"/>
    </row>
    <row r="350" spans="1:2" ht="10" x14ac:dyDescent="0.2">
      <c r="A350" s="239"/>
      <c r="B350" s="240"/>
    </row>
    <row r="351" spans="1:2" ht="10" x14ac:dyDescent="0.2">
      <c r="A351" s="239"/>
      <c r="B351" s="240"/>
    </row>
    <row r="352" spans="1:2" ht="10" x14ac:dyDescent="0.2">
      <c r="A352" s="239"/>
      <c r="B352" s="240"/>
    </row>
    <row r="353" spans="1:2" ht="10" x14ac:dyDescent="0.2">
      <c r="A353" s="239"/>
      <c r="B353" s="240"/>
    </row>
    <row r="354" spans="1:2" ht="10" x14ac:dyDescent="0.2">
      <c r="A354" s="239"/>
      <c r="B354" s="240"/>
    </row>
    <row r="355" spans="1:2" ht="10" x14ac:dyDescent="0.2">
      <c r="A355" s="239"/>
      <c r="B355" s="240"/>
    </row>
    <row r="356" spans="1:2" ht="10" x14ac:dyDescent="0.2">
      <c r="A356" s="239"/>
      <c r="B356" s="240"/>
    </row>
    <row r="357" spans="1:2" ht="10" x14ac:dyDescent="0.2">
      <c r="A357" s="239"/>
      <c r="B357" s="240"/>
    </row>
    <row r="358" spans="1:2" ht="10" x14ac:dyDescent="0.2">
      <c r="A358" s="239"/>
      <c r="B358" s="240"/>
    </row>
    <row r="359" spans="1:2" ht="10" x14ac:dyDescent="0.2">
      <c r="A359" s="239"/>
      <c r="B359" s="240"/>
    </row>
    <row r="360" spans="1:2" ht="10" x14ac:dyDescent="0.2">
      <c r="A360" s="239"/>
      <c r="B360" s="240"/>
    </row>
    <row r="361" spans="1:2" ht="10" x14ac:dyDescent="0.2">
      <c r="A361" s="239"/>
      <c r="B361" s="240"/>
    </row>
    <row r="362" spans="1:2" ht="10" x14ac:dyDescent="0.2">
      <c r="A362" s="239"/>
      <c r="B362" s="240"/>
    </row>
    <row r="363" spans="1:2" ht="10" x14ac:dyDescent="0.2">
      <c r="A363" s="239"/>
      <c r="B363" s="240"/>
    </row>
    <row r="364" spans="1:2" ht="10" x14ac:dyDescent="0.2">
      <c r="A364" s="239"/>
      <c r="B364" s="240"/>
    </row>
    <row r="365" spans="1:2" ht="10" x14ac:dyDescent="0.2">
      <c r="A365" s="239"/>
      <c r="B365" s="240"/>
    </row>
    <row r="366" spans="1:2" ht="10" x14ac:dyDescent="0.2">
      <c r="A366" s="239"/>
      <c r="B366" s="240"/>
    </row>
    <row r="367" spans="1:2" ht="10" x14ac:dyDescent="0.2">
      <c r="A367" s="239"/>
      <c r="B367" s="240"/>
    </row>
    <row r="368" spans="1:2" ht="10" x14ac:dyDescent="0.2">
      <c r="A368" s="239"/>
      <c r="B368" s="240"/>
    </row>
    <row r="369" spans="1:2" ht="10" x14ac:dyDescent="0.2">
      <c r="A369" s="239"/>
      <c r="B369" s="240"/>
    </row>
    <row r="370" spans="1:2" ht="10" x14ac:dyDescent="0.2">
      <c r="A370" s="239"/>
      <c r="B370" s="240"/>
    </row>
    <row r="371" spans="1:2" ht="10" x14ac:dyDescent="0.2">
      <c r="A371" s="239"/>
      <c r="B371" s="240"/>
    </row>
    <row r="372" spans="1:2" ht="10" x14ac:dyDescent="0.2">
      <c r="A372" s="239"/>
      <c r="B372" s="240"/>
    </row>
    <row r="373" spans="1:2" ht="10" x14ac:dyDescent="0.2">
      <c r="A373" s="239"/>
      <c r="B373" s="240"/>
    </row>
    <row r="374" spans="1:2" ht="10" x14ac:dyDescent="0.2">
      <c r="A374" s="239"/>
      <c r="B374" s="240"/>
    </row>
    <row r="375" spans="1:2" ht="10" x14ac:dyDescent="0.2">
      <c r="A375" s="239"/>
      <c r="B375" s="240"/>
    </row>
    <row r="376" spans="1:2" ht="10" x14ac:dyDescent="0.2">
      <c r="A376" s="239"/>
      <c r="B376" s="240"/>
    </row>
    <row r="377" spans="1:2" ht="10" x14ac:dyDescent="0.2">
      <c r="A377" s="239"/>
      <c r="B377" s="240"/>
    </row>
    <row r="378" spans="1:2" ht="10" x14ac:dyDescent="0.2">
      <c r="A378" s="239"/>
      <c r="B378" s="240"/>
    </row>
    <row r="379" spans="1:2" ht="10" x14ac:dyDescent="0.2">
      <c r="A379" s="239"/>
      <c r="B379" s="240"/>
    </row>
    <row r="380" spans="1:2" ht="10" x14ac:dyDescent="0.2">
      <c r="A380" s="239"/>
      <c r="B380" s="240"/>
    </row>
    <row r="381" spans="1:2" ht="10" x14ac:dyDescent="0.2">
      <c r="A381" s="239"/>
      <c r="B381" s="240"/>
    </row>
    <row r="382" spans="1:2" ht="10" x14ac:dyDescent="0.2">
      <c r="A382" s="239"/>
      <c r="B382" s="240"/>
    </row>
    <row r="383" spans="1:2" ht="10" x14ac:dyDescent="0.2">
      <c r="A383" s="239"/>
      <c r="B383" s="240"/>
    </row>
    <row r="384" spans="1:2" ht="10" x14ac:dyDescent="0.2">
      <c r="A384" s="239"/>
      <c r="B384" s="240"/>
    </row>
    <row r="385" spans="1:2" ht="10" x14ac:dyDescent="0.2">
      <c r="A385" s="239"/>
      <c r="B385" s="240"/>
    </row>
    <row r="386" spans="1:2" ht="10" x14ac:dyDescent="0.2">
      <c r="A386" s="239"/>
      <c r="B386" s="240"/>
    </row>
    <row r="387" spans="1:2" ht="10" x14ac:dyDescent="0.2">
      <c r="A387" s="239"/>
      <c r="B387" s="240"/>
    </row>
    <row r="388" spans="1:2" ht="10" x14ac:dyDescent="0.2">
      <c r="A388" s="239"/>
      <c r="B388" s="240"/>
    </row>
    <row r="389" spans="1:2" ht="10" x14ac:dyDescent="0.2">
      <c r="A389" s="239"/>
      <c r="B389" s="240"/>
    </row>
    <row r="390" spans="1:2" ht="10" x14ac:dyDescent="0.2">
      <c r="A390" s="239"/>
      <c r="B390" s="240"/>
    </row>
    <row r="391" spans="1:2" ht="10" x14ac:dyDescent="0.2">
      <c r="A391" s="239"/>
      <c r="B391" s="240"/>
    </row>
    <row r="392" spans="1:2" ht="10" x14ac:dyDescent="0.2">
      <c r="A392" s="239"/>
      <c r="B392" s="240"/>
    </row>
    <row r="393" spans="1:2" ht="10" x14ac:dyDescent="0.2">
      <c r="A393" s="239"/>
      <c r="B393" s="240"/>
    </row>
    <row r="394" spans="1:2" ht="10" x14ac:dyDescent="0.2">
      <c r="A394" s="239"/>
      <c r="B394" s="240"/>
    </row>
    <row r="395" spans="1:2" ht="10" x14ac:dyDescent="0.2">
      <c r="A395" s="239"/>
      <c r="B395" s="240"/>
    </row>
    <row r="396" spans="1:2" ht="10" x14ac:dyDescent="0.2">
      <c r="A396" s="239"/>
      <c r="B396" s="240"/>
    </row>
    <row r="397" spans="1:2" ht="10" x14ac:dyDescent="0.2">
      <c r="A397" s="239"/>
      <c r="B397" s="240"/>
    </row>
    <row r="398" spans="1:2" ht="10" x14ac:dyDescent="0.2">
      <c r="A398" s="239"/>
      <c r="B398" s="240"/>
    </row>
    <row r="399" spans="1:2" ht="10" x14ac:dyDescent="0.2">
      <c r="A399" s="239"/>
      <c r="B399" s="240"/>
    </row>
    <row r="400" spans="1:2" ht="10" x14ac:dyDescent="0.2">
      <c r="A400" s="239"/>
      <c r="B400" s="240"/>
    </row>
    <row r="401" spans="1:2" ht="10" x14ac:dyDescent="0.2">
      <c r="A401" s="239"/>
      <c r="B401" s="240"/>
    </row>
    <row r="402" spans="1:2" ht="10" x14ac:dyDescent="0.2">
      <c r="A402" s="239"/>
      <c r="B402" s="240"/>
    </row>
    <row r="403" spans="1:2" ht="10" x14ac:dyDescent="0.2">
      <c r="A403" s="239"/>
      <c r="B403" s="240"/>
    </row>
    <row r="404" spans="1:2" ht="10" x14ac:dyDescent="0.2">
      <c r="A404" s="239"/>
      <c r="B404" s="240"/>
    </row>
    <row r="405" spans="1:2" ht="10" x14ac:dyDescent="0.2">
      <c r="A405" s="239"/>
      <c r="B405" s="240"/>
    </row>
    <row r="406" spans="1:2" ht="10" x14ac:dyDescent="0.2">
      <c r="A406" s="239"/>
      <c r="B406" s="240"/>
    </row>
    <row r="407" spans="1:2" ht="10" x14ac:dyDescent="0.2">
      <c r="A407" s="239"/>
      <c r="B407" s="240"/>
    </row>
    <row r="408" spans="1:2" ht="10" x14ac:dyDescent="0.2">
      <c r="A408" s="239"/>
      <c r="B408" s="240"/>
    </row>
    <row r="409" spans="1:2" ht="10" x14ac:dyDescent="0.2">
      <c r="A409" s="239"/>
      <c r="B409" s="240"/>
    </row>
    <row r="410" spans="1:2" ht="10" x14ac:dyDescent="0.2">
      <c r="A410" s="239"/>
      <c r="B410" s="240"/>
    </row>
    <row r="411" spans="1:2" ht="10" x14ac:dyDescent="0.2">
      <c r="A411" s="239"/>
      <c r="B411" s="240"/>
    </row>
    <row r="412" spans="1:2" ht="10" x14ac:dyDescent="0.2">
      <c r="A412" s="239"/>
      <c r="B412" s="240"/>
    </row>
    <row r="413" spans="1:2" ht="10" x14ac:dyDescent="0.2">
      <c r="A413" s="239"/>
      <c r="B413" s="240"/>
    </row>
    <row r="414" spans="1:2" ht="10" x14ac:dyDescent="0.2">
      <c r="A414" s="239"/>
      <c r="B414" s="240"/>
    </row>
    <row r="415" spans="1:2" ht="10" x14ac:dyDescent="0.2">
      <c r="A415" s="239"/>
      <c r="B415" s="240"/>
    </row>
    <row r="416" spans="1:2" ht="10" x14ac:dyDescent="0.2">
      <c r="A416" s="239"/>
      <c r="B416" s="240"/>
    </row>
    <row r="417" spans="1:2" ht="10" x14ac:dyDescent="0.2">
      <c r="A417" s="239"/>
      <c r="B417" s="240"/>
    </row>
    <row r="418" spans="1:2" ht="10" x14ac:dyDescent="0.2">
      <c r="A418" s="239"/>
      <c r="B418" s="240"/>
    </row>
    <row r="419" spans="1:2" ht="10" x14ac:dyDescent="0.2">
      <c r="A419" s="239"/>
      <c r="B419" s="240"/>
    </row>
    <row r="420" spans="1:2" ht="10" x14ac:dyDescent="0.2">
      <c r="A420" s="239"/>
      <c r="B420" s="240"/>
    </row>
    <row r="421" spans="1:2" ht="10" x14ac:dyDescent="0.2">
      <c r="A421" s="239"/>
      <c r="B421" s="240"/>
    </row>
    <row r="422" spans="1:2" ht="10" x14ac:dyDescent="0.2">
      <c r="A422" s="239"/>
      <c r="B422" s="240"/>
    </row>
    <row r="423" spans="1:2" ht="10" x14ac:dyDescent="0.2">
      <c r="A423" s="239"/>
      <c r="B423" s="240"/>
    </row>
    <row r="424" spans="1:2" ht="10" x14ac:dyDescent="0.2">
      <c r="A424" s="239"/>
      <c r="B424" s="240"/>
    </row>
    <row r="425" spans="1:2" ht="10" x14ac:dyDescent="0.2">
      <c r="A425" s="239"/>
      <c r="B425" s="240"/>
    </row>
    <row r="426" spans="1:2" ht="10" x14ac:dyDescent="0.2">
      <c r="A426" s="239"/>
      <c r="B426" s="240"/>
    </row>
    <row r="427" spans="1:2" ht="10" x14ac:dyDescent="0.2">
      <c r="A427" s="239"/>
      <c r="B427" s="240"/>
    </row>
    <row r="428" spans="1:2" ht="10" x14ac:dyDescent="0.2">
      <c r="A428" s="239"/>
      <c r="B428" s="240"/>
    </row>
    <row r="429" spans="1:2" ht="10" x14ac:dyDescent="0.2">
      <c r="A429" s="239"/>
      <c r="B429" s="240"/>
    </row>
    <row r="430" spans="1:2" ht="10" x14ac:dyDescent="0.2">
      <c r="A430" s="239"/>
      <c r="B430" s="240"/>
    </row>
    <row r="431" spans="1:2" ht="10" x14ac:dyDescent="0.2">
      <c r="A431" s="239"/>
      <c r="B431" s="240"/>
    </row>
    <row r="432" spans="1:2" ht="10" x14ac:dyDescent="0.2">
      <c r="A432" s="239"/>
      <c r="B432" s="240"/>
    </row>
    <row r="433" spans="1:2" ht="10" x14ac:dyDescent="0.2">
      <c r="A433" s="239"/>
      <c r="B433" s="240"/>
    </row>
    <row r="434" spans="1:2" ht="10" x14ac:dyDescent="0.2">
      <c r="A434" s="239"/>
      <c r="B434" s="240"/>
    </row>
    <row r="435" spans="1:2" ht="10" x14ac:dyDescent="0.2">
      <c r="A435" s="239"/>
      <c r="B435" s="240"/>
    </row>
    <row r="436" spans="1:2" ht="10" x14ac:dyDescent="0.2">
      <c r="A436" s="239"/>
      <c r="B436" s="240"/>
    </row>
    <row r="437" spans="1:2" ht="10" x14ac:dyDescent="0.2">
      <c r="A437" s="239"/>
      <c r="B437" s="240"/>
    </row>
    <row r="438" spans="1:2" ht="10" x14ac:dyDescent="0.2">
      <c r="A438" s="239"/>
      <c r="B438" s="240"/>
    </row>
    <row r="439" spans="1:2" ht="10" x14ac:dyDescent="0.2">
      <c r="A439" s="239"/>
      <c r="B439" s="240"/>
    </row>
    <row r="440" spans="1:2" ht="10" x14ac:dyDescent="0.2">
      <c r="A440" s="239"/>
      <c r="B440" s="240"/>
    </row>
    <row r="441" spans="1:2" ht="10" x14ac:dyDescent="0.2">
      <c r="A441" s="239"/>
      <c r="B441" s="240"/>
    </row>
    <row r="442" spans="1:2" ht="10" x14ac:dyDescent="0.2">
      <c r="A442" s="239"/>
      <c r="B442" s="240"/>
    </row>
    <row r="443" spans="1:2" ht="10" x14ac:dyDescent="0.2">
      <c r="A443" s="239"/>
      <c r="B443" s="240"/>
    </row>
    <row r="444" spans="1:2" ht="10" x14ac:dyDescent="0.2">
      <c r="A444" s="239"/>
      <c r="B444" s="240"/>
    </row>
    <row r="445" spans="1:2" ht="10" x14ac:dyDescent="0.2">
      <c r="A445" s="239"/>
      <c r="B445" s="240"/>
    </row>
    <row r="446" spans="1:2" ht="10" x14ac:dyDescent="0.2">
      <c r="A446" s="239"/>
      <c r="B446" s="240"/>
    </row>
    <row r="447" spans="1:2" ht="10" x14ac:dyDescent="0.2">
      <c r="A447" s="239"/>
      <c r="B447" s="240"/>
    </row>
    <row r="448" spans="1:2" ht="10" x14ac:dyDescent="0.2">
      <c r="A448" s="239"/>
      <c r="B448" s="240"/>
    </row>
    <row r="449" spans="1:2" ht="10" x14ac:dyDescent="0.2">
      <c r="A449" s="239"/>
      <c r="B449" s="240"/>
    </row>
    <row r="450" spans="1:2" ht="10" x14ac:dyDescent="0.2">
      <c r="A450" s="239"/>
      <c r="B450" s="240"/>
    </row>
    <row r="451" spans="1:2" ht="10" x14ac:dyDescent="0.2">
      <c r="A451" s="239"/>
      <c r="B451" s="240"/>
    </row>
    <row r="452" spans="1:2" ht="10" x14ac:dyDescent="0.2">
      <c r="A452" s="239"/>
      <c r="B452" s="240"/>
    </row>
    <row r="453" spans="1:2" ht="10" x14ac:dyDescent="0.2">
      <c r="A453" s="239"/>
      <c r="B453" s="240"/>
    </row>
    <row r="454" spans="1:2" ht="10" x14ac:dyDescent="0.2">
      <c r="A454" s="239"/>
      <c r="B454" s="240"/>
    </row>
    <row r="455" spans="1:2" ht="10" x14ac:dyDescent="0.2">
      <c r="A455" s="239"/>
      <c r="B455" s="240"/>
    </row>
    <row r="456" spans="1:2" ht="10" x14ac:dyDescent="0.2">
      <c r="A456" s="239"/>
      <c r="B456" s="240"/>
    </row>
    <row r="457" spans="1:2" ht="10" x14ac:dyDescent="0.2">
      <c r="A457" s="239"/>
      <c r="B457" s="240"/>
    </row>
    <row r="458" spans="1:2" ht="10" x14ac:dyDescent="0.2">
      <c r="A458" s="239"/>
      <c r="B458" s="240"/>
    </row>
    <row r="459" spans="1:2" ht="10" x14ac:dyDescent="0.2">
      <c r="A459" s="239"/>
      <c r="B459" s="240"/>
    </row>
    <row r="460" spans="1:2" ht="10" x14ac:dyDescent="0.2">
      <c r="A460" s="239"/>
      <c r="B460" s="240"/>
    </row>
    <row r="461" spans="1:2" ht="10" x14ac:dyDescent="0.2">
      <c r="A461" s="239"/>
      <c r="B461" s="240"/>
    </row>
    <row r="462" spans="1:2" ht="10" x14ac:dyDescent="0.2">
      <c r="A462" s="239"/>
      <c r="B462" s="240"/>
    </row>
    <row r="463" spans="1:2" ht="10" x14ac:dyDescent="0.2">
      <c r="A463" s="239"/>
      <c r="B463" s="240"/>
    </row>
    <row r="464" spans="1:2" ht="10" x14ac:dyDescent="0.2">
      <c r="A464" s="239"/>
      <c r="B464" s="240"/>
    </row>
    <row r="465" spans="1:2" ht="10" x14ac:dyDescent="0.2">
      <c r="A465" s="239"/>
      <c r="B465" s="240"/>
    </row>
    <row r="466" spans="1:2" ht="10" x14ac:dyDescent="0.2">
      <c r="A466" s="239"/>
      <c r="B466" s="240"/>
    </row>
    <row r="467" spans="1:2" ht="10" x14ac:dyDescent="0.2">
      <c r="A467" s="239"/>
      <c r="B467" s="240"/>
    </row>
    <row r="468" spans="1:2" ht="10" x14ac:dyDescent="0.2">
      <c r="A468" s="239"/>
      <c r="B468" s="240"/>
    </row>
    <row r="469" spans="1:2" ht="10" x14ac:dyDescent="0.2">
      <c r="A469" s="239"/>
      <c r="B469" s="240"/>
    </row>
    <row r="470" spans="1:2" ht="10" x14ac:dyDescent="0.2">
      <c r="A470" s="239"/>
      <c r="B470" s="240"/>
    </row>
    <row r="471" spans="1:2" ht="10" x14ac:dyDescent="0.2">
      <c r="A471" s="239"/>
      <c r="B471" s="240"/>
    </row>
    <row r="472" spans="1:2" ht="10" x14ac:dyDescent="0.2">
      <c r="A472" s="239"/>
      <c r="B472" s="240"/>
    </row>
    <row r="473" spans="1:2" ht="10" x14ac:dyDescent="0.2">
      <c r="A473" s="239"/>
      <c r="B473" s="240"/>
    </row>
    <row r="474" spans="1:2" ht="10" x14ac:dyDescent="0.2">
      <c r="A474" s="239"/>
      <c r="B474" s="240"/>
    </row>
    <row r="475" spans="1:2" ht="10" x14ac:dyDescent="0.2">
      <c r="A475" s="239"/>
      <c r="B475" s="240"/>
    </row>
    <row r="476" spans="1:2" ht="10" x14ac:dyDescent="0.2">
      <c r="A476" s="239"/>
      <c r="B476" s="240"/>
    </row>
    <row r="477" spans="1:2" ht="10" x14ac:dyDescent="0.2">
      <c r="A477" s="239"/>
      <c r="B477" s="240"/>
    </row>
    <row r="478" spans="1:2" ht="10" x14ac:dyDescent="0.2">
      <c r="A478" s="239"/>
      <c r="B478" s="240"/>
    </row>
    <row r="479" spans="1:2" ht="10" x14ac:dyDescent="0.2">
      <c r="A479" s="239"/>
      <c r="B479" s="240"/>
    </row>
    <row r="480" spans="1:2" ht="10" x14ac:dyDescent="0.2">
      <c r="A480" s="239"/>
      <c r="B480" s="240"/>
    </row>
    <row r="481" spans="1:2" ht="10" x14ac:dyDescent="0.2">
      <c r="A481" s="239"/>
      <c r="B481" s="240"/>
    </row>
    <row r="482" spans="1:2" ht="10" x14ac:dyDescent="0.2">
      <c r="A482" s="239"/>
      <c r="B482" s="240"/>
    </row>
    <row r="483" spans="1:2" ht="10" x14ac:dyDescent="0.2">
      <c r="A483" s="239"/>
      <c r="B483" s="240"/>
    </row>
    <row r="484" spans="1:2" ht="10" x14ac:dyDescent="0.2">
      <c r="A484" s="239"/>
      <c r="B484" s="240"/>
    </row>
    <row r="485" spans="1:2" ht="10" x14ac:dyDescent="0.2">
      <c r="A485" s="239"/>
      <c r="B485" s="240"/>
    </row>
    <row r="486" spans="1:2" ht="10" x14ac:dyDescent="0.2">
      <c r="A486" s="239"/>
      <c r="B486" s="240"/>
    </row>
    <row r="487" spans="1:2" ht="10" x14ac:dyDescent="0.2">
      <c r="A487" s="239"/>
      <c r="B487" s="240"/>
    </row>
    <row r="488" spans="1:2" ht="10" x14ac:dyDescent="0.2">
      <c r="A488" s="239"/>
      <c r="B488" s="240"/>
    </row>
    <row r="489" spans="1:2" ht="10" x14ac:dyDescent="0.2">
      <c r="A489" s="239"/>
      <c r="B489" s="240"/>
    </row>
    <row r="490" spans="1:2" ht="10" x14ac:dyDescent="0.2">
      <c r="A490" s="239"/>
      <c r="B490" s="240"/>
    </row>
    <row r="491" spans="1:2" ht="10" x14ac:dyDescent="0.2">
      <c r="A491" s="239"/>
      <c r="B491" s="240"/>
    </row>
    <row r="492" spans="1:2" ht="10" x14ac:dyDescent="0.2">
      <c r="A492" s="239"/>
      <c r="B492" s="240"/>
    </row>
    <row r="493" spans="1:2" ht="10" x14ac:dyDescent="0.2">
      <c r="A493" s="239"/>
      <c r="B493" s="240"/>
    </row>
    <row r="494" spans="1:2" ht="10" x14ac:dyDescent="0.2">
      <c r="A494" s="239"/>
      <c r="B494" s="240"/>
    </row>
    <row r="495" spans="1:2" ht="10" x14ac:dyDescent="0.2">
      <c r="A495" s="239"/>
      <c r="B495" s="240"/>
    </row>
    <row r="496" spans="1:2" ht="10" x14ac:dyDescent="0.2">
      <c r="A496" s="239"/>
      <c r="B496" s="240"/>
    </row>
    <row r="497" spans="1:2" ht="10" x14ac:dyDescent="0.2">
      <c r="A497" s="239"/>
      <c r="B497" s="240"/>
    </row>
    <row r="498" spans="1:2" ht="10" x14ac:dyDescent="0.2">
      <c r="A498" s="239"/>
      <c r="B498" s="240"/>
    </row>
    <row r="499" spans="1:2" ht="10" x14ac:dyDescent="0.2">
      <c r="A499" s="239"/>
      <c r="B499" s="240"/>
    </row>
    <row r="500" spans="1:2" ht="10" x14ac:dyDescent="0.2">
      <c r="A500" s="239"/>
      <c r="B500" s="240"/>
    </row>
    <row r="501" spans="1:2" ht="10" x14ac:dyDescent="0.2">
      <c r="A501" s="239"/>
      <c r="B501" s="240"/>
    </row>
    <row r="502" spans="1:2" ht="10" x14ac:dyDescent="0.2">
      <c r="A502" s="239"/>
      <c r="B502" s="240"/>
    </row>
    <row r="503" spans="1:2" ht="10" x14ac:dyDescent="0.2">
      <c r="A503" s="239"/>
      <c r="B503" s="240"/>
    </row>
    <row r="504" spans="1:2" ht="10" x14ac:dyDescent="0.2">
      <c r="A504" s="239"/>
      <c r="B504" s="240"/>
    </row>
    <row r="505" spans="1:2" ht="10" x14ac:dyDescent="0.2">
      <c r="A505" s="239"/>
      <c r="B505" s="240"/>
    </row>
    <row r="506" spans="1:2" ht="10" x14ac:dyDescent="0.2">
      <c r="A506" s="239"/>
      <c r="B506" s="240"/>
    </row>
    <row r="507" spans="1:2" ht="10" x14ac:dyDescent="0.2">
      <c r="A507" s="239"/>
      <c r="B507" s="240"/>
    </row>
    <row r="508" spans="1:2" ht="10" x14ac:dyDescent="0.2">
      <c r="A508" s="239"/>
      <c r="B508" s="240"/>
    </row>
    <row r="509" spans="1:2" ht="10" x14ac:dyDescent="0.2">
      <c r="A509" s="239"/>
      <c r="B509" s="240"/>
    </row>
    <row r="510" spans="1:2" ht="10" x14ac:dyDescent="0.2">
      <c r="A510" s="239"/>
      <c r="B510" s="240"/>
    </row>
    <row r="511" spans="1:2" ht="10" x14ac:dyDescent="0.2">
      <c r="A511" s="239"/>
      <c r="B511" s="240"/>
    </row>
    <row r="512" spans="1:2" ht="10" x14ac:dyDescent="0.2">
      <c r="A512" s="239"/>
      <c r="B512" s="240"/>
    </row>
    <row r="513" spans="1:2" ht="10" x14ac:dyDescent="0.2">
      <c r="A513" s="239"/>
      <c r="B513" s="240"/>
    </row>
    <row r="514" spans="1:2" ht="10" x14ac:dyDescent="0.2">
      <c r="A514" s="239"/>
      <c r="B514" s="240"/>
    </row>
    <row r="515" spans="1:2" ht="10" x14ac:dyDescent="0.2">
      <c r="A515" s="239"/>
      <c r="B515" s="240"/>
    </row>
    <row r="516" spans="1:2" ht="10" x14ac:dyDescent="0.2">
      <c r="A516" s="239"/>
      <c r="B516" s="240"/>
    </row>
    <row r="517" spans="1:2" ht="10" x14ac:dyDescent="0.2">
      <c r="A517" s="239"/>
      <c r="B517" s="240"/>
    </row>
    <row r="518" spans="1:2" ht="10" x14ac:dyDescent="0.2">
      <c r="A518" s="239"/>
      <c r="B518" s="240"/>
    </row>
    <row r="519" spans="1:2" ht="10" x14ac:dyDescent="0.2">
      <c r="A519" s="239"/>
      <c r="B519" s="240"/>
    </row>
    <row r="520" spans="1:2" ht="10" x14ac:dyDescent="0.2">
      <c r="A520" s="239"/>
      <c r="B520" s="240"/>
    </row>
    <row r="521" spans="1:2" ht="10" x14ac:dyDescent="0.2">
      <c r="A521" s="239"/>
      <c r="B521" s="240"/>
    </row>
    <row r="522" spans="1:2" ht="10" x14ac:dyDescent="0.2">
      <c r="A522" s="239"/>
      <c r="B522" s="240"/>
    </row>
    <row r="523" spans="1:2" ht="10" x14ac:dyDescent="0.2">
      <c r="A523" s="239"/>
      <c r="B523" s="240"/>
    </row>
    <row r="524" spans="1:2" ht="10" x14ac:dyDescent="0.2">
      <c r="A524" s="239"/>
      <c r="B524" s="240"/>
    </row>
    <row r="525" spans="1:2" ht="10" x14ac:dyDescent="0.2">
      <c r="A525" s="239"/>
      <c r="B525" s="240"/>
    </row>
    <row r="526" spans="1:2" ht="10" x14ac:dyDescent="0.2">
      <c r="A526" s="239"/>
      <c r="B526" s="240"/>
    </row>
    <row r="527" spans="1:2" ht="10" x14ac:dyDescent="0.2">
      <c r="A527" s="239"/>
      <c r="B527" s="240"/>
    </row>
    <row r="528" spans="1:2" ht="10" x14ac:dyDescent="0.2">
      <c r="A528" s="239"/>
      <c r="B528" s="240"/>
    </row>
    <row r="529" spans="1:2" ht="10" x14ac:dyDescent="0.2">
      <c r="A529" s="239"/>
      <c r="B529" s="240"/>
    </row>
    <row r="530" spans="1:2" ht="10" x14ac:dyDescent="0.2">
      <c r="A530" s="239"/>
      <c r="B530" s="240"/>
    </row>
    <row r="531" spans="1:2" ht="10" x14ac:dyDescent="0.2">
      <c r="A531" s="239"/>
      <c r="B531" s="240"/>
    </row>
    <row r="532" spans="1:2" ht="10" x14ac:dyDescent="0.2">
      <c r="A532" s="239"/>
      <c r="B532" s="240"/>
    </row>
    <row r="533" spans="1:2" ht="10" x14ac:dyDescent="0.2">
      <c r="A533" s="239"/>
      <c r="B533" s="240"/>
    </row>
    <row r="534" spans="1:2" ht="10" x14ac:dyDescent="0.2">
      <c r="A534" s="239"/>
      <c r="B534" s="240"/>
    </row>
    <row r="535" spans="1:2" ht="10" x14ac:dyDescent="0.2">
      <c r="A535" s="239"/>
      <c r="B535" s="240"/>
    </row>
    <row r="536" spans="1:2" ht="10" x14ac:dyDescent="0.2">
      <c r="A536" s="239"/>
      <c r="B536" s="240"/>
    </row>
    <row r="537" spans="1:2" ht="10" x14ac:dyDescent="0.2">
      <c r="A537" s="239"/>
      <c r="B537" s="240"/>
    </row>
    <row r="538" spans="1:2" ht="10" x14ac:dyDescent="0.2">
      <c r="A538" s="239"/>
      <c r="B538" s="240"/>
    </row>
    <row r="539" spans="1:2" ht="10" x14ac:dyDescent="0.2">
      <c r="A539" s="239"/>
      <c r="B539" s="240"/>
    </row>
    <row r="540" spans="1:2" ht="10" x14ac:dyDescent="0.2">
      <c r="A540" s="239"/>
      <c r="B540" s="240"/>
    </row>
    <row r="541" spans="1:2" ht="10" x14ac:dyDescent="0.2">
      <c r="A541" s="239"/>
      <c r="B541" s="240"/>
    </row>
    <row r="542" spans="1:2" ht="10" x14ac:dyDescent="0.2">
      <c r="A542" s="239"/>
      <c r="B542" s="240"/>
    </row>
    <row r="543" spans="1:2" ht="10" x14ac:dyDescent="0.2">
      <c r="A543" s="239"/>
      <c r="B543" s="240"/>
    </row>
    <row r="544" spans="1:2" ht="10" x14ac:dyDescent="0.2">
      <c r="A544" s="239"/>
      <c r="B544" s="240"/>
    </row>
    <row r="545" spans="1:2" ht="10" x14ac:dyDescent="0.2">
      <c r="A545" s="239"/>
      <c r="B545" s="240"/>
    </row>
    <row r="546" spans="1:2" ht="10" x14ac:dyDescent="0.2">
      <c r="A546" s="239"/>
      <c r="B546" s="240"/>
    </row>
    <row r="547" spans="1:2" ht="10" x14ac:dyDescent="0.2">
      <c r="A547" s="239"/>
      <c r="B547" s="240"/>
    </row>
    <row r="548" spans="1:2" ht="10" x14ac:dyDescent="0.2">
      <c r="A548" s="239"/>
      <c r="B548" s="240"/>
    </row>
    <row r="549" spans="1:2" ht="10" x14ac:dyDescent="0.2">
      <c r="A549" s="239"/>
      <c r="B549" s="240"/>
    </row>
    <row r="550" spans="1:2" ht="10" x14ac:dyDescent="0.2">
      <c r="A550" s="239"/>
      <c r="B550" s="240"/>
    </row>
    <row r="551" spans="1:2" ht="10" x14ac:dyDescent="0.2">
      <c r="A551" s="239"/>
      <c r="B551" s="240"/>
    </row>
    <row r="552" spans="1:2" ht="10" x14ac:dyDescent="0.2">
      <c r="A552" s="239"/>
      <c r="B552" s="240"/>
    </row>
    <row r="553" spans="1:2" ht="10" x14ac:dyDescent="0.2">
      <c r="A553" s="239"/>
      <c r="B553" s="240"/>
    </row>
    <row r="554" spans="1:2" ht="10" x14ac:dyDescent="0.2">
      <c r="A554" s="239"/>
      <c r="B554" s="240"/>
    </row>
    <row r="555" spans="1:2" ht="10" x14ac:dyDescent="0.2">
      <c r="A555" s="239"/>
      <c r="B555" s="240"/>
    </row>
    <row r="556" spans="1:2" ht="10" x14ac:dyDescent="0.2">
      <c r="A556" s="239"/>
      <c r="B556" s="240"/>
    </row>
    <row r="557" spans="1:2" ht="10" x14ac:dyDescent="0.2">
      <c r="A557" s="239"/>
      <c r="B557" s="240"/>
    </row>
    <row r="558" spans="1:2" ht="10" x14ac:dyDescent="0.2">
      <c r="A558" s="239"/>
      <c r="B558" s="240"/>
    </row>
    <row r="559" spans="1:2" ht="10" x14ac:dyDescent="0.2">
      <c r="A559" s="239"/>
      <c r="B559" s="240"/>
    </row>
    <row r="560" spans="1:2" ht="10" x14ac:dyDescent="0.2">
      <c r="A560" s="239"/>
      <c r="B560" s="240"/>
    </row>
    <row r="561" spans="1:2" ht="10" x14ac:dyDescent="0.2">
      <c r="A561" s="239"/>
      <c r="B561" s="240"/>
    </row>
    <row r="562" spans="1:2" ht="10" x14ac:dyDescent="0.2">
      <c r="A562" s="239"/>
      <c r="B562" s="240"/>
    </row>
    <row r="563" spans="1:2" ht="10" x14ac:dyDescent="0.2">
      <c r="A563" s="239"/>
      <c r="B563" s="240"/>
    </row>
    <row r="564" spans="1:2" ht="10" x14ac:dyDescent="0.2">
      <c r="A564" s="239"/>
      <c r="B564" s="240"/>
    </row>
    <row r="565" spans="1:2" ht="10" x14ac:dyDescent="0.2">
      <c r="A565" s="239"/>
      <c r="B565" s="240"/>
    </row>
    <row r="566" spans="1:2" ht="10" x14ac:dyDescent="0.2">
      <c r="A566" s="239"/>
      <c r="B566" s="240"/>
    </row>
    <row r="567" spans="1:2" ht="10" x14ac:dyDescent="0.2">
      <c r="A567" s="239"/>
      <c r="B567" s="240"/>
    </row>
    <row r="568" spans="1:2" ht="10" x14ac:dyDescent="0.2">
      <c r="A568" s="239"/>
      <c r="B568" s="240"/>
    </row>
    <row r="569" spans="1:2" ht="10" x14ac:dyDescent="0.2">
      <c r="A569" s="239"/>
      <c r="B569" s="240"/>
    </row>
    <row r="570" spans="1:2" ht="10" x14ac:dyDescent="0.2">
      <c r="A570" s="239"/>
      <c r="B570" s="240"/>
    </row>
    <row r="571" spans="1:2" ht="10" x14ac:dyDescent="0.2">
      <c r="A571" s="239"/>
      <c r="B571" s="240"/>
    </row>
    <row r="572" spans="1:2" ht="10" x14ac:dyDescent="0.2">
      <c r="A572" s="239"/>
      <c r="B572" s="240"/>
    </row>
    <row r="573" spans="1:2" ht="10" x14ac:dyDescent="0.2">
      <c r="A573" s="239"/>
      <c r="B573" s="240"/>
    </row>
    <row r="574" spans="1:2" ht="10" x14ac:dyDescent="0.2">
      <c r="A574" s="239"/>
      <c r="B574" s="240"/>
    </row>
    <row r="575" spans="1:2" ht="10" x14ac:dyDescent="0.2">
      <c r="A575" s="239"/>
      <c r="B575" s="240"/>
    </row>
    <row r="576" spans="1:2" ht="10" x14ac:dyDescent="0.2">
      <c r="A576" s="239"/>
      <c r="B576" s="240"/>
    </row>
    <row r="577" spans="1:2" ht="10" x14ac:dyDescent="0.2">
      <c r="A577" s="239"/>
      <c r="B577" s="240"/>
    </row>
    <row r="578" spans="1:2" ht="10" x14ac:dyDescent="0.2">
      <c r="A578" s="239"/>
      <c r="B578" s="240"/>
    </row>
    <row r="579" spans="1:2" ht="10" x14ac:dyDescent="0.2">
      <c r="A579" s="239"/>
      <c r="B579" s="240"/>
    </row>
    <row r="580" spans="1:2" ht="10" x14ac:dyDescent="0.2">
      <c r="A580" s="239"/>
      <c r="B580" s="240"/>
    </row>
    <row r="581" spans="1:2" ht="10" x14ac:dyDescent="0.2">
      <c r="A581" s="239"/>
      <c r="B581" s="240"/>
    </row>
    <row r="582" spans="1:2" ht="10" x14ac:dyDescent="0.2">
      <c r="A582" s="239"/>
      <c r="B582" s="240"/>
    </row>
    <row r="583" spans="1:2" ht="10" x14ac:dyDescent="0.2">
      <c r="A583" s="239"/>
      <c r="B583" s="240"/>
    </row>
    <row r="584" spans="1:2" ht="10" x14ac:dyDescent="0.2">
      <c r="A584" s="239"/>
      <c r="B584" s="240"/>
    </row>
    <row r="585" spans="1:2" ht="10" x14ac:dyDescent="0.2">
      <c r="A585" s="239"/>
      <c r="B585" s="240"/>
    </row>
    <row r="586" spans="1:2" ht="10" x14ac:dyDescent="0.2">
      <c r="A586" s="239"/>
      <c r="B586" s="240"/>
    </row>
    <row r="587" spans="1:2" ht="10" x14ac:dyDescent="0.2">
      <c r="A587" s="239"/>
      <c r="B587" s="240"/>
    </row>
    <row r="588" spans="1:2" ht="10" x14ac:dyDescent="0.2">
      <c r="A588" s="239"/>
      <c r="B588" s="240"/>
    </row>
    <row r="589" spans="1:2" ht="10" x14ac:dyDescent="0.2">
      <c r="A589" s="239"/>
      <c r="B589" s="240"/>
    </row>
    <row r="590" spans="1:2" ht="10" x14ac:dyDescent="0.2">
      <c r="A590" s="239"/>
      <c r="B590" s="240"/>
    </row>
    <row r="591" spans="1:2" ht="10" x14ac:dyDescent="0.2">
      <c r="A591" s="239"/>
      <c r="B591" s="240"/>
    </row>
    <row r="592" spans="1:2" ht="10" x14ac:dyDescent="0.2">
      <c r="A592" s="239"/>
      <c r="B592" s="240"/>
    </row>
    <row r="593" spans="1:2" ht="10" x14ac:dyDescent="0.2">
      <c r="A593" s="239"/>
      <c r="B593" s="240"/>
    </row>
    <row r="594" spans="1:2" ht="10" x14ac:dyDescent="0.2">
      <c r="A594" s="239"/>
      <c r="B594" s="240"/>
    </row>
    <row r="595" spans="1:2" ht="10" x14ac:dyDescent="0.2">
      <c r="A595" s="239"/>
      <c r="B595" s="240"/>
    </row>
    <row r="596" spans="1:2" ht="10" x14ac:dyDescent="0.2">
      <c r="A596" s="239"/>
      <c r="B596" s="240"/>
    </row>
    <row r="597" spans="1:2" ht="10" x14ac:dyDescent="0.2">
      <c r="A597" s="239"/>
      <c r="B597" s="240"/>
    </row>
    <row r="598" spans="1:2" ht="10" x14ac:dyDescent="0.2">
      <c r="A598" s="239"/>
      <c r="B598" s="240"/>
    </row>
    <row r="599" spans="1:2" ht="10" x14ac:dyDescent="0.2">
      <c r="A599" s="239"/>
      <c r="B599" s="240"/>
    </row>
    <row r="600" spans="1:2" ht="10" x14ac:dyDescent="0.2">
      <c r="A600" s="239"/>
      <c r="B600" s="240"/>
    </row>
    <row r="601" spans="1:2" ht="10" x14ac:dyDescent="0.2">
      <c r="A601" s="239"/>
      <c r="B601" s="240"/>
    </row>
    <row r="602" spans="1:2" ht="10" x14ac:dyDescent="0.2">
      <c r="A602" s="239"/>
      <c r="B602" s="240"/>
    </row>
    <row r="603" spans="1:2" ht="10" x14ac:dyDescent="0.2">
      <c r="A603" s="239"/>
      <c r="B603" s="240"/>
    </row>
    <row r="604" spans="1:2" ht="10" x14ac:dyDescent="0.2">
      <c r="A604" s="239"/>
      <c r="B604" s="240"/>
    </row>
    <row r="605" spans="1:2" ht="10" x14ac:dyDescent="0.2">
      <c r="A605" s="239"/>
      <c r="B605" s="240"/>
    </row>
    <row r="606" spans="1:2" ht="10" x14ac:dyDescent="0.2">
      <c r="A606" s="239"/>
      <c r="B606" s="240"/>
    </row>
    <row r="607" spans="1:2" ht="10" x14ac:dyDescent="0.2">
      <c r="A607" s="239"/>
      <c r="B607" s="240"/>
    </row>
    <row r="608" spans="1:2" ht="10" x14ac:dyDescent="0.2">
      <c r="A608" s="239"/>
      <c r="B608" s="240"/>
    </row>
    <row r="609" spans="1:2" ht="10" x14ac:dyDescent="0.2">
      <c r="A609" s="239"/>
      <c r="B609" s="240"/>
    </row>
    <row r="610" spans="1:2" ht="10" x14ac:dyDescent="0.2">
      <c r="A610" s="239"/>
      <c r="B610" s="240"/>
    </row>
    <row r="611" spans="1:2" ht="10" x14ac:dyDescent="0.2">
      <c r="A611" s="239"/>
      <c r="B611" s="240"/>
    </row>
    <row r="612" spans="1:2" ht="10" x14ac:dyDescent="0.2">
      <c r="A612" s="239"/>
      <c r="B612" s="240"/>
    </row>
    <row r="613" spans="1:2" ht="10" x14ac:dyDescent="0.2">
      <c r="A613" s="239"/>
      <c r="B613" s="240"/>
    </row>
    <row r="614" spans="1:2" ht="10" x14ac:dyDescent="0.2">
      <c r="A614" s="239"/>
      <c r="B614" s="240"/>
    </row>
    <row r="615" spans="1:2" ht="10" x14ac:dyDescent="0.2">
      <c r="A615" s="239"/>
      <c r="B615" s="240"/>
    </row>
    <row r="616" spans="1:2" ht="10" x14ac:dyDescent="0.2">
      <c r="A616" s="239"/>
      <c r="B616" s="240"/>
    </row>
    <row r="617" spans="1:2" ht="10" x14ac:dyDescent="0.2">
      <c r="A617" s="239"/>
      <c r="B617" s="240"/>
    </row>
    <row r="618" spans="1:2" ht="10" x14ac:dyDescent="0.2">
      <c r="A618" s="239"/>
      <c r="B618" s="240"/>
    </row>
    <row r="619" spans="1:2" ht="10" x14ac:dyDescent="0.2">
      <c r="A619" s="239"/>
      <c r="B619" s="240"/>
    </row>
    <row r="620" spans="1:2" ht="10" x14ac:dyDescent="0.2">
      <c r="A620" s="239"/>
      <c r="B620" s="240"/>
    </row>
    <row r="621" spans="1:2" ht="10" x14ac:dyDescent="0.2">
      <c r="A621" s="239"/>
      <c r="B621" s="240"/>
    </row>
    <row r="622" spans="1:2" ht="10" x14ac:dyDescent="0.2">
      <c r="A622" s="239"/>
      <c r="B622" s="240"/>
    </row>
    <row r="623" spans="1:2" ht="10" x14ac:dyDescent="0.2">
      <c r="A623" s="239"/>
      <c r="B623" s="240"/>
    </row>
    <row r="624" spans="1:2" ht="10" x14ac:dyDescent="0.2">
      <c r="A624" s="239"/>
      <c r="B624" s="240"/>
    </row>
    <row r="625" spans="1:2" ht="10" x14ac:dyDescent="0.2">
      <c r="A625" s="239"/>
      <c r="B625" s="240"/>
    </row>
    <row r="626" spans="1:2" ht="10" x14ac:dyDescent="0.2">
      <c r="A626" s="239"/>
      <c r="B626" s="240"/>
    </row>
    <row r="627" spans="1:2" ht="10" x14ac:dyDescent="0.2">
      <c r="A627" s="239"/>
      <c r="B627" s="240"/>
    </row>
    <row r="628" spans="1:2" ht="10" x14ac:dyDescent="0.2">
      <c r="A628" s="239"/>
      <c r="B628" s="240"/>
    </row>
    <row r="629" spans="1:2" ht="10" x14ac:dyDescent="0.2">
      <c r="A629" s="239"/>
      <c r="B629" s="240"/>
    </row>
    <row r="630" spans="1:2" ht="10" x14ac:dyDescent="0.2">
      <c r="A630" s="239"/>
      <c r="B630" s="240"/>
    </row>
    <row r="631" spans="1:2" ht="10" x14ac:dyDescent="0.2">
      <c r="A631" s="239"/>
      <c r="B631" s="240"/>
    </row>
    <row r="632" spans="1:2" ht="10" x14ac:dyDescent="0.2">
      <c r="A632" s="239"/>
      <c r="B632" s="240"/>
    </row>
    <row r="633" spans="1:2" ht="10" x14ac:dyDescent="0.2">
      <c r="A633" s="239"/>
      <c r="B633" s="240"/>
    </row>
    <row r="634" spans="1:2" ht="10" x14ac:dyDescent="0.2">
      <c r="A634" s="239"/>
      <c r="B634" s="240"/>
    </row>
    <row r="635" spans="1:2" ht="10" x14ac:dyDescent="0.2">
      <c r="A635" s="239"/>
      <c r="B635" s="240"/>
    </row>
    <row r="636" spans="1:2" ht="10" x14ac:dyDescent="0.2">
      <c r="A636" s="239"/>
      <c r="B636" s="240"/>
    </row>
    <row r="637" spans="1:2" ht="10" x14ac:dyDescent="0.2">
      <c r="A637" s="239"/>
      <c r="B637" s="240"/>
    </row>
    <row r="638" spans="1:2" ht="10" x14ac:dyDescent="0.2">
      <c r="A638" s="239"/>
      <c r="B638" s="240"/>
    </row>
    <row r="639" spans="1:2" ht="10" x14ac:dyDescent="0.2">
      <c r="A639" s="239"/>
      <c r="B639" s="240"/>
    </row>
    <row r="640" spans="1:2" ht="10" x14ac:dyDescent="0.2">
      <c r="A640" s="239"/>
      <c r="B640" s="240"/>
    </row>
    <row r="641" spans="1:2" ht="10" x14ac:dyDescent="0.2">
      <c r="A641" s="239"/>
      <c r="B641" s="240"/>
    </row>
    <row r="642" spans="1:2" ht="10" x14ac:dyDescent="0.2">
      <c r="A642" s="239"/>
      <c r="B642" s="240"/>
    </row>
    <row r="643" spans="1:2" ht="10" x14ac:dyDescent="0.2">
      <c r="A643" s="239"/>
      <c r="B643" s="240"/>
    </row>
    <row r="644" spans="1:2" ht="10" x14ac:dyDescent="0.2">
      <c r="A644" s="239"/>
      <c r="B644" s="240"/>
    </row>
    <row r="645" spans="1:2" ht="10" x14ac:dyDescent="0.2">
      <c r="A645" s="239"/>
      <c r="B645" s="240"/>
    </row>
    <row r="646" spans="1:2" ht="10" x14ac:dyDescent="0.2">
      <c r="A646" s="239"/>
      <c r="B646" s="240"/>
    </row>
    <row r="647" spans="1:2" ht="10" x14ac:dyDescent="0.2">
      <c r="A647" s="239"/>
      <c r="B647" s="240"/>
    </row>
    <row r="648" spans="1:2" ht="10" x14ac:dyDescent="0.2">
      <c r="A648" s="239"/>
      <c r="B648" s="240"/>
    </row>
    <row r="649" spans="1:2" ht="10" x14ac:dyDescent="0.2">
      <c r="A649" s="239"/>
      <c r="B649" s="240"/>
    </row>
    <row r="650" spans="1:2" ht="10" x14ac:dyDescent="0.2">
      <c r="A650" s="239"/>
      <c r="B650" s="240"/>
    </row>
    <row r="651" spans="1:2" ht="10" x14ac:dyDescent="0.2">
      <c r="A651" s="239"/>
      <c r="B651" s="240"/>
    </row>
    <row r="652" spans="1:2" ht="10" x14ac:dyDescent="0.2">
      <c r="A652" s="239"/>
      <c r="B652" s="240"/>
    </row>
    <row r="653" spans="1:2" ht="10" x14ac:dyDescent="0.2">
      <c r="A653" s="239"/>
      <c r="B653" s="240"/>
    </row>
    <row r="654" spans="1:2" ht="10" x14ac:dyDescent="0.2">
      <c r="A654" s="239"/>
      <c r="B654" s="240"/>
    </row>
    <row r="655" spans="1:2" ht="10" x14ac:dyDescent="0.2">
      <c r="A655" s="239"/>
      <c r="B655" s="240"/>
    </row>
    <row r="656" spans="1:2" ht="10" x14ac:dyDescent="0.2">
      <c r="A656" s="239"/>
      <c r="B656" s="240"/>
    </row>
    <row r="657" spans="1:2" ht="10" x14ac:dyDescent="0.2">
      <c r="A657" s="239"/>
      <c r="B657" s="240"/>
    </row>
    <row r="658" spans="1:2" ht="10" x14ac:dyDescent="0.2">
      <c r="A658" s="239"/>
      <c r="B658" s="240"/>
    </row>
    <row r="659" spans="1:2" ht="10" x14ac:dyDescent="0.2">
      <c r="A659" s="239"/>
      <c r="B659" s="240"/>
    </row>
    <row r="660" spans="1:2" ht="10" x14ac:dyDescent="0.2">
      <c r="A660" s="239"/>
      <c r="B660" s="240"/>
    </row>
    <row r="661" spans="1:2" ht="10" x14ac:dyDescent="0.2">
      <c r="A661" s="239"/>
      <c r="B661" s="240"/>
    </row>
    <row r="662" spans="1:2" ht="10" x14ac:dyDescent="0.2">
      <c r="A662" s="239"/>
      <c r="B662" s="240"/>
    </row>
    <row r="663" spans="1:2" ht="10" x14ac:dyDescent="0.2">
      <c r="A663" s="239"/>
      <c r="B663" s="240"/>
    </row>
    <row r="664" spans="1:2" ht="10" x14ac:dyDescent="0.2">
      <c r="A664" s="239"/>
      <c r="B664" s="240"/>
    </row>
    <row r="665" spans="1:2" ht="10" x14ac:dyDescent="0.2">
      <c r="A665" s="239"/>
      <c r="B665" s="240"/>
    </row>
    <row r="666" spans="1:2" ht="10" x14ac:dyDescent="0.2">
      <c r="A666" s="239"/>
      <c r="B666" s="240"/>
    </row>
    <row r="667" spans="1:2" ht="10" x14ac:dyDescent="0.2">
      <c r="A667" s="239"/>
      <c r="B667" s="240"/>
    </row>
    <row r="668" spans="1:2" ht="10" x14ac:dyDescent="0.2">
      <c r="A668" s="239"/>
      <c r="B668" s="240"/>
    </row>
    <row r="669" spans="1:2" ht="10" x14ac:dyDescent="0.2">
      <c r="A669" s="239"/>
      <c r="B669" s="240"/>
    </row>
    <row r="670" spans="1:2" ht="10" x14ac:dyDescent="0.2">
      <c r="A670" s="239"/>
      <c r="B670" s="240"/>
    </row>
    <row r="671" spans="1:2" ht="10" x14ac:dyDescent="0.2">
      <c r="A671" s="239"/>
      <c r="B671" s="240"/>
    </row>
    <row r="672" spans="1:2" ht="10" x14ac:dyDescent="0.2">
      <c r="A672" s="239"/>
      <c r="B672" s="240"/>
    </row>
    <row r="673" spans="1:2" ht="10" x14ac:dyDescent="0.2">
      <c r="A673" s="239"/>
      <c r="B673" s="240"/>
    </row>
    <row r="674" spans="1:2" ht="10" x14ac:dyDescent="0.2">
      <c r="A674" s="239"/>
      <c r="B674" s="240"/>
    </row>
    <row r="675" spans="1:2" ht="10" x14ac:dyDescent="0.2">
      <c r="A675" s="239"/>
      <c r="B675" s="240"/>
    </row>
    <row r="676" spans="1:2" ht="10" x14ac:dyDescent="0.2">
      <c r="A676" s="239"/>
      <c r="B676" s="240"/>
    </row>
    <row r="677" spans="1:2" ht="10" x14ac:dyDescent="0.2">
      <c r="A677" s="239"/>
      <c r="B677" s="240"/>
    </row>
    <row r="678" spans="1:2" ht="10" x14ac:dyDescent="0.2">
      <c r="A678" s="239"/>
      <c r="B678" s="240"/>
    </row>
    <row r="679" spans="1:2" ht="10" x14ac:dyDescent="0.2">
      <c r="A679" s="239"/>
      <c r="B679" s="240"/>
    </row>
    <row r="680" spans="1:2" ht="10" x14ac:dyDescent="0.2">
      <c r="A680" s="239"/>
      <c r="B680" s="240"/>
    </row>
    <row r="681" spans="1:2" ht="10" x14ac:dyDescent="0.2">
      <c r="A681" s="239"/>
      <c r="B681" s="240"/>
    </row>
    <row r="682" spans="1:2" ht="10" x14ac:dyDescent="0.2">
      <c r="A682" s="239"/>
      <c r="B682" s="240"/>
    </row>
    <row r="683" spans="1:2" ht="10" x14ac:dyDescent="0.2">
      <c r="A683" s="239"/>
      <c r="B683" s="240"/>
    </row>
    <row r="684" spans="1:2" ht="10" x14ac:dyDescent="0.2">
      <c r="A684" s="239"/>
      <c r="B684" s="240"/>
    </row>
    <row r="685" spans="1:2" ht="10" x14ac:dyDescent="0.2">
      <c r="A685" s="239"/>
      <c r="B685" s="240"/>
    </row>
    <row r="686" spans="1:2" ht="10" x14ac:dyDescent="0.2">
      <c r="A686" s="239"/>
      <c r="B686" s="240"/>
    </row>
    <row r="687" spans="1:2" ht="10" x14ac:dyDescent="0.2">
      <c r="A687" s="239"/>
      <c r="B687" s="240"/>
    </row>
    <row r="688" spans="1:2" ht="10" x14ac:dyDescent="0.2">
      <c r="A688" s="239"/>
      <c r="B688" s="240"/>
    </row>
    <row r="689" spans="1:2" ht="10" x14ac:dyDescent="0.2">
      <c r="A689" s="239"/>
      <c r="B689" s="240"/>
    </row>
    <row r="690" spans="1:2" ht="10" x14ac:dyDescent="0.2">
      <c r="A690" s="239"/>
      <c r="B690" s="240"/>
    </row>
    <row r="691" spans="1:2" ht="10" x14ac:dyDescent="0.2">
      <c r="A691" s="239"/>
      <c r="B691" s="240"/>
    </row>
    <row r="692" spans="1:2" ht="10" x14ac:dyDescent="0.2">
      <c r="A692" s="239"/>
      <c r="B692" s="240"/>
    </row>
    <row r="693" spans="1:2" ht="10" x14ac:dyDescent="0.2">
      <c r="A693" s="239"/>
      <c r="B693" s="240"/>
    </row>
    <row r="694" spans="1:2" ht="10" x14ac:dyDescent="0.2">
      <c r="A694" s="239"/>
      <c r="B694" s="240"/>
    </row>
    <row r="695" spans="1:2" ht="10" x14ac:dyDescent="0.2">
      <c r="A695" s="239"/>
      <c r="B695" s="240"/>
    </row>
    <row r="696" spans="1:2" ht="10" x14ac:dyDescent="0.2">
      <c r="A696" s="239"/>
      <c r="B696" s="240"/>
    </row>
    <row r="697" spans="1:2" ht="10" x14ac:dyDescent="0.2">
      <c r="A697" s="239"/>
      <c r="B697" s="240"/>
    </row>
    <row r="698" spans="1:2" ht="10" x14ac:dyDescent="0.2">
      <c r="A698" s="239"/>
      <c r="B698" s="240"/>
    </row>
    <row r="699" spans="1:2" ht="10" x14ac:dyDescent="0.2">
      <c r="A699" s="239"/>
      <c r="B699" s="240"/>
    </row>
    <row r="700" spans="1:2" ht="10" x14ac:dyDescent="0.2">
      <c r="A700" s="239"/>
      <c r="B700" s="240"/>
    </row>
    <row r="701" spans="1:2" ht="10" x14ac:dyDescent="0.2">
      <c r="A701" s="239"/>
      <c r="B701" s="240"/>
    </row>
    <row r="702" spans="1:2" ht="10" x14ac:dyDescent="0.2">
      <c r="A702" s="239"/>
      <c r="B702" s="240"/>
    </row>
    <row r="703" spans="1:2" ht="10" x14ac:dyDescent="0.2">
      <c r="A703" s="239"/>
      <c r="B703" s="240"/>
    </row>
    <row r="704" spans="1:2" ht="10" x14ac:dyDescent="0.2">
      <c r="A704" s="239"/>
      <c r="B704" s="240"/>
    </row>
    <row r="705" spans="1:2" ht="10" x14ac:dyDescent="0.2">
      <c r="A705" s="239"/>
      <c r="B705" s="240"/>
    </row>
    <row r="706" spans="1:2" ht="10" x14ac:dyDescent="0.2">
      <c r="A706" s="239"/>
      <c r="B706" s="240"/>
    </row>
    <row r="707" spans="1:2" ht="10" x14ac:dyDescent="0.2">
      <c r="A707" s="239"/>
      <c r="B707" s="240"/>
    </row>
    <row r="708" spans="1:2" ht="10" x14ac:dyDescent="0.2">
      <c r="A708" s="239"/>
      <c r="B708" s="240"/>
    </row>
    <row r="709" spans="1:2" ht="10" x14ac:dyDescent="0.2">
      <c r="A709" s="239"/>
      <c r="B709" s="240"/>
    </row>
    <row r="710" spans="1:2" ht="10" x14ac:dyDescent="0.2">
      <c r="A710" s="239"/>
      <c r="B710" s="240"/>
    </row>
    <row r="711" spans="1:2" ht="10" x14ac:dyDescent="0.2">
      <c r="A711" s="239"/>
      <c r="B711" s="240"/>
    </row>
    <row r="712" spans="1:2" ht="10" x14ac:dyDescent="0.2">
      <c r="A712" s="239"/>
      <c r="B712" s="240"/>
    </row>
    <row r="713" spans="1:2" ht="10" x14ac:dyDescent="0.2">
      <c r="A713" s="239"/>
      <c r="B713" s="240"/>
    </row>
    <row r="714" spans="1:2" ht="10" x14ac:dyDescent="0.2">
      <c r="A714" s="239"/>
      <c r="B714" s="240"/>
    </row>
    <row r="715" spans="1:2" ht="10" x14ac:dyDescent="0.2">
      <c r="A715" s="239"/>
      <c r="B715" s="240"/>
    </row>
    <row r="716" spans="1:2" ht="10" x14ac:dyDescent="0.2">
      <c r="A716" s="239"/>
      <c r="B716" s="240"/>
    </row>
    <row r="717" spans="1:2" ht="10" x14ac:dyDescent="0.2">
      <c r="A717" s="239"/>
      <c r="B717" s="240"/>
    </row>
    <row r="718" spans="1:2" ht="10" x14ac:dyDescent="0.2">
      <c r="A718" s="239"/>
      <c r="B718" s="240"/>
    </row>
    <row r="719" spans="1:2" ht="10" x14ac:dyDescent="0.2">
      <c r="A719" s="239"/>
      <c r="B719" s="240"/>
    </row>
    <row r="720" spans="1:2" ht="10" x14ac:dyDescent="0.2">
      <c r="A720" s="239"/>
      <c r="B720" s="240"/>
    </row>
    <row r="721" spans="1:2" ht="10" x14ac:dyDescent="0.2">
      <c r="A721" s="239"/>
      <c r="B721" s="240"/>
    </row>
    <row r="722" spans="1:2" ht="10" x14ac:dyDescent="0.2">
      <c r="A722" s="239"/>
      <c r="B722" s="240"/>
    </row>
    <row r="723" spans="1:2" ht="10" x14ac:dyDescent="0.2">
      <c r="A723" s="239"/>
      <c r="B723" s="240"/>
    </row>
    <row r="724" spans="1:2" ht="10" x14ac:dyDescent="0.2">
      <c r="A724" s="239"/>
      <c r="B724" s="240"/>
    </row>
    <row r="725" spans="1:2" ht="10" x14ac:dyDescent="0.2">
      <c r="A725" s="239"/>
      <c r="B725" s="240"/>
    </row>
    <row r="726" spans="1:2" ht="10" x14ac:dyDescent="0.2">
      <c r="A726" s="239"/>
      <c r="B726" s="240"/>
    </row>
    <row r="727" spans="1:2" ht="10" x14ac:dyDescent="0.2">
      <c r="A727" s="239"/>
      <c r="B727" s="240"/>
    </row>
    <row r="728" spans="1:2" ht="10" x14ac:dyDescent="0.2">
      <c r="A728" s="239"/>
      <c r="B728" s="240"/>
    </row>
    <row r="729" spans="1:2" ht="10" x14ac:dyDescent="0.2">
      <c r="A729" s="239"/>
      <c r="B729" s="240"/>
    </row>
    <row r="730" spans="1:2" ht="10" x14ac:dyDescent="0.2">
      <c r="A730" s="239"/>
      <c r="B730" s="240"/>
    </row>
    <row r="731" spans="1:2" ht="10" x14ac:dyDescent="0.2">
      <c r="A731" s="239"/>
      <c r="B731" s="240"/>
    </row>
    <row r="732" spans="1:2" ht="10" x14ac:dyDescent="0.2">
      <c r="A732" s="239"/>
      <c r="B732" s="240"/>
    </row>
    <row r="733" spans="1:2" ht="10" x14ac:dyDescent="0.2">
      <c r="A733" s="239"/>
      <c r="B733" s="240"/>
    </row>
    <row r="734" spans="1:2" ht="10" x14ac:dyDescent="0.2">
      <c r="A734" s="239"/>
      <c r="B734" s="240"/>
    </row>
    <row r="735" spans="1:2" ht="10" x14ac:dyDescent="0.2">
      <c r="A735" s="239"/>
      <c r="B735" s="240"/>
    </row>
    <row r="736" spans="1:2" ht="10" x14ac:dyDescent="0.2">
      <c r="A736" s="239"/>
      <c r="B736" s="240"/>
    </row>
    <row r="737" spans="1:2" ht="10" x14ac:dyDescent="0.2">
      <c r="A737" s="239"/>
      <c r="B737" s="240"/>
    </row>
    <row r="738" spans="1:2" ht="10" x14ac:dyDescent="0.2">
      <c r="A738" s="239"/>
      <c r="B738" s="240"/>
    </row>
    <row r="739" spans="1:2" ht="10" x14ac:dyDescent="0.2">
      <c r="A739" s="239"/>
      <c r="B739" s="240"/>
    </row>
    <row r="740" spans="1:2" ht="10" x14ac:dyDescent="0.2">
      <c r="A740" s="239"/>
      <c r="B740" s="240"/>
    </row>
    <row r="741" spans="1:2" ht="10" x14ac:dyDescent="0.2">
      <c r="A741" s="239"/>
      <c r="B741" s="240"/>
    </row>
    <row r="742" spans="1:2" ht="10" x14ac:dyDescent="0.2">
      <c r="A742" s="239"/>
      <c r="B742" s="240"/>
    </row>
    <row r="743" spans="1:2" ht="10" x14ac:dyDescent="0.2">
      <c r="A743" s="239"/>
      <c r="B743" s="240"/>
    </row>
    <row r="744" spans="1:2" ht="10" x14ac:dyDescent="0.2">
      <c r="A744" s="239"/>
      <c r="B744" s="240"/>
    </row>
    <row r="745" spans="1:2" ht="10" x14ac:dyDescent="0.2">
      <c r="A745" s="239"/>
      <c r="B745" s="240"/>
    </row>
    <row r="746" spans="1:2" ht="10" x14ac:dyDescent="0.2">
      <c r="A746" s="239"/>
      <c r="B746" s="240"/>
    </row>
    <row r="747" spans="1:2" ht="10" x14ac:dyDescent="0.2">
      <c r="A747" s="239"/>
      <c r="B747" s="240"/>
    </row>
    <row r="748" spans="1:2" ht="10" x14ac:dyDescent="0.2">
      <c r="A748" s="239"/>
      <c r="B748" s="240"/>
    </row>
    <row r="749" spans="1:2" ht="10" x14ac:dyDescent="0.2">
      <c r="A749" s="239"/>
      <c r="B749" s="240"/>
    </row>
    <row r="750" spans="1:2" ht="10" x14ac:dyDescent="0.2">
      <c r="A750" s="239"/>
      <c r="B750" s="240"/>
    </row>
    <row r="751" spans="1:2" ht="10" x14ac:dyDescent="0.2">
      <c r="A751" s="239"/>
      <c r="B751" s="240"/>
    </row>
    <row r="752" spans="1:2" ht="10" x14ac:dyDescent="0.2">
      <c r="A752" s="239"/>
      <c r="B752" s="240"/>
    </row>
    <row r="753" spans="1:2" ht="10" x14ac:dyDescent="0.2">
      <c r="A753" s="239"/>
      <c r="B753" s="240"/>
    </row>
    <row r="754" spans="1:2" ht="10" x14ac:dyDescent="0.2">
      <c r="A754" s="239"/>
      <c r="B754" s="240"/>
    </row>
    <row r="755" spans="1:2" ht="10" x14ac:dyDescent="0.2">
      <c r="A755" s="239"/>
      <c r="B755" s="240"/>
    </row>
    <row r="756" spans="1:2" ht="10" x14ac:dyDescent="0.2">
      <c r="A756" s="239"/>
      <c r="B756" s="240"/>
    </row>
    <row r="757" spans="1:2" ht="10" x14ac:dyDescent="0.2">
      <c r="A757" s="239"/>
      <c r="B757" s="240"/>
    </row>
    <row r="758" spans="1:2" ht="10" x14ac:dyDescent="0.2">
      <c r="A758" s="239"/>
      <c r="B758" s="240"/>
    </row>
    <row r="759" spans="1:2" ht="10" x14ac:dyDescent="0.2">
      <c r="A759" s="239"/>
      <c r="B759" s="240"/>
    </row>
    <row r="760" spans="1:2" ht="10" x14ac:dyDescent="0.2">
      <c r="A760" s="239"/>
      <c r="B760" s="240"/>
    </row>
    <row r="761" spans="1:2" ht="10" x14ac:dyDescent="0.2">
      <c r="A761" s="239"/>
      <c r="B761" s="240"/>
    </row>
    <row r="762" spans="1:2" ht="10" x14ac:dyDescent="0.2">
      <c r="A762" s="239"/>
      <c r="B762" s="240"/>
    </row>
    <row r="763" spans="1:2" ht="10" x14ac:dyDescent="0.2">
      <c r="A763" s="239"/>
      <c r="B763" s="240"/>
    </row>
    <row r="764" spans="1:2" ht="10" x14ac:dyDescent="0.2">
      <c r="A764" s="239"/>
      <c r="B764" s="240"/>
    </row>
    <row r="765" spans="1:2" ht="10" x14ac:dyDescent="0.2">
      <c r="A765" s="239"/>
      <c r="B765" s="240"/>
    </row>
    <row r="766" spans="1:2" ht="10" x14ac:dyDescent="0.2">
      <c r="A766" s="239"/>
      <c r="B766" s="240"/>
    </row>
    <row r="767" spans="1:2" ht="10" x14ac:dyDescent="0.2">
      <c r="A767" s="239"/>
      <c r="B767" s="240"/>
    </row>
    <row r="768" spans="1:2" ht="10" x14ac:dyDescent="0.2">
      <c r="A768" s="239"/>
      <c r="B768" s="240"/>
    </row>
    <row r="769" spans="1:2" ht="10" x14ac:dyDescent="0.2">
      <c r="A769" s="239"/>
      <c r="B769" s="240"/>
    </row>
    <row r="770" spans="1:2" ht="10" x14ac:dyDescent="0.2">
      <c r="A770" s="239"/>
      <c r="B770" s="240"/>
    </row>
    <row r="771" spans="1:2" ht="10" x14ac:dyDescent="0.2">
      <c r="A771" s="239"/>
      <c r="B771" s="240"/>
    </row>
    <row r="772" spans="1:2" ht="10" x14ac:dyDescent="0.2">
      <c r="A772" s="239"/>
      <c r="B772" s="240"/>
    </row>
    <row r="773" spans="1:2" ht="10" x14ac:dyDescent="0.2">
      <c r="A773" s="239"/>
      <c r="B773" s="240"/>
    </row>
    <row r="774" spans="1:2" ht="10" x14ac:dyDescent="0.2">
      <c r="A774" s="239"/>
      <c r="B774" s="240"/>
    </row>
    <row r="775" spans="1:2" ht="10" x14ac:dyDescent="0.2">
      <c r="A775" s="239"/>
      <c r="B775" s="240"/>
    </row>
    <row r="776" spans="1:2" ht="10" x14ac:dyDescent="0.2">
      <c r="A776" s="239"/>
      <c r="B776" s="240"/>
    </row>
    <row r="777" spans="1:2" ht="10" x14ac:dyDescent="0.2">
      <c r="A777" s="239"/>
      <c r="B777" s="240"/>
    </row>
    <row r="778" spans="1:2" ht="10" x14ac:dyDescent="0.2">
      <c r="A778" s="239"/>
      <c r="B778" s="240"/>
    </row>
    <row r="779" spans="1:2" ht="10" x14ac:dyDescent="0.2">
      <c r="A779" s="239"/>
      <c r="B779" s="240"/>
    </row>
    <row r="780" spans="1:2" ht="10" x14ac:dyDescent="0.2">
      <c r="A780" s="239"/>
      <c r="B780" s="240"/>
    </row>
    <row r="781" spans="1:2" ht="10" x14ac:dyDescent="0.2">
      <c r="A781" s="239"/>
      <c r="B781" s="240"/>
    </row>
    <row r="782" spans="1:2" ht="10" x14ac:dyDescent="0.2">
      <c r="A782" s="239"/>
      <c r="B782" s="240"/>
    </row>
    <row r="783" spans="1:2" ht="10" x14ac:dyDescent="0.2">
      <c r="A783" s="239"/>
      <c r="B783" s="240"/>
    </row>
    <row r="784" spans="1:2" ht="10" x14ac:dyDescent="0.2">
      <c r="A784" s="239"/>
      <c r="B784" s="240"/>
    </row>
    <row r="785" spans="1:2" ht="10" x14ac:dyDescent="0.2">
      <c r="A785" s="239"/>
      <c r="B785" s="240"/>
    </row>
    <row r="786" spans="1:2" ht="10" x14ac:dyDescent="0.2">
      <c r="A786" s="239"/>
      <c r="B786" s="240"/>
    </row>
    <row r="787" spans="1:2" ht="10" x14ac:dyDescent="0.2">
      <c r="A787" s="239"/>
      <c r="B787" s="240"/>
    </row>
    <row r="788" spans="1:2" ht="10" x14ac:dyDescent="0.2">
      <c r="A788" s="239"/>
      <c r="B788" s="240"/>
    </row>
    <row r="789" spans="1:2" ht="10" x14ac:dyDescent="0.2">
      <c r="A789" s="239"/>
      <c r="B789" s="240"/>
    </row>
    <row r="790" spans="1:2" ht="10" x14ac:dyDescent="0.2">
      <c r="A790" s="239"/>
      <c r="B790" s="240"/>
    </row>
    <row r="791" spans="1:2" ht="10" x14ac:dyDescent="0.2">
      <c r="A791" s="239"/>
      <c r="B791" s="240"/>
    </row>
    <row r="792" spans="1:2" ht="10" x14ac:dyDescent="0.2">
      <c r="A792" s="239"/>
      <c r="B792" s="240"/>
    </row>
    <row r="793" spans="1:2" ht="10" x14ac:dyDescent="0.2">
      <c r="A793" s="239"/>
      <c r="B793" s="240"/>
    </row>
    <row r="794" spans="1:2" ht="10" x14ac:dyDescent="0.2">
      <c r="A794" s="239"/>
      <c r="B794" s="240"/>
    </row>
    <row r="795" spans="1:2" ht="10" x14ac:dyDescent="0.2">
      <c r="A795" s="239"/>
      <c r="B795" s="240"/>
    </row>
    <row r="796" spans="1:2" ht="10" x14ac:dyDescent="0.2">
      <c r="A796" s="239"/>
      <c r="B796" s="240"/>
    </row>
    <row r="797" spans="1:2" ht="10" x14ac:dyDescent="0.2">
      <c r="A797" s="239"/>
      <c r="B797" s="240"/>
    </row>
    <row r="798" spans="1:2" ht="10" x14ac:dyDescent="0.2">
      <c r="A798" s="239"/>
      <c r="B798" s="240"/>
    </row>
    <row r="799" spans="1:2" ht="10" x14ac:dyDescent="0.2">
      <c r="A799" s="239"/>
      <c r="B799" s="240"/>
    </row>
    <row r="800" spans="1:2" ht="10" x14ac:dyDescent="0.2">
      <c r="A800" s="239"/>
      <c r="B800" s="240"/>
    </row>
    <row r="801" spans="1:2" ht="10" x14ac:dyDescent="0.2">
      <c r="A801" s="239"/>
      <c r="B801" s="240"/>
    </row>
    <row r="802" spans="1:2" ht="10" x14ac:dyDescent="0.2">
      <c r="A802" s="239"/>
      <c r="B802" s="240"/>
    </row>
    <row r="803" spans="1:2" ht="10" x14ac:dyDescent="0.2">
      <c r="A803" s="239"/>
      <c r="B803" s="240"/>
    </row>
    <row r="804" spans="1:2" ht="10" x14ac:dyDescent="0.2">
      <c r="A804" s="239"/>
      <c r="B804" s="240"/>
    </row>
    <row r="805" spans="1:2" ht="10" x14ac:dyDescent="0.2">
      <c r="A805" s="239"/>
      <c r="B805" s="240"/>
    </row>
    <row r="806" spans="1:2" ht="10" x14ac:dyDescent="0.2">
      <c r="A806" s="239"/>
      <c r="B806" s="240"/>
    </row>
    <row r="807" spans="1:2" ht="10" x14ac:dyDescent="0.2">
      <c r="A807" s="239"/>
      <c r="B807" s="240"/>
    </row>
    <row r="808" spans="1:2" ht="10" x14ac:dyDescent="0.2">
      <c r="A808" s="239"/>
      <c r="B808" s="240"/>
    </row>
    <row r="809" spans="1:2" ht="10" x14ac:dyDescent="0.2">
      <c r="A809" s="239"/>
      <c r="B809" s="240"/>
    </row>
    <row r="810" spans="1:2" ht="10" x14ac:dyDescent="0.2">
      <c r="A810" s="239"/>
      <c r="B810" s="240"/>
    </row>
    <row r="811" spans="1:2" ht="10" x14ac:dyDescent="0.2">
      <c r="A811" s="239"/>
      <c r="B811" s="240"/>
    </row>
    <row r="812" spans="1:2" ht="10" x14ac:dyDescent="0.2">
      <c r="A812" s="239"/>
      <c r="B812" s="240"/>
    </row>
    <row r="813" spans="1:2" ht="10" x14ac:dyDescent="0.2">
      <c r="A813" s="239"/>
      <c r="B813" s="240"/>
    </row>
    <row r="814" spans="1:2" ht="10" x14ac:dyDescent="0.2">
      <c r="A814" s="239"/>
      <c r="B814" s="240"/>
    </row>
    <row r="815" spans="1:2" ht="10" x14ac:dyDescent="0.2">
      <c r="A815" s="239"/>
      <c r="B815" s="240"/>
    </row>
    <row r="816" spans="1:2" ht="10" x14ac:dyDescent="0.2">
      <c r="A816" s="239"/>
      <c r="B816" s="240"/>
    </row>
    <row r="817" spans="1:2" ht="10" x14ac:dyDescent="0.2">
      <c r="A817" s="239"/>
      <c r="B817" s="240"/>
    </row>
    <row r="818" spans="1:2" ht="10" x14ac:dyDescent="0.2">
      <c r="A818" s="239"/>
      <c r="B818" s="240"/>
    </row>
    <row r="819" spans="1:2" ht="10" x14ac:dyDescent="0.2">
      <c r="A819" s="239"/>
      <c r="B819" s="240"/>
    </row>
    <row r="820" spans="1:2" ht="10" x14ac:dyDescent="0.2">
      <c r="A820" s="239"/>
      <c r="B820" s="240"/>
    </row>
    <row r="821" spans="1:2" ht="10" x14ac:dyDescent="0.2">
      <c r="A821" s="239"/>
      <c r="B821" s="240"/>
    </row>
    <row r="822" spans="1:2" ht="10" x14ac:dyDescent="0.2">
      <c r="A822" s="239"/>
      <c r="B822" s="240"/>
    </row>
    <row r="823" spans="1:2" ht="10" x14ac:dyDescent="0.2">
      <c r="A823" s="239"/>
      <c r="B823" s="240"/>
    </row>
    <row r="824" spans="1:2" ht="10" x14ac:dyDescent="0.2">
      <c r="A824" s="239"/>
      <c r="B824" s="240"/>
    </row>
    <row r="825" spans="1:2" ht="10" x14ac:dyDescent="0.2">
      <c r="A825" s="239"/>
      <c r="B825" s="240"/>
    </row>
    <row r="826" spans="1:2" ht="10" x14ac:dyDescent="0.2">
      <c r="A826" s="239"/>
      <c r="B826" s="240"/>
    </row>
    <row r="827" spans="1:2" ht="10" x14ac:dyDescent="0.2">
      <c r="A827" s="239"/>
      <c r="B827" s="240"/>
    </row>
    <row r="828" spans="1:2" ht="10" x14ac:dyDescent="0.2">
      <c r="A828" s="239"/>
      <c r="B828" s="240"/>
    </row>
    <row r="829" spans="1:2" ht="10" x14ac:dyDescent="0.2">
      <c r="A829" s="239"/>
      <c r="B829" s="240"/>
    </row>
    <row r="830" spans="1:2" ht="10" x14ac:dyDescent="0.2">
      <c r="A830" s="239"/>
      <c r="B830" s="240"/>
    </row>
    <row r="831" spans="1:2" ht="10" x14ac:dyDescent="0.2">
      <c r="A831" s="239"/>
      <c r="B831" s="240"/>
    </row>
    <row r="832" spans="1:2" ht="10" x14ac:dyDescent="0.2">
      <c r="A832" s="239"/>
      <c r="B832" s="240"/>
    </row>
    <row r="833" spans="1:2" ht="10" x14ac:dyDescent="0.2">
      <c r="A833" s="239"/>
      <c r="B833" s="240"/>
    </row>
    <row r="834" spans="1:2" ht="10" x14ac:dyDescent="0.2">
      <c r="A834" s="239"/>
      <c r="B834" s="240"/>
    </row>
    <row r="835" spans="1:2" ht="10" x14ac:dyDescent="0.2">
      <c r="A835" s="239"/>
      <c r="B835" s="240"/>
    </row>
    <row r="836" spans="1:2" ht="10" x14ac:dyDescent="0.2">
      <c r="A836" s="239"/>
      <c r="B836" s="240"/>
    </row>
    <row r="837" spans="1:2" ht="10" x14ac:dyDescent="0.2">
      <c r="A837" s="239"/>
      <c r="B837" s="240"/>
    </row>
    <row r="838" spans="1:2" ht="10" x14ac:dyDescent="0.2">
      <c r="A838" s="239"/>
      <c r="B838" s="240"/>
    </row>
    <row r="839" spans="1:2" ht="10" x14ac:dyDescent="0.2">
      <c r="A839" s="239"/>
      <c r="B839" s="240"/>
    </row>
    <row r="840" spans="1:2" ht="10" x14ac:dyDescent="0.2">
      <c r="A840" s="239"/>
      <c r="B840" s="240"/>
    </row>
    <row r="841" spans="1:2" ht="10" x14ac:dyDescent="0.2">
      <c r="A841" s="239"/>
      <c r="B841" s="240"/>
    </row>
    <row r="842" spans="1:2" ht="10" x14ac:dyDescent="0.2">
      <c r="A842" s="239"/>
      <c r="B842" s="240"/>
    </row>
    <row r="843" spans="1:2" ht="10" x14ac:dyDescent="0.2">
      <c r="A843" s="239"/>
      <c r="B843" s="240"/>
    </row>
    <row r="844" spans="1:2" ht="10" x14ac:dyDescent="0.2">
      <c r="A844" s="239"/>
      <c r="B844" s="240"/>
    </row>
    <row r="845" spans="1:2" ht="10" x14ac:dyDescent="0.2">
      <c r="A845" s="239"/>
      <c r="B845" s="240"/>
    </row>
    <row r="846" spans="1:2" ht="10" x14ac:dyDescent="0.2">
      <c r="A846" s="239"/>
      <c r="B846" s="240"/>
    </row>
    <row r="847" spans="1:2" ht="10" x14ac:dyDescent="0.2">
      <c r="A847" s="239"/>
      <c r="B847" s="240"/>
    </row>
    <row r="848" spans="1:2" ht="10" x14ac:dyDescent="0.2">
      <c r="A848" s="239"/>
      <c r="B848" s="240"/>
    </row>
    <row r="849" spans="1:2" ht="10" x14ac:dyDescent="0.2">
      <c r="A849" s="239"/>
      <c r="B849" s="240"/>
    </row>
    <row r="850" spans="1:2" ht="10" x14ac:dyDescent="0.2">
      <c r="A850" s="239"/>
      <c r="B850" s="240"/>
    </row>
    <row r="851" spans="1:2" ht="10" x14ac:dyDescent="0.2">
      <c r="A851" s="239"/>
      <c r="B851" s="240"/>
    </row>
    <row r="852" spans="1:2" ht="10" x14ac:dyDescent="0.2">
      <c r="A852" s="239"/>
      <c r="B852" s="240"/>
    </row>
    <row r="853" spans="1:2" ht="10" x14ac:dyDescent="0.2">
      <c r="A853" s="239"/>
      <c r="B853" s="240"/>
    </row>
    <row r="854" spans="1:2" ht="10" x14ac:dyDescent="0.2">
      <c r="A854" s="239"/>
      <c r="B854" s="240"/>
    </row>
    <row r="855" spans="1:2" ht="10" x14ac:dyDescent="0.2">
      <c r="A855" s="239"/>
      <c r="B855" s="240"/>
    </row>
    <row r="856" spans="1:2" ht="10" x14ac:dyDescent="0.2">
      <c r="A856" s="239"/>
      <c r="B856" s="240"/>
    </row>
    <row r="857" spans="1:2" ht="10" x14ac:dyDescent="0.2">
      <c r="A857" s="239"/>
      <c r="B857" s="240"/>
    </row>
    <row r="858" spans="1:2" ht="10" x14ac:dyDescent="0.2">
      <c r="A858" s="239"/>
      <c r="B858" s="240"/>
    </row>
    <row r="859" spans="1:2" ht="10" x14ac:dyDescent="0.2">
      <c r="A859" s="239"/>
      <c r="B859" s="240"/>
    </row>
    <row r="860" spans="1:2" ht="10" x14ac:dyDescent="0.2">
      <c r="A860" s="239"/>
      <c r="B860" s="240"/>
    </row>
    <row r="861" spans="1:2" ht="10" x14ac:dyDescent="0.2">
      <c r="A861" s="239"/>
      <c r="B861" s="240"/>
    </row>
    <row r="862" spans="1:2" ht="10" x14ac:dyDescent="0.2">
      <c r="A862" s="239"/>
      <c r="B862" s="240"/>
    </row>
    <row r="863" spans="1:2" ht="10" x14ac:dyDescent="0.2">
      <c r="A863" s="239"/>
      <c r="B863" s="240"/>
    </row>
    <row r="864" spans="1:2" ht="10" x14ac:dyDescent="0.2">
      <c r="A864" s="239"/>
      <c r="B864" s="240"/>
    </row>
    <row r="865" spans="1:2" ht="10" x14ac:dyDescent="0.2">
      <c r="A865" s="239"/>
      <c r="B865" s="240"/>
    </row>
    <row r="866" spans="1:2" ht="10" x14ac:dyDescent="0.2">
      <c r="A866" s="239"/>
      <c r="B866" s="240"/>
    </row>
    <row r="867" spans="1:2" ht="10" x14ac:dyDescent="0.2">
      <c r="A867" s="239"/>
      <c r="B867" s="240"/>
    </row>
    <row r="868" spans="1:2" ht="10" x14ac:dyDescent="0.2">
      <c r="A868" s="239"/>
      <c r="B868" s="240"/>
    </row>
    <row r="869" spans="1:2" ht="10" x14ac:dyDescent="0.2">
      <c r="A869" s="239"/>
      <c r="B869" s="240"/>
    </row>
    <row r="870" spans="1:2" ht="10" x14ac:dyDescent="0.2">
      <c r="A870" s="239"/>
      <c r="B870" s="240"/>
    </row>
    <row r="871" spans="1:2" ht="10" x14ac:dyDescent="0.2">
      <c r="A871" s="239"/>
      <c r="B871" s="240"/>
    </row>
    <row r="872" spans="1:2" ht="10" x14ac:dyDescent="0.2">
      <c r="A872" s="239"/>
      <c r="B872" s="240"/>
    </row>
    <row r="873" spans="1:2" ht="10" x14ac:dyDescent="0.2">
      <c r="A873" s="239"/>
      <c r="B873" s="240"/>
    </row>
    <row r="874" spans="1:2" ht="10" x14ac:dyDescent="0.2">
      <c r="A874" s="239"/>
      <c r="B874" s="240"/>
    </row>
    <row r="875" spans="1:2" ht="10" x14ac:dyDescent="0.2">
      <c r="A875" s="239"/>
      <c r="B875" s="240"/>
    </row>
    <row r="876" spans="1:2" ht="10" x14ac:dyDescent="0.2">
      <c r="A876" s="239"/>
      <c r="B876" s="240"/>
    </row>
    <row r="877" spans="1:2" ht="10" x14ac:dyDescent="0.2">
      <c r="A877" s="239"/>
      <c r="B877" s="240"/>
    </row>
    <row r="878" spans="1:2" ht="10" x14ac:dyDescent="0.2">
      <c r="A878" s="239"/>
      <c r="B878" s="240"/>
    </row>
    <row r="879" spans="1:2" ht="10" x14ac:dyDescent="0.2">
      <c r="A879" s="239"/>
      <c r="B879" s="240"/>
    </row>
    <row r="880" spans="1:2" ht="10" x14ac:dyDescent="0.2">
      <c r="A880" s="239"/>
      <c r="B880" s="240"/>
    </row>
    <row r="881" spans="1:2" ht="10" x14ac:dyDescent="0.2">
      <c r="A881" s="239"/>
      <c r="B881" s="240"/>
    </row>
    <row r="882" spans="1:2" ht="10" x14ac:dyDescent="0.2">
      <c r="A882" s="239"/>
      <c r="B882" s="240"/>
    </row>
    <row r="883" spans="1:2" ht="10" x14ac:dyDescent="0.2">
      <c r="A883" s="239"/>
      <c r="B883" s="240"/>
    </row>
    <row r="884" spans="1:2" ht="10" x14ac:dyDescent="0.2">
      <c r="A884" s="239"/>
      <c r="B884" s="240"/>
    </row>
    <row r="885" spans="1:2" ht="10" x14ac:dyDescent="0.2">
      <c r="A885" s="239"/>
      <c r="B885" s="240"/>
    </row>
    <row r="886" spans="1:2" ht="10" x14ac:dyDescent="0.2">
      <c r="A886" s="239"/>
      <c r="B886" s="240"/>
    </row>
    <row r="887" spans="1:2" ht="10" x14ac:dyDescent="0.2">
      <c r="A887" s="239"/>
      <c r="B887" s="240"/>
    </row>
    <row r="888" spans="1:2" ht="10" x14ac:dyDescent="0.2">
      <c r="A888" s="239"/>
      <c r="B888" s="240"/>
    </row>
    <row r="889" spans="1:2" ht="10" x14ac:dyDescent="0.2">
      <c r="A889" s="239"/>
      <c r="B889" s="240"/>
    </row>
    <row r="890" spans="1:2" ht="10" x14ac:dyDescent="0.2">
      <c r="A890" s="239"/>
      <c r="B890" s="240"/>
    </row>
    <row r="891" spans="1:2" ht="10" x14ac:dyDescent="0.2">
      <c r="A891" s="239"/>
      <c r="B891" s="240"/>
    </row>
    <row r="892" spans="1:2" ht="10" x14ac:dyDescent="0.2">
      <c r="A892" s="239"/>
      <c r="B892" s="240"/>
    </row>
    <row r="893" spans="1:2" ht="10" x14ac:dyDescent="0.2">
      <c r="A893" s="239"/>
      <c r="B893" s="240"/>
    </row>
    <row r="894" spans="1:2" ht="10" x14ac:dyDescent="0.2">
      <c r="A894" s="239"/>
      <c r="B894" s="240"/>
    </row>
    <row r="895" spans="1:2" ht="10" x14ac:dyDescent="0.2">
      <c r="A895" s="239"/>
      <c r="B895" s="240"/>
    </row>
    <row r="896" spans="1:2" ht="10" x14ac:dyDescent="0.2">
      <c r="A896" s="239"/>
      <c r="B896" s="240"/>
    </row>
    <row r="897" spans="1:2" ht="10" x14ac:dyDescent="0.2">
      <c r="A897" s="239"/>
      <c r="B897" s="240"/>
    </row>
    <row r="898" spans="1:2" ht="10" x14ac:dyDescent="0.2">
      <c r="A898" s="239"/>
      <c r="B898" s="240"/>
    </row>
    <row r="899" spans="1:2" ht="10" x14ac:dyDescent="0.2">
      <c r="A899" s="239"/>
      <c r="B899" s="240"/>
    </row>
    <row r="900" spans="1:2" ht="10" x14ac:dyDescent="0.2">
      <c r="A900" s="239"/>
      <c r="B900" s="240"/>
    </row>
    <row r="901" spans="1:2" ht="10" x14ac:dyDescent="0.2">
      <c r="A901" s="239"/>
      <c r="B901" s="240"/>
    </row>
    <row r="902" spans="1:2" ht="10" x14ac:dyDescent="0.2">
      <c r="A902" s="239"/>
      <c r="B902" s="240"/>
    </row>
    <row r="903" spans="1:2" ht="10" x14ac:dyDescent="0.2">
      <c r="A903" s="239"/>
      <c r="B903" s="240"/>
    </row>
    <row r="904" spans="1:2" ht="10" x14ac:dyDescent="0.2">
      <c r="A904" s="239"/>
      <c r="B904" s="240"/>
    </row>
    <row r="905" spans="1:2" ht="10" x14ac:dyDescent="0.2">
      <c r="A905" s="239"/>
      <c r="B905" s="240"/>
    </row>
    <row r="906" spans="1:2" ht="10" x14ac:dyDescent="0.2">
      <c r="A906" s="239"/>
      <c r="B906" s="240"/>
    </row>
    <row r="907" spans="1:2" ht="10" x14ac:dyDescent="0.2">
      <c r="A907" s="239"/>
      <c r="B907" s="240"/>
    </row>
    <row r="908" spans="1:2" ht="10" x14ac:dyDescent="0.2">
      <c r="A908" s="239"/>
      <c r="B908" s="240"/>
    </row>
    <row r="909" spans="1:2" ht="10" x14ac:dyDescent="0.2">
      <c r="A909" s="239"/>
      <c r="B909" s="240"/>
    </row>
    <row r="910" spans="1:2" ht="10" x14ac:dyDescent="0.2">
      <c r="A910" s="239"/>
      <c r="B910" s="240"/>
    </row>
    <row r="911" spans="1:2" ht="10" x14ac:dyDescent="0.2">
      <c r="A911" s="239"/>
      <c r="B911" s="240"/>
    </row>
    <row r="912" spans="1:2" ht="10" x14ac:dyDescent="0.2">
      <c r="A912" s="239"/>
      <c r="B912" s="240"/>
    </row>
    <row r="913" spans="1:2" ht="10" x14ac:dyDescent="0.2">
      <c r="A913" s="239"/>
      <c r="B913" s="240"/>
    </row>
    <row r="914" spans="1:2" ht="10" x14ac:dyDescent="0.2">
      <c r="A914" s="239"/>
      <c r="B914" s="240"/>
    </row>
    <row r="915" spans="1:2" ht="10" x14ac:dyDescent="0.2">
      <c r="A915" s="239"/>
      <c r="B915" s="240"/>
    </row>
    <row r="916" spans="1:2" ht="10" x14ac:dyDescent="0.2">
      <c r="A916" s="239"/>
      <c r="B916" s="240"/>
    </row>
    <row r="917" spans="1:2" ht="10" x14ac:dyDescent="0.2">
      <c r="A917" s="239"/>
      <c r="B917" s="240"/>
    </row>
    <row r="918" spans="1:2" ht="10" x14ac:dyDescent="0.2">
      <c r="A918" s="239"/>
      <c r="B918" s="240"/>
    </row>
    <row r="919" spans="1:2" ht="10" x14ac:dyDescent="0.2">
      <c r="A919" s="239"/>
      <c r="B919" s="240"/>
    </row>
    <row r="920" spans="1:2" ht="10" x14ac:dyDescent="0.2">
      <c r="A920" s="239"/>
      <c r="B920" s="240"/>
    </row>
    <row r="921" spans="1:2" ht="10" x14ac:dyDescent="0.2">
      <c r="A921" s="239"/>
      <c r="B921" s="240"/>
    </row>
    <row r="922" spans="1:2" ht="10" x14ac:dyDescent="0.2">
      <c r="A922" s="239"/>
      <c r="B922" s="240"/>
    </row>
    <row r="923" spans="1:2" ht="10" x14ac:dyDescent="0.2">
      <c r="A923" s="239"/>
      <c r="B923" s="240"/>
    </row>
    <row r="924" spans="1:2" ht="10" x14ac:dyDescent="0.2">
      <c r="A924" s="239"/>
      <c r="B924" s="240"/>
    </row>
    <row r="925" spans="1:2" ht="10" x14ac:dyDescent="0.2">
      <c r="A925" s="239"/>
      <c r="B925" s="240"/>
    </row>
    <row r="926" spans="1:2" ht="10" x14ac:dyDescent="0.2">
      <c r="A926" s="239"/>
      <c r="B926" s="240"/>
    </row>
    <row r="927" spans="1:2" ht="10" x14ac:dyDescent="0.2">
      <c r="A927" s="239"/>
      <c r="B927" s="240"/>
    </row>
    <row r="928" spans="1:2" ht="10" x14ac:dyDescent="0.2">
      <c r="A928" s="239"/>
      <c r="B928" s="240"/>
    </row>
    <row r="929" spans="1:2" ht="10" x14ac:dyDescent="0.2">
      <c r="A929" s="239"/>
      <c r="B929" s="240"/>
    </row>
    <row r="930" spans="1:2" ht="10" x14ac:dyDescent="0.2">
      <c r="A930" s="239"/>
      <c r="B930" s="240"/>
    </row>
    <row r="931" spans="1:2" ht="10" x14ac:dyDescent="0.2">
      <c r="A931" s="239"/>
      <c r="B931" s="240"/>
    </row>
    <row r="932" spans="1:2" ht="10" x14ac:dyDescent="0.2">
      <c r="A932" s="239"/>
      <c r="B932" s="240"/>
    </row>
    <row r="933" spans="1:2" ht="10" x14ac:dyDescent="0.2">
      <c r="A933" s="239"/>
      <c r="B933" s="240"/>
    </row>
    <row r="934" spans="1:2" ht="10" x14ac:dyDescent="0.2">
      <c r="A934" s="239"/>
      <c r="B934" s="240"/>
    </row>
    <row r="935" spans="1:2" ht="10" x14ac:dyDescent="0.2">
      <c r="A935" s="239"/>
      <c r="B935" s="240"/>
    </row>
    <row r="936" spans="1:2" ht="10" x14ac:dyDescent="0.2">
      <c r="A936" s="239"/>
      <c r="B936" s="240"/>
    </row>
    <row r="937" spans="1:2" ht="10" x14ac:dyDescent="0.2">
      <c r="A937" s="239"/>
      <c r="B937" s="240"/>
    </row>
    <row r="938" spans="1:2" ht="10" x14ac:dyDescent="0.2">
      <c r="A938" s="239"/>
      <c r="B938" s="240"/>
    </row>
    <row r="939" spans="1:2" ht="10" x14ac:dyDescent="0.2">
      <c r="A939" s="239"/>
      <c r="B939" s="240"/>
    </row>
    <row r="940" spans="1:2" ht="10" x14ac:dyDescent="0.2">
      <c r="A940" s="239"/>
      <c r="B940" s="240"/>
    </row>
    <row r="941" spans="1:2" ht="10" x14ac:dyDescent="0.2">
      <c r="A941" s="239"/>
      <c r="B941" s="240"/>
    </row>
    <row r="942" spans="1:2" ht="10" x14ac:dyDescent="0.2">
      <c r="A942" s="239"/>
      <c r="B942" s="240"/>
    </row>
    <row r="943" spans="1:2" ht="10" x14ac:dyDescent="0.2">
      <c r="A943" s="239"/>
      <c r="B943" s="240"/>
    </row>
    <row r="944" spans="1:2" ht="10" x14ac:dyDescent="0.2">
      <c r="A944" s="239"/>
      <c r="B944" s="240"/>
    </row>
    <row r="945" spans="1:2" ht="10" x14ac:dyDescent="0.2">
      <c r="A945" s="239"/>
      <c r="B945" s="240"/>
    </row>
    <row r="946" spans="1:2" ht="10" x14ac:dyDescent="0.2">
      <c r="A946" s="239"/>
      <c r="B946" s="240"/>
    </row>
    <row r="947" spans="1:2" ht="10" x14ac:dyDescent="0.2">
      <c r="A947" s="239"/>
      <c r="B947" s="240"/>
    </row>
    <row r="948" spans="1:2" ht="10" x14ac:dyDescent="0.2">
      <c r="A948" s="239"/>
      <c r="B948" s="240"/>
    </row>
    <row r="949" spans="1:2" ht="10" x14ac:dyDescent="0.2">
      <c r="A949" s="239"/>
      <c r="B949" s="240"/>
    </row>
    <row r="950" spans="1:2" ht="10" x14ac:dyDescent="0.2">
      <c r="A950" s="239"/>
      <c r="B950" s="240"/>
    </row>
    <row r="951" spans="1:2" ht="10" x14ac:dyDescent="0.2">
      <c r="A951" s="239"/>
      <c r="B951" s="240"/>
    </row>
    <row r="952" spans="1:2" ht="10" x14ac:dyDescent="0.2">
      <c r="A952" s="239"/>
      <c r="B952" s="240"/>
    </row>
    <row r="953" spans="1:2" ht="10" x14ac:dyDescent="0.2">
      <c r="A953" s="239"/>
      <c r="B953" s="240"/>
    </row>
    <row r="954" spans="1:2" ht="10" x14ac:dyDescent="0.2">
      <c r="A954" s="239"/>
      <c r="B954" s="240"/>
    </row>
    <row r="955" spans="1:2" ht="10" x14ac:dyDescent="0.2">
      <c r="A955" s="239"/>
      <c r="B955" s="240"/>
    </row>
    <row r="956" spans="1:2" ht="10" x14ac:dyDescent="0.2">
      <c r="A956" s="239"/>
      <c r="B956" s="240"/>
    </row>
    <row r="957" spans="1:2" ht="10" x14ac:dyDescent="0.2">
      <c r="A957" s="239"/>
      <c r="B957" s="240"/>
    </row>
    <row r="958" spans="1:2" ht="10" x14ac:dyDescent="0.2">
      <c r="A958" s="239"/>
      <c r="B958" s="240"/>
    </row>
    <row r="959" spans="1:2" ht="10" x14ac:dyDescent="0.2">
      <c r="A959" s="239"/>
      <c r="B959" s="240"/>
    </row>
    <row r="960" spans="1:2" ht="10" x14ac:dyDescent="0.2">
      <c r="A960" s="239"/>
      <c r="B960" s="240"/>
    </row>
    <row r="961" spans="1:2" ht="10" x14ac:dyDescent="0.2">
      <c r="A961" s="239"/>
      <c r="B961" s="240"/>
    </row>
    <row r="962" spans="1:2" ht="10" x14ac:dyDescent="0.2">
      <c r="A962" s="239"/>
      <c r="B962" s="240"/>
    </row>
    <row r="963" spans="1:2" ht="10" x14ac:dyDescent="0.2">
      <c r="A963" s="239"/>
      <c r="B963" s="240"/>
    </row>
    <row r="964" spans="1:2" ht="10" x14ac:dyDescent="0.2">
      <c r="A964" s="239"/>
      <c r="B964" s="240"/>
    </row>
    <row r="965" spans="1:2" ht="10" x14ac:dyDescent="0.2">
      <c r="A965" s="239"/>
      <c r="B965" s="240"/>
    </row>
    <row r="966" spans="1:2" ht="10" x14ac:dyDescent="0.2">
      <c r="A966" s="239"/>
      <c r="B966" s="240"/>
    </row>
    <row r="967" spans="1:2" ht="10" x14ac:dyDescent="0.2">
      <c r="A967" s="239"/>
      <c r="B967" s="240"/>
    </row>
    <row r="968" spans="1:2" ht="10" x14ac:dyDescent="0.2">
      <c r="A968" s="239"/>
      <c r="B968" s="240"/>
    </row>
    <row r="969" spans="1:2" ht="10" x14ac:dyDescent="0.2">
      <c r="A969" s="239"/>
      <c r="B969" s="240"/>
    </row>
    <row r="970" spans="1:2" ht="10" x14ac:dyDescent="0.2">
      <c r="A970" s="239"/>
      <c r="B970" s="240"/>
    </row>
    <row r="971" spans="1:2" ht="10" x14ac:dyDescent="0.2">
      <c r="A971" s="239"/>
      <c r="B971" s="240"/>
    </row>
    <row r="972" spans="1:2" ht="10" x14ac:dyDescent="0.2">
      <c r="A972" s="239"/>
      <c r="B972" s="240"/>
    </row>
    <row r="973" spans="1:2" ht="10" x14ac:dyDescent="0.2">
      <c r="A973" s="239"/>
      <c r="B973" s="240"/>
    </row>
    <row r="974" spans="1:2" ht="10" x14ac:dyDescent="0.2">
      <c r="A974" s="239"/>
      <c r="B974" s="240"/>
    </row>
    <row r="975" spans="1:2" ht="10" x14ac:dyDescent="0.2">
      <c r="A975" s="239"/>
      <c r="B975" s="240"/>
    </row>
    <row r="976" spans="1:2" ht="10" x14ac:dyDescent="0.2">
      <c r="A976" s="239"/>
      <c r="B976" s="240"/>
    </row>
    <row r="977" spans="1:2" ht="10" x14ac:dyDescent="0.2">
      <c r="A977" s="239"/>
      <c r="B977" s="240"/>
    </row>
    <row r="978" spans="1:2" ht="10" x14ac:dyDescent="0.2">
      <c r="A978" s="239"/>
      <c r="B978" s="240"/>
    </row>
    <row r="979" spans="1:2" ht="10" x14ac:dyDescent="0.2">
      <c r="A979" s="239"/>
      <c r="B979" s="240"/>
    </row>
    <row r="980" spans="1:2" ht="10" x14ac:dyDescent="0.2">
      <c r="A980" s="239"/>
      <c r="B980" s="240"/>
    </row>
    <row r="981" spans="1:2" ht="10" x14ac:dyDescent="0.2">
      <c r="A981" s="239"/>
      <c r="B981" s="240"/>
    </row>
    <row r="982" spans="1:2" ht="10" x14ac:dyDescent="0.2">
      <c r="A982" s="239"/>
      <c r="B982" s="240"/>
    </row>
    <row r="983" spans="1:2" ht="10" x14ac:dyDescent="0.2">
      <c r="A983" s="239"/>
      <c r="B983" s="240"/>
    </row>
    <row r="984" spans="1:2" ht="10" x14ac:dyDescent="0.2">
      <c r="A984" s="239"/>
      <c r="B984" s="240"/>
    </row>
    <row r="985" spans="1:2" ht="10" x14ac:dyDescent="0.2">
      <c r="A985" s="239"/>
      <c r="B985" s="240"/>
    </row>
    <row r="986" spans="1:2" ht="10" x14ac:dyDescent="0.2">
      <c r="A986" s="239"/>
      <c r="B986" s="240"/>
    </row>
    <row r="987" spans="1:2" ht="10" x14ac:dyDescent="0.2">
      <c r="A987" s="239"/>
      <c r="B987" s="240"/>
    </row>
    <row r="988" spans="1:2" ht="10" x14ac:dyDescent="0.2">
      <c r="A988" s="239"/>
      <c r="B988" s="240"/>
    </row>
    <row r="989" spans="1:2" ht="10" x14ac:dyDescent="0.2">
      <c r="A989" s="239"/>
      <c r="B989" s="240"/>
    </row>
    <row r="990" spans="1:2" ht="10" x14ac:dyDescent="0.2">
      <c r="A990" s="239"/>
      <c r="B990" s="240"/>
    </row>
    <row r="991" spans="1:2" ht="10" x14ac:dyDescent="0.2">
      <c r="A991" s="239"/>
      <c r="B991" s="240"/>
    </row>
    <row r="992" spans="1:2" ht="10" x14ac:dyDescent="0.2">
      <c r="A992" s="239"/>
      <c r="B992" s="240"/>
    </row>
    <row r="993" spans="1:2" ht="10" x14ac:dyDescent="0.2">
      <c r="A993" s="239"/>
      <c r="B993" s="240"/>
    </row>
    <row r="994" spans="1:2" ht="10" x14ac:dyDescent="0.2">
      <c r="A994" s="239"/>
      <c r="B994" s="240"/>
    </row>
    <row r="995" spans="1:2" ht="10" x14ac:dyDescent="0.2">
      <c r="A995" s="239"/>
      <c r="B995" s="240"/>
    </row>
    <row r="996" spans="1:2" ht="10" x14ac:dyDescent="0.2">
      <c r="A996" s="239"/>
      <c r="B996" s="240"/>
    </row>
    <row r="997" spans="1:2" ht="10" x14ac:dyDescent="0.2">
      <c r="A997" s="239"/>
      <c r="B997" s="240"/>
    </row>
    <row r="998" spans="1:2" ht="10" x14ac:dyDescent="0.2">
      <c r="A998" s="239"/>
      <c r="B998" s="240"/>
    </row>
    <row r="999" spans="1:2" ht="10" x14ac:dyDescent="0.2">
      <c r="A999" s="239"/>
      <c r="B999" s="240"/>
    </row>
    <row r="1000" spans="1:2" ht="10" x14ac:dyDescent="0.2">
      <c r="A1000" s="239"/>
      <c r="B1000" s="240"/>
    </row>
    <row r="1001" spans="1:2" ht="10" x14ac:dyDescent="0.2">
      <c r="A1001" s="239"/>
      <c r="B1001" s="240"/>
    </row>
    <row r="1002" spans="1:2" ht="10" x14ac:dyDescent="0.2">
      <c r="A1002" s="239"/>
      <c r="B1002" s="240"/>
    </row>
    <row r="1003" spans="1:2" ht="10" x14ac:dyDescent="0.2">
      <c r="A1003" s="239"/>
      <c r="B1003" s="240"/>
    </row>
    <row r="1004" spans="1:2" ht="10" x14ac:dyDescent="0.2">
      <c r="A1004" s="239"/>
      <c r="B1004" s="240"/>
    </row>
    <row r="1005" spans="1:2" ht="10" x14ac:dyDescent="0.2">
      <c r="A1005" s="239"/>
      <c r="B1005" s="240"/>
    </row>
    <row r="1006" spans="1:2" ht="10" x14ac:dyDescent="0.2">
      <c r="A1006" s="239"/>
      <c r="B1006" s="240"/>
    </row>
    <row r="1007" spans="1:2" ht="10" x14ac:dyDescent="0.2">
      <c r="A1007" s="239"/>
      <c r="B1007" s="240"/>
    </row>
    <row r="1008" spans="1:2" ht="10" x14ac:dyDescent="0.2">
      <c r="A1008" s="239"/>
      <c r="B1008" s="240"/>
    </row>
    <row r="1009" spans="1:2" ht="10" x14ac:dyDescent="0.2">
      <c r="A1009" s="239"/>
      <c r="B1009" s="240"/>
    </row>
    <row r="1010" spans="1:2" ht="10" x14ac:dyDescent="0.2">
      <c r="A1010" s="239"/>
      <c r="B1010" s="240"/>
    </row>
    <row r="1011" spans="1:2" ht="10" x14ac:dyDescent="0.2">
      <c r="A1011" s="239"/>
      <c r="B1011" s="240"/>
    </row>
    <row r="1012" spans="1:2" ht="10" x14ac:dyDescent="0.2">
      <c r="A1012" s="239"/>
      <c r="B1012" s="240"/>
    </row>
    <row r="1013" spans="1:2" ht="10" x14ac:dyDescent="0.2">
      <c r="A1013" s="239"/>
      <c r="B1013" s="240"/>
    </row>
    <row r="1014" spans="1:2" ht="10" x14ac:dyDescent="0.2">
      <c r="A1014" s="239"/>
      <c r="B1014" s="240"/>
    </row>
    <row r="1015" spans="1:2" ht="10" x14ac:dyDescent="0.2">
      <c r="A1015" s="239"/>
      <c r="B1015" s="240"/>
    </row>
    <row r="1016" spans="1:2" ht="10" x14ac:dyDescent="0.2">
      <c r="A1016" s="239"/>
      <c r="B1016" s="240"/>
    </row>
    <row r="1017" spans="1:2" ht="10" x14ac:dyDescent="0.2">
      <c r="A1017" s="239"/>
      <c r="B1017" s="240"/>
    </row>
    <row r="1018" spans="1:2" ht="10" x14ac:dyDescent="0.2">
      <c r="A1018" s="239"/>
      <c r="B1018" s="240"/>
    </row>
    <row r="1019" spans="1:2" ht="10" x14ac:dyDescent="0.2">
      <c r="A1019" s="239"/>
      <c r="B1019" s="240"/>
    </row>
    <row r="1020" spans="1:2" ht="10" x14ac:dyDescent="0.2">
      <c r="A1020" s="239"/>
      <c r="B1020" s="240"/>
    </row>
    <row r="1021" spans="1:2" ht="10" x14ac:dyDescent="0.2">
      <c r="A1021" s="239"/>
      <c r="B1021" s="240"/>
    </row>
    <row r="1022" spans="1:2" ht="10" x14ac:dyDescent="0.2">
      <c r="A1022" s="239"/>
      <c r="B1022" s="240"/>
    </row>
    <row r="1023" spans="1:2" ht="10" x14ac:dyDescent="0.2">
      <c r="A1023" s="239"/>
      <c r="B1023" s="240"/>
    </row>
    <row r="1024" spans="1:2" ht="10" x14ac:dyDescent="0.2">
      <c r="A1024" s="239"/>
      <c r="B1024" s="240"/>
    </row>
    <row r="1025" spans="1:2" ht="10" x14ac:dyDescent="0.2">
      <c r="A1025" s="239"/>
      <c r="B1025" s="240"/>
    </row>
    <row r="1026" spans="1:2" ht="10" x14ac:dyDescent="0.2">
      <c r="A1026" s="239"/>
      <c r="B1026" s="240"/>
    </row>
    <row r="1027" spans="1:2" ht="10" x14ac:dyDescent="0.2">
      <c r="A1027" s="239"/>
      <c r="B1027" s="240"/>
    </row>
    <row r="1028" spans="1:2" ht="10" x14ac:dyDescent="0.2">
      <c r="A1028" s="239"/>
      <c r="B1028" s="240"/>
    </row>
    <row r="1029" spans="1:2" ht="10" x14ac:dyDescent="0.2">
      <c r="A1029" s="239"/>
      <c r="B1029" s="240"/>
    </row>
    <row r="1030" spans="1:2" ht="10" x14ac:dyDescent="0.2">
      <c r="A1030" s="239"/>
      <c r="B1030" s="240"/>
    </row>
    <row r="1031" spans="1:2" ht="10" x14ac:dyDescent="0.2">
      <c r="A1031" s="239"/>
      <c r="B1031" s="240"/>
    </row>
    <row r="1032" spans="1:2" ht="10" x14ac:dyDescent="0.2">
      <c r="A1032" s="239"/>
      <c r="B1032" s="240"/>
    </row>
    <row r="1033" spans="1:2" ht="10" x14ac:dyDescent="0.2">
      <c r="A1033" s="239"/>
      <c r="B1033" s="240"/>
    </row>
    <row r="1034" spans="1:2" ht="10" x14ac:dyDescent="0.2">
      <c r="A1034" s="239"/>
      <c r="B1034" s="240"/>
    </row>
    <row r="1035" spans="1:2" ht="10" x14ac:dyDescent="0.2">
      <c r="A1035" s="239"/>
      <c r="B1035" s="240"/>
    </row>
    <row r="1036" spans="1:2" ht="10" x14ac:dyDescent="0.2">
      <c r="A1036" s="239"/>
      <c r="B1036" s="240"/>
    </row>
    <row r="1037" spans="1:2" ht="10" x14ac:dyDescent="0.2">
      <c r="A1037" s="239"/>
      <c r="B1037" s="240"/>
    </row>
    <row r="1038" spans="1:2" ht="10" x14ac:dyDescent="0.2">
      <c r="A1038" s="239"/>
      <c r="B1038" s="240"/>
    </row>
    <row r="1039" spans="1:2" ht="10" x14ac:dyDescent="0.2">
      <c r="A1039" s="239"/>
      <c r="B1039" s="240"/>
    </row>
    <row r="1040" spans="1:2" ht="10" x14ac:dyDescent="0.2">
      <c r="A1040" s="239"/>
      <c r="B1040" s="240"/>
    </row>
    <row r="1041" spans="1:2" ht="10" x14ac:dyDescent="0.2">
      <c r="A1041" s="239"/>
      <c r="B1041" s="240"/>
    </row>
    <row r="1042" spans="1:2" ht="10" x14ac:dyDescent="0.2">
      <c r="A1042" s="239"/>
      <c r="B1042" s="240"/>
    </row>
    <row r="1043" spans="1:2" ht="10" x14ac:dyDescent="0.2">
      <c r="A1043" s="239"/>
      <c r="B1043" s="240"/>
    </row>
    <row r="1044" spans="1:2" ht="10" x14ac:dyDescent="0.2">
      <c r="A1044" s="239"/>
      <c r="B1044" s="240"/>
    </row>
    <row r="1045" spans="1:2" ht="10" x14ac:dyDescent="0.2">
      <c r="A1045" s="239"/>
      <c r="B1045" s="240"/>
    </row>
    <row r="1046" spans="1:2" ht="10" x14ac:dyDescent="0.2">
      <c r="A1046" s="239"/>
      <c r="B1046" s="240"/>
    </row>
    <row r="1047" spans="1:2" ht="10" x14ac:dyDescent="0.2">
      <c r="A1047" s="239"/>
      <c r="B1047" s="240"/>
    </row>
    <row r="1048" spans="1:2" ht="10" x14ac:dyDescent="0.2">
      <c r="A1048" s="239"/>
      <c r="B1048" s="240"/>
    </row>
    <row r="1049" spans="1:2" ht="10" x14ac:dyDescent="0.2">
      <c r="A1049" s="239"/>
      <c r="B1049" s="240"/>
    </row>
    <row r="1050" spans="1:2" ht="10" x14ac:dyDescent="0.2">
      <c r="A1050" s="239"/>
      <c r="B1050" s="240"/>
    </row>
    <row r="1051" spans="1:2" ht="10" x14ac:dyDescent="0.2">
      <c r="A1051" s="239"/>
      <c r="B1051" s="240"/>
    </row>
    <row r="1052" spans="1:2" ht="10" x14ac:dyDescent="0.2">
      <c r="A1052" s="239"/>
      <c r="B1052" s="240"/>
    </row>
    <row r="1053" spans="1:2" ht="10" x14ac:dyDescent="0.2">
      <c r="A1053" s="239"/>
      <c r="B1053" s="240"/>
    </row>
    <row r="1054" spans="1:2" ht="10" x14ac:dyDescent="0.2">
      <c r="A1054" s="239"/>
      <c r="B1054" s="240"/>
    </row>
    <row r="1055" spans="1:2" ht="10" x14ac:dyDescent="0.2">
      <c r="A1055" s="239"/>
      <c r="B1055" s="240"/>
    </row>
    <row r="1056" spans="1:2" ht="10" x14ac:dyDescent="0.2">
      <c r="A1056" s="239"/>
      <c r="B1056" s="240"/>
    </row>
    <row r="1057" spans="1:2" ht="10" x14ac:dyDescent="0.2">
      <c r="A1057" s="239"/>
      <c r="B1057" s="240"/>
    </row>
    <row r="1058" spans="1:2" ht="10" x14ac:dyDescent="0.2">
      <c r="A1058" s="239"/>
      <c r="B1058" s="240"/>
    </row>
    <row r="1059" spans="1:2" ht="10" x14ac:dyDescent="0.2">
      <c r="A1059" s="239"/>
      <c r="B1059" s="240"/>
    </row>
    <row r="1060" spans="1:2" ht="10" x14ac:dyDescent="0.2">
      <c r="A1060" s="239"/>
      <c r="B1060" s="240"/>
    </row>
    <row r="1061" spans="1:2" ht="10" x14ac:dyDescent="0.2">
      <c r="A1061" s="239"/>
      <c r="B1061" s="240"/>
    </row>
    <row r="1062" spans="1:2" ht="10" x14ac:dyDescent="0.2">
      <c r="A1062" s="239"/>
      <c r="B1062" s="240"/>
    </row>
    <row r="1063" spans="1:2" ht="10" x14ac:dyDescent="0.2">
      <c r="A1063" s="239"/>
      <c r="B1063" s="240"/>
    </row>
    <row r="1064" spans="1:2" ht="10" x14ac:dyDescent="0.2">
      <c r="A1064" s="239"/>
      <c r="B1064" s="240"/>
    </row>
    <row r="1065" spans="1:2" ht="10" x14ac:dyDescent="0.2">
      <c r="A1065" s="239"/>
      <c r="B1065" s="240"/>
    </row>
    <row r="1066" spans="1:2" ht="10" x14ac:dyDescent="0.2">
      <c r="A1066" s="239"/>
      <c r="B1066" s="240"/>
    </row>
    <row r="1067" spans="1:2" ht="10" x14ac:dyDescent="0.2">
      <c r="A1067" s="239"/>
      <c r="B1067" s="240"/>
    </row>
    <row r="1068" spans="1:2" ht="10" x14ac:dyDescent="0.2">
      <c r="A1068" s="239"/>
      <c r="B1068" s="240"/>
    </row>
    <row r="1069" spans="1:2" ht="10" x14ac:dyDescent="0.2">
      <c r="A1069" s="239"/>
      <c r="B1069" s="240"/>
    </row>
    <row r="1070" spans="1:2" ht="10" x14ac:dyDescent="0.2">
      <c r="A1070" s="239"/>
      <c r="B1070" s="240"/>
    </row>
    <row r="1071" spans="1:2" ht="10" x14ac:dyDescent="0.2">
      <c r="A1071" s="239"/>
      <c r="B1071" s="240"/>
    </row>
    <row r="1072" spans="1:2" ht="10" x14ac:dyDescent="0.2">
      <c r="A1072" s="239"/>
      <c r="B1072" s="240"/>
    </row>
    <row r="1073" spans="1:2" ht="10" x14ac:dyDescent="0.2">
      <c r="A1073" s="239"/>
      <c r="B1073" s="240"/>
    </row>
    <row r="1074" spans="1:2" ht="10" x14ac:dyDescent="0.2">
      <c r="A1074" s="239"/>
      <c r="B1074" s="240"/>
    </row>
    <row r="1075" spans="1:2" ht="10" x14ac:dyDescent="0.2">
      <c r="A1075" s="239"/>
      <c r="B1075" s="240"/>
    </row>
    <row r="1076" spans="1:2" ht="10" x14ac:dyDescent="0.2">
      <c r="A1076" s="239"/>
      <c r="B1076" s="240"/>
    </row>
    <row r="1077" spans="1:2" ht="10" x14ac:dyDescent="0.2">
      <c r="A1077" s="239"/>
      <c r="B1077" s="240"/>
    </row>
    <row r="1078" spans="1:2" ht="10" x14ac:dyDescent="0.2">
      <c r="A1078" s="239"/>
      <c r="B1078" s="240"/>
    </row>
    <row r="1079" spans="1:2" ht="10" x14ac:dyDescent="0.2">
      <c r="A1079" s="239"/>
      <c r="B1079" s="240"/>
    </row>
    <row r="1080" spans="1:2" ht="10" x14ac:dyDescent="0.2">
      <c r="A1080" s="239"/>
      <c r="B1080" s="240"/>
    </row>
    <row r="1081" spans="1:2" ht="10" x14ac:dyDescent="0.2">
      <c r="A1081" s="239"/>
      <c r="B1081" s="240"/>
    </row>
    <row r="1082" spans="1:2" ht="10" x14ac:dyDescent="0.2">
      <c r="A1082" s="239"/>
      <c r="B1082" s="240"/>
    </row>
    <row r="1083" spans="1:2" ht="10" x14ac:dyDescent="0.2">
      <c r="A1083" s="239"/>
      <c r="B1083" s="240"/>
    </row>
    <row r="1084" spans="1:2" ht="10" x14ac:dyDescent="0.2">
      <c r="A1084" s="239"/>
      <c r="B1084" s="240"/>
    </row>
    <row r="1085" spans="1:2" ht="10" x14ac:dyDescent="0.2">
      <c r="A1085" s="239"/>
      <c r="B1085" s="240"/>
    </row>
    <row r="1086" spans="1:2" ht="10" x14ac:dyDescent="0.2">
      <c r="A1086" s="239"/>
      <c r="B1086" s="240"/>
    </row>
    <row r="1087" spans="1:2" ht="10" x14ac:dyDescent="0.2">
      <c r="A1087" s="239"/>
      <c r="B1087" s="240"/>
    </row>
    <row r="1088" spans="1:2" ht="10" x14ac:dyDescent="0.2">
      <c r="A1088" s="239"/>
      <c r="B1088" s="240"/>
    </row>
    <row r="1089" spans="1:2" ht="10" x14ac:dyDescent="0.2">
      <c r="A1089" s="239"/>
      <c r="B1089" s="240"/>
    </row>
    <row r="1090" spans="1:2" ht="10" x14ac:dyDescent="0.2">
      <c r="A1090" s="239"/>
      <c r="B1090" s="240"/>
    </row>
    <row r="1091" spans="1:2" ht="10" x14ac:dyDescent="0.2">
      <c r="A1091" s="239"/>
      <c r="B1091" s="240"/>
    </row>
    <row r="1092" spans="1:2" ht="10" x14ac:dyDescent="0.2">
      <c r="A1092" s="239"/>
      <c r="B1092" s="240"/>
    </row>
    <row r="1093" spans="1:2" ht="10" x14ac:dyDescent="0.2">
      <c r="A1093" s="239"/>
      <c r="B1093" s="240"/>
    </row>
    <row r="1094" spans="1:2" ht="10" x14ac:dyDescent="0.2">
      <c r="A1094" s="239"/>
      <c r="B1094" s="240"/>
    </row>
    <row r="1095" spans="1:2" ht="10" x14ac:dyDescent="0.2">
      <c r="A1095" s="239"/>
      <c r="B1095" s="240"/>
    </row>
    <row r="1096" spans="1:2" ht="10" x14ac:dyDescent="0.2">
      <c r="A1096" s="239"/>
      <c r="B1096" s="240"/>
    </row>
    <row r="1097" spans="1:2" ht="10" x14ac:dyDescent="0.2">
      <c r="A1097" s="239"/>
      <c r="B1097" s="240"/>
    </row>
    <row r="1098" spans="1:2" ht="10" x14ac:dyDescent="0.2">
      <c r="A1098" s="239"/>
      <c r="B1098" s="240"/>
    </row>
    <row r="1099" spans="1:2" ht="10" x14ac:dyDescent="0.2">
      <c r="A1099" s="239"/>
      <c r="B1099" s="240"/>
    </row>
    <row r="1100" spans="1:2" ht="10" x14ac:dyDescent="0.2">
      <c r="A1100" s="239"/>
      <c r="B1100" s="240"/>
    </row>
    <row r="1101" spans="1:2" ht="10" x14ac:dyDescent="0.2">
      <c r="A1101" s="239"/>
      <c r="B1101" s="240"/>
    </row>
    <row r="1102" spans="1:2" ht="10" x14ac:dyDescent="0.2">
      <c r="A1102" s="239"/>
      <c r="B1102" s="240"/>
    </row>
    <row r="1103" spans="1:2" ht="10" x14ac:dyDescent="0.2">
      <c r="A1103" s="239"/>
      <c r="B1103" s="240"/>
    </row>
    <row r="1104" spans="1:2" ht="10" x14ac:dyDescent="0.2">
      <c r="A1104" s="239"/>
      <c r="B1104" s="240"/>
    </row>
    <row r="1105" spans="1:2" ht="10" x14ac:dyDescent="0.2">
      <c r="A1105" s="239"/>
      <c r="B1105" s="240"/>
    </row>
    <row r="1106" spans="1:2" ht="10" x14ac:dyDescent="0.2">
      <c r="A1106" s="239"/>
      <c r="B1106" s="240"/>
    </row>
    <row r="1107" spans="1:2" ht="10" x14ac:dyDescent="0.2">
      <c r="A1107" s="239"/>
      <c r="B1107" s="240"/>
    </row>
    <row r="1108" spans="1:2" ht="10" x14ac:dyDescent="0.2">
      <c r="A1108" s="239"/>
      <c r="B1108" s="240"/>
    </row>
    <row r="1109" spans="1:2" ht="10" x14ac:dyDescent="0.2">
      <c r="A1109" s="239"/>
      <c r="B1109" s="240"/>
    </row>
    <row r="1110" spans="1:2" ht="10" x14ac:dyDescent="0.2">
      <c r="A1110" s="239"/>
      <c r="B1110" s="240"/>
    </row>
    <row r="1111" spans="1:2" ht="10" x14ac:dyDescent="0.2">
      <c r="A1111" s="239"/>
      <c r="B1111" s="240"/>
    </row>
    <row r="1112" spans="1:2" ht="10" x14ac:dyDescent="0.2">
      <c r="A1112" s="239"/>
      <c r="B1112" s="240"/>
    </row>
    <row r="1113" spans="1:2" ht="10" x14ac:dyDescent="0.2">
      <c r="A1113" s="239"/>
      <c r="B1113" s="240"/>
    </row>
    <row r="1114" spans="1:2" ht="10" x14ac:dyDescent="0.2">
      <c r="A1114" s="239"/>
      <c r="B1114" s="240"/>
    </row>
    <row r="1115" spans="1:2" ht="10" x14ac:dyDescent="0.2">
      <c r="A1115" s="239"/>
      <c r="B1115" s="240"/>
    </row>
    <row r="1116" spans="1:2" ht="10" x14ac:dyDescent="0.2">
      <c r="A1116" s="239"/>
      <c r="B1116" s="240"/>
    </row>
    <row r="1117" spans="1:2" ht="10" x14ac:dyDescent="0.2">
      <c r="A1117" s="239"/>
      <c r="B1117" s="240"/>
    </row>
    <row r="1118" spans="1:2" ht="10" x14ac:dyDescent="0.2">
      <c r="A1118" s="239"/>
      <c r="B1118" s="240"/>
    </row>
    <row r="1119" spans="1:2" ht="10" x14ac:dyDescent="0.2">
      <c r="A1119" s="239"/>
      <c r="B1119" s="240"/>
    </row>
    <row r="1120" spans="1:2" ht="10" x14ac:dyDescent="0.2">
      <c r="A1120" s="239"/>
      <c r="B1120" s="240"/>
    </row>
    <row r="1121" spans="1:2" ht="10" x14ac:dyDescent="0.2">
      <c r="A1121" s="239"/>
      <c r="B1121" s="240"/>
    </row>
    <row r="1122" spans="1:2" ht="10" x14ac:dyDescent="0.2">
      <c r="A1122" s="239"/>
      <c r="B1122" s="240"/>
    </row>
    <row r="1123" spans="1:2" ht="10" x14ac:dyDescent="0.2">
      <c r="A1123" s="239"/>
      <c r="B1123" s="240"/>
    </row>
    <row r="1124" spans="1:2" ht="10" x14ac:dyDescent="0.2">
      <c r="A1124" s="239"/>
      <c r="B1124" s="240"/>
    </row>
    <row r="1125" spans="1:2" ht="10" x14ac:dyDescent="0.2">
      <c r="A1125" s="239"/>
      <c r="B1125" s="240"/>
    </row>
    <row r="1126" spans="1:2" ht="10" x14ac:dyDescent="0.2">
      <c r="A1126" s="239"/>
      <c r="B1126" s="240"/>
    </row>
    <row r="1127" spans="1:2" ht="10" x14ac:dyDescent="0.2">
      <c r="A1127" s="239"/>
      <c r="B1127" s="240"/>
    </row>
    <row r="1128" spans="1:2" ht="10" x14ac:dyDescent="0.2">
      <c r="A1128" s="239"/>
      <c r="B1128" s="240"/>
    </row>
    <row r="1129" spans="1:2" ht="10" x14ac:dyDescent="0.2">
      <c r="A1129" s="239"/>
      <c r="B1129" s="240"/>
    </row>
    <row r="1130" spans="1:2" ht="10" x14ac:dyDescent="0.2">
      <c r="A1130" s="239"/>
      <c r="B1130" s="240"/>
    </row>
    <row r="1131" spans="1:2" ht="10" x14ac:dyDescent="0.2">
      <c r="A1131" s="239"/>
      <c r="B1131" s="240"/>
    </row>
    <row r="1132" spans="1:2" ht="10" x14ac:dyDescent="0.2">
      <c r="A1132" s="239"/>
      <c r="B1132" s="240"/>
    </row>
    <row r="1133" spans="1:2" ht="10" x14ac:dyDescent="0.2">
      <c r="A1133" s="239"/>
      <c r="B1133" s="240"/>
    </row>
    <row r="1134" spans="1:2" ht="10" x14ac:dyDescent="0.2">
      <c r="A1134" s="239"/>
      <c r="B1134" s="240"/>
    </row>
    <row r="1135" spans="1:2" ht="10" x14ac:dyDescent="0.2">
      <c r="A1135" s="239"/>
      <c r="B1135" s="240"/>
    </row>
    <row r="1136" spans="1:2" ht="10" x14ac:dyDescent="0.2">
      <c r="A1136" s="239"/>
      <c r="B1136" s="240"/>
    </row>
    <row r="1137" spans="1:2" ht="10" x14ac:dyDescent="0.2">
      <c r="A1137" s="239"/>
      <c r="B1137" s="240"/>
    </row>
    <row r="1138" spans="1:2" ht="10" x14ac:dyDescent="0.2">
      <c r="A1138" s="239"/>
      <c r="B1138" s="240"/>
    </row>
    <row r="1139" spans="1:2" ht="10" x14ac:dyDescent="0.2">
      <c r="A1139" s="239"/>
      <c r="B1139" s="240"/>
    </row>
    <row r="1140" spans="1:2" ht="10" x14ac:dyDescent="0.2">
      <c r="A1140" s="239"/>
      <c r="B1140" s="240"/>
    </row>
    <row r="1141" spans="1:2" ht="10" x14ac:dyDescent="0.2">
      <c r="A1141" s="239"/>
      <c r="B1141" s="240"/>
    </row>
    <row r="1142" spans="1:2" ht="10" x14ac:dyDescent="0.2">
      <c r="A1142" s="239"/>
      <c r="B1142" s="240"/>
    </row>
    <row r="1143" spans="1:2" ht="10" x14ac:dyDescent="0.2">
      <c r="A1143" s="239"/>
      <c r="B1143" s="240"/>
    </row>
    <row r="1144" spans="1:2" ht="10" x14ac:dyDescent="0.2">
      <c r="A1144" s="239"/>
      <c r="B1144" s="240"/>
    </row>
    <row r="1145" spans="1:2" ht="10" x14ac:dyDescent="0.2">
      <c r="A1145" s="239"/>
      <c r="B1145" s="240"/>
    </row>
    <row r="1146" spans="1:2" ht="10" x14ac:dyDescent="0.2">
      <c r="A1146" s="239"/>
      <c r="B1146" s="240"/>
    </row>
    <row r="1147" spans="1:2" ht="10" x14ac:dyDescent="0.2">
      <c r="A1147" s="239"/>
      <c r="B1147" s="240"/>
    </row>
    <row r="1148" spans="1:2" ht="10" x14ac:dyDescent="0.2">
      <c r="A1148" s="239"/>
      <c r="B1148" s="240"/>
    </row>
    <row r="1149" spans="1:2" ht="10" x14ac:dyDescent="0.2">
      <c r="A1149" s="239"/>
      <c r="B1149" s="240"/>
    </row>
    <row r="1150" spans="1:2" ht="10" x14ac:dyDescent="0.2">
      <c r="A1150" s="239"/>
      <c r="B1150" s="240"/>
    </row>
    <row r="1151" spans="1:2" ht="10" x14ac:dyDescent="0.2">
      <c r="A1151" s="239"/>
      <c r="B1151" s="240"/>
    </row>
    <row r="1152" spans="1:2" ht="10" x14ac:dyDescent="0.2">
      <c r="A1152" s="239"/>
      <c r="B1152" s="240"/>
    </row>
    <row r="1153" spans="1:2" ht="10" x14ac:dyDescent="0.2">
      <c r="A1153" s="239"/>
      <c r="B1153" s="240"/>
    </row>
    <row r="1154" spans="1:2" ht="10" x14ac:dyDescent="0.2">
      <c r="A1154" s="239"/>
      <c r="B1154" s="240"/>
    </row>
    <row r="1155" spans="1:2" ht="10" x14ac:dyDescent="0.2">
      <c r="A1155" s="239"/>
      <c r="B1155" s="240"/>
    </row>
    <row r="1156" spans="1:2" ht="10" x14ac:dyDescent="0.2">
      <c r="A1156" s="239"/>
      <c r="B1156" s="240"/>
    </row>
    <row r="1157" spans="1:2" ht="10" x14ac:dyDescent="0.2">
      <c r="A1157" s="239"/>
      <c r="B1157" s="240"/>
    </row>
    <row r="1158" spans="1:2" ht="10" x14ac:dyDescent="0.2">
      <c r="A1158" s="239"/>
      <c r="B1158" s="240"/>
    </row>
    <row r="1159" spans="1:2" ht="10" x14ac:dyDescent="0.2">
      <c r="A1159" s="239"/>
      <c r="B1159" s="240"/>
    </row>
    <row r="1160" spans="1:2" ht="10" x14ac:dyDescent="0.2">
      <c r="A1160" s="239"/>
      <c r="B1160" s="240"/>
    </row>
    <row r="1161" spans="1:2" ht="10" x14ac:dyDescent="0.2">
      <c r="A1161" s="239"/>
      <c r="B1161" s="240"/>
    </row>
    <row r="1162" spans="1:2" ht="10" x14ac:dyDescent="0.2">
      <c r="A1162" s="239"/>
      <c r="B1162" s="240"/>
    </row>
    <row r="1163" spans="1:2" ht="10" x14ac:dyDescent="0.2">
      <c r="A1163" s="239"/>
      <c r="B1163" s="240"/>
    </row>
    <row r="1164" spans="1:2" ht="10" x14ac:dyDescent="0.2">
      <c r="A1164" s="239"/>
      <c r="B1164" s="240"/>
    </row>
    <row r="1165" spans="1:2" ht="10" x14ac:dyDescent="0.2">
      <c r="A1165" s="239"/>
      <c r="B1165" s="240"/>
    </row>
    <row r="1166" spans="1:2" ht="10" x14ac:dyDescent="0.2">
      <c r="A1166" s="239"/>
      <c r="B1166" s="240"/>
    </row>
    <row r="1167" spans="1:2" ht="10" x14ac:dyDescent="0.2">
      <c r="A1167" s="239"/>
      <c r="B1167" s="240"/>
    </row>
    <row r="1168" spans="1:2" ht="10" x14ac:dyDescent="0.2">
      <c r="A1168" s="239"/>
      <c r="B1168" s="240"/>
    </row>
    <row r="1169" spans="1:2" ht="10" x14ac:dyDescent="0.2">
      <c r="A1169" s="239"/>
      <c r="B1169" s="240"/>
    </row>
    <row r="1170" spans="1:2" ht="10" x14ac:dyDescent="0.2">
      <c r="A1170" s="239"/>
      <c r="B1170" s="240"/>
    </row>
    <row r="1171" spans="1:2" ht="10" x14ac:dyDescent="0.2">
      <c r="A1171" s="239"/>
      <c r="B1171" s="240"/>
    </row>
    <row r="1172" spans="1:2" ht="10" x14ac:dyDescent="0.2">
      <c r="A1172" s="239"/>
      <c r="B1172" s="240"/>
    </row>
    <row r="1173" spans="1:2" ht="10" x14ac:dyDescent="0.2">
      <c r="A1173" s="239"/>
      <c r="B1173" s="240"/>
    </row>
    <row r="1174" spans="1:2" ht="10" x14ac:dyDescent="0.2">
      <c r="A1174" s="239"/>
      <c r="B1174" s="240"/>
    </row>
    <row r="1175" spans="1:2" ht="10" x14ac:dyDescent="0.2">
      <c r="A1175" s="239"/>
      <c r="B1175" s="240"/>
    </row>
    <row r="1176" spans="1:2" ht="10" x14ac:dyDescent="0.2">
      <c r="A1176" s="239"/>
      <c r="B1176" s="240"/>
    </row>
    <row r="1177" spans="1:2" ht="10" x14ac:dyDescent="0.2">
      <c r="A1177" s="239"/>
      <c r="B1177" s="240"/>
    </row>
    <row r="1178" spans="1:2" ht="10" x14ac:dyDescent="0.2">
      <c r="A1178" s="239"/>
      <c r="B1178" s="240"/>
    </row>
    <row r="1179" spans="1:2" ht="10" x14ac:dyDescent="0.2">
      <c r="A1179" s="239"/>
      <c r="B1179" s="240"/>
    </row>
    <row r="1180" spans="1:2" ht="10" x14ac:dyDescent="0.2">
      <c r="A1180" s="239"/>
      <c r="B1180" s="240"/>
    </row>
    <row r="1181" spans="1:2" ht="10" x14ac:dyDescent="0.2">
      <c r="A1181" s="239"/>
      <c r="B1181" s="240"/>
    </row>
    <row r="1182" spans="1:2" ht="10" x14ac:dyDescent="0.2">
      <c r="A1182" s="239"/>
      <c r="B1182" s="240"/>
    </row>
    <row r="1183" spans="1:2" ht="10" x14ac:dyDescent="0.2">
      <c r="A1183" s="239"/>
      <c r="B1183" s="240"/>
    </row>
    <row r="1184" spans="1:2" ht="10" x14ac:dyDescent="0.2">
      <c r="A1184" s="239"/>
      <c r="B1184" s="240"/>
    </row>
    <row r="1185" spans="1:2" ht="10" x14ac:dyDescent="0.2">
      <c r="A1185" s="239"/>
      <c r="B1185" s="240"/>
    </row>
    <row r="1186" spans="1:2" ht="10" x14ac:dyDescent="0.2">
      <c r="A1186" s="239"/>
      <c r="B1186" s="240"/>
    </row>
    <row r="1187" spans="1:2" ht="10" x14ac:dyDescent="0.2">
      <c r="A1187" s="239"/>
      <c r="B1187" s="240"/>
    </row>
    <row r="1188" spans="1:2" ht="10" x14ac:dyDescent="0.2">
      <c r="A1188" s="239"/>
      <c r="B1188" s="240"/>
    </row>
    <row r="1189" spans="1:2" ht="10" x14ac:dyDescent="0.2">
      <c r="A1189" s="239"/>
      <c r="B1189" s="240"/>
    </row>
    <row r="1190" spans="1:2" ht="10" x14ac:dyDescent="0.2">
      <c r="A1190" s="239"/>
      <c r="B1190" s="240"/>
    </row>
    <row r="1191" spans="1:2" ht="10" x14ac:dyDescent="0.2">
      <c r="A1191" s="239"/>
      <c r="B1191" s="240"/>
    </row>
    <row r="1192" spans="1:2" ht="10" x14ac:dyDescent="0.2">
      <c r="A1192" s="239"/>
      <c r="B1192" s="240"/>
    </row>
    <row r="1193" spans="1:2" ht="10" x14ac:dyDescent="0.2">
      <c r="A1193" s="239"/>
      <c r="B1193" s="240"/>
    </row>
    <row r="1194" spans="1:2" ht="10" x14ac:dyDescent="0.2">
      <c r="A1194" s="239"/>
      <c r="B1194" s="240"/>
    </row>
    <row r="1195" spans="1:2" ht="10" x14ac:dyDescent="0.2">
      <c r="A1195" s="239"/>
      <c r="B1195" s="240"/>
    </row>
    <row r="1196" spans="1:2" ht="10" x14ac:dyDescent="0.2">
      <c r="A1196" s="239"/>
      <c r="B1196" s="240"/>
    </row>
    <row r="1197" spans="1:2" ht="10" x14ac:dyDescent="0.2">
      <c r="A1197" s="239"/>
      <c r="B1197" s="240"/>
    </row>
    <row r="1198" spans="1:2" ht="10" x14ac:dyDescent="0.2">
      <c r="A1198" s="239"/>
      <c r="B1198" s="240"/>
    </row>
    <row r="1199" spans="1:2" ht="10" x14ac:dyDescent="0.2">
      <c r="A1199" s="239"/>
      <c r="B1199" s="240"/>
    </row>
    <row r="1200" spans="1:2" ht="10" x14ac:dyDescent="0.2">
      <c r="A1200" s="239"/>
      <c r="B1200" s="240"/>
    </row>
    <row r="1201" spans="1:2" ht="10" x14ac:dyDescent="0.2">
      <c r="A1201" s="239"/>
      <c r="B1201" s="240"/>
    </row>
    <row r="1202" spans="1:2" ht="10" x14ac:dyDescent="0.2">
      <c r="A1202" s="239"/>
      <c r="B1202" s="240"/>
    </row>
    <row r="1203" spans="1:2" ht="10" x14ac:dyDescent="0.2">
      <c r="A1203" s="239"/>
      <c r="B1203" s="240"/>
    </row>
    <row r="1204" spans="1:2" ht="10" x14ac:dyDescent="0.2">
      <c r="A1204" s="239"/>
      <c r="B1204" s="240"/>
    </row>
    <row r="1205" spans="1:2" ht="10" x14ac:dyDescent="0.2">
      <c r="A1205" s="239"/>
      <c r="B1205" s="240"/>
    </row>
    <row r="1206" spans="1:2" ht="10" x14ac:dyDescent="0.2">
      <c r="A1206" s="239"/>
      <c r="B1206" s="240"/>
    </row>
  </sheetData>
  <pageMargins left="0.7" right="0.7" top="0.75" bottom="0.75" header="0.3" footer="0.3"/>
  <pageSetup paperSize="9" orientation="landscape" r:id="rId1"/>
  <rowBreaks count="1" manualBreakCount="1">
    <brk id="25" max="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4" t="s">
        <v>125</v>
      </c>
    </row>
    <row r="2" spans="1:16" ht="15" customHeight="1" x14ac:dyDescent="0.2">
      <c r="A2" s="184" t="s">
        <v>12</v>
      </c>
    </row>
    <row r="4" spans="1:16" x14ac:dyDescent="0.2">
      <c r="A4" s="19"/>
      <c r="B4" s="19"/>
      <c r="C4" s="19"/>
      <c r="D4" s="19"/>
      <c r="E4" s="19"/>
      <c r="F4" s="19"/>
      <c r="G4" s="19"/>
      <c r="H4" s="19"/>
      <c r="I4" s="19"/>
      <c r="J4" s="19"/>
      <c r="K4" s="19"/>
      <c r="L4" s="19"/>
      <c r="M4" s="19"/>
      <c r="N4" s="19"/>
      <c r="O4" s="19"/>
      <c r="P4" s="19"/>
    </row>
    <row r="5" spans="1:16" x14ac:dyDescent="0.2">
      <c r="A5" t="s">
        <v>5</v>
      </c>
      <c r="B5" t="s">
        <v>5</v>
      </c>
      <c r="D5" t="s">
        <v>5</v>
      </c>
      <c r="F5" s="256" t="s">
        <v>41</v>
      </c>
      <c r="G5" s="256" t="s">
        <v>5</v>
      </c>
      <c r="H5" s="256" t="s">
        <v>5</v>
      </c>
      <c r="I5" s="256" t="s">
        <v>5</v>
      </c>
      <c r="J5" s="256" t="s">
        <v>5</v>
      </c>
      <c r="K5" s="256" t="s">
        <v>5</v>
      </c>
      <c r="L5" s="256" t="s">
        <v>5</v>
      </c>
      <c r="M5" s="256" t="s">
        <v>5</v>
      </c>
      <c r="N5" s="256" t="s">
        <v>5</v>
      </c>
      <c r="O5" s="256" t="s">
        <v>5</v>
      </c>
      <c r="P5" s="256" t="s">
        <v>5</v>
      </c>
    </row>
    <row r="6" spans="1:16" x14ac:dyDescent="0.2">
      <c r="A6" t="s">
        <v>5</v>
      </c>
      <c r="B6" t="s">
        <v>5</v>
      </c>
      <c r="D6" s="5" t="s">
        <v>42</v>
      </c>
      <c r="F6" s="5" t="s">
        <v>43</v>
      </c>
      <c r="G6" s="255">
        <v>0</v>
      </c>
      <c r="H6" s="5" t="s">
        <v>44</v>
      </c>
      <c r="I6" s="5" t="s">
        <v>45</v>
      </c>
      <c r="J6" s="5" t="s">
        <v>46</v>
      </c>
      <c r="K6" s="5" t="s">
        <v>47</v>
      </c>
      <c r="L6" s="5" t="s">
        <v>48</v>
      </c>
      <c r="M6" s="5" t="s">
        <v>49</v>
      </c>
      <c r="N6" s="5" t="s">
        <v>50</v>
      </c>
      <c r="O6" s="5" t="s">
        <v>51</v>
      </c>
      <c r="P6" s="5" t="s">
        <v>52</v>
      </c>
    </row>
    <row r="8" spans="1:16" x14ac:dyDescent="0.2">
      <c r="A8" s="18" t="s">
        <v>53</v>
      </c>
      <c r="B8" t="s">
        <v>5</v>
      </c>
      <c r="D8" s="6">
        <v>338410</v>
      </c>
      <c r="F8" s="7">
        <v>1310</v>
      </c>
      <c r="G8" s="8">
        <v>23030</v>
      </c>
      <c r="H8" s="9">
        <v>32520</v>
      </c>
      <c r="I8" s="10">
        <v>20380</v>
      </c>
      <c r="J8" s="11">
        <v>40840</v>
      </c>
      <c r="K8" s="12">
        <v>56280</v>
      </c>
      <c r="L8" s="13">
        <v>71340</v>
      </c>
      <c r="M8" s="14">
        <v>46470</v>
      </c>
      <c r="N8" s="15">
        <v>26330</v>
      </c>
      <c r="O8" s="16">
        <v>15390</v>
      </c>
      <c r="P8" s="17">
        <v>4530</v>
      </c>
    </row>
    <row r="10" spans="1:16" x14ac:dyDescent="0.2">
      <c r="A10" s="18" t="s">
        <v>54</v>
      </c>
      <c r="B10" s="18" t="s">
        <v>42</v>
      </c>
      <c r="D10" s="6">
        <v>14590</v>
      </c>
      <c r="F10" s="7">
        <v>80</v>
      </c>
      <c r="G10" s="8">
        <v>980</v>
      </c>
      <c r="H10" s="9">
        <v>710</v>
      </c>
      <c r="I10" s="10">
        <v>510</v>
      </c>
      <c r="J10" s="11">
        <v>1190</v>
      </c>
      <c r="K10" s="12">
        <v>1540</v>
      </c>
      <c r="L10" s="13">
        <v>2370</v>
      </c>
      <c r="M10" s="14">
        <v>1860</v>
      </c>
      <c r="N10" s="15">
        <v>1780</v>
      </c>
      <c r="O10" s="16">
        <v>2080</v>
      </c>
      <c r="P10" s="17">
        <v>1510</v>
      </c>
    </row>
    <row r="11" spans="1:16" x14ac:dyDescent="0.2">
      <c r="A11" t="s">
        <v>5</v>
      </c>
      <c r="B11" s="18" t="s">
        <v>55</v>
      </c>
      <c r="D11" s="6">
        <v>6440</v>
      </c>
      <c r="F11" s="7">
        <v>20</v>
      </c>
      <c r="G11" s="8">
        <v>210</v>
      </c>
      <c r="H11" s="9">
        <v>280</v>
      </c>
      <c r="I11" s="10">
        <v>170</v>
      </c>
      <c r="J11" s="11">
        <v>460</v>
      </c>
      <c r="K11" s="12">
        <v>600</v>
      </c>
      <c r="L11" s="13">
        <v>1050</v>
      </c>
      <c r="M11" s="14">
        <v>950</v>
      </c>
      <c r="N11" s="15">
        <v>970</v>
      </c>
      <c r="O11" s="16">
        <v>1160</v>
      </c>
      <c r="P11" s="17">
        <v>570</v>
      </c>
    </row>
    <row r="12" spans="1:16" x14ac:dyDescent="0.2">
      <c r="A12" t="s">
        <v>5</v>
      </c>
      <c r="B12" s="18" t="s">
        <v>56</v>
      </c>
      <c r="D12" s="6">
        <v>2610</v>
      </c>
      <c r="F12" s="7">
        <v>20</v>
      </c>
      <c r="G12" s="8">
        <v>140</v>
      </c>
      <c r="H12" s="9">
        <v>220</v>
      </c>
      <c r="I12" s="10">
        <v>140</v>
      </c>
      <c r="J12" s="11">
        <v>310</v>
      </c>
      <c r="K12" s="12">
        <v>400</v>
      </c>
      <c r="L12" s="13">
        <v>570</v>
      </c>
      <c r="M12" s="14">
        <v>320</v>
      </c>
      <c r="N12" s="15">
        <v>220</v>
      </c>
      <c r="O12" s="16">
        <v>180</v>
      </c>
      <c r="P12" s="17">
        <v>110</v>
      </c>
    </row>
    <row r="13" spans="1:16" x14ac:dyDescent="0.2">
      <c r="A13" t="s">
        <v>5</v>
      </c>
      <c r="B13" s="18" t="s">
        <v>57</v>
      </c>
      <c r="D13" s="6">
        <v>4340</v>
      </c>
      <c r="F13" s="7">
        <v>20</v>
      </c>
      <c r="G13" s="8">
        <v>260</v>
      </c>
      <c r="H13" s="9">
        <v>170</v>
      </c>
      <c r="I13" s="10">
        <v>150</v>
      </c>
      <c r="J13" s="11">
        <v>370</v>
      </c>
      <c r="K13" s="12">
        <v>480</v>
      </c>
      <c r="L13" s="13">
        <v>660</v>
      </c>
      <c r="M13" s="14">
        <v>460</v>
      </c>
      <c r="N13" s="15">
        <v>470</v>
      </c>
      <c r="O13" s="16">
        <v>590</v>
      </c>
      <c r="P13" s="17">
        <v>720</v>
      </c>
    </row>
    <row r="14" spans="1:16" x14ac:dyDescent="0.2">
      <c r="A14" t="s">
        <v>5</v>
      </c>
      <c r="B14" s="18" t="s">
        <v>58</v>
      </c>
      <c r="D14" s="6">
        <v>1070</v>
      </c>
      <c r="F14" s="7">
        <v>20</v>
      </c>
      <c r="G14" s="8">
        <v>360</v>
      </c>
      <c r="H14" s="9">
        <v>20</v>
      </c>
      <c r="I14" s="10">
        <v>20</v>
      </c>
      <c r="J14" s="11">
        <v>40</v>
      </c>
      <c r="K14" s="12">
        <v>40</v>
      </c>
      <c r="L14" s="13">
        <v>90</v>
      </c>
      <c r="M14" s="14">
        <v>120</v>
      </c>
      <c r="N14" s="15">
        <v>110</v>
      </c>
      <c r="O14" s="16">
        <v>140</v>
      </c>
      <c r="P14" s="17">
        <v>110</v>
      </c>
    </row>
    <row r="15" spans="1:16" x14ac:dyDescent="0.2">
      <c r="A15" t="s">
        <v>5</v>
      </c>
      <c r="B15" s="18" t="s">
        <v>59</v>
      </c>
      <c r="D15" s="6">
        <v>140</v>
      </c>
      <c r="F15" s="7">
        <v>0</v>
      </c>
      <c r="G15" s="8">
        <v>10</v>
      </c>
      <c r="H15" s="9">
        <v>30</v>
      </c>
      <c r="I15" s="10">
        <v>20</v>
      </c>
      <c r="J15" s="11">
        <v>20</v>
      </c>
      <c r="K15" s="12">
        <v>40</v>
      </c>
      <c r="L15" s="13">
        <v>10</v>
      </c>
      <c r="M15" s="14">
        <v>10</v>
      </c>
      <c r="N15" s="15">
        <v>10</v>
      </c>
      <c r="O15" s="16">
        <v>10</v>
      </c>
      <c r="P15" s="17">
        <v>0</v>
      </c>
    </row>
    <row r="17" spans="1:16" x14ac:dyDescent="0.2">
      <c r="A17" s="18" t="s">
        <v>60</v>
      </c>
      <c r="B17" s="18" t="s">
        <v>42</v>
      </c>
      <c r="D17" s="6">
        <v>323810</v>
      </c>
      <c r="F17" s="7">
        <v>1230</v>
      </c>
      <c r="G17" s="8">
        <v>22050</v>
      </c>
      <c r="H17" s="9">
        <v>31810</v>
      </c>
      <c r="I17" s="10">
        <v>19870</v>
      </c>
      <c r="J17" s="11">
        <v>39650</v>
      </c>
      <c r="K17" s="12">
        <v>54730</v>
      </c>
      <c r="L17" s="13">
        <v>68970</v>
      </c>
      <c r="M17" s="14">
        <v>44610</v>
      </c>
      <c r="N17" s="15">
        <v>24550</v>
      </c>
      <c r="O17" s="16">
        <v>13310</v>
      </c>
      <c r="P17" s="17">
        <v>3020</v>
      </c>
    </row>
    <row r="18" spans="1:16" x14ac:dyDescent="0.2">
      <c r="A18" t="s">
        <v>5</v>
      </c>
      <c r="B18" s="18" t="s">
        <v>61</v>
      </c>
      <c r="D18" s="6">
        <v>66850</v>
      </c>
      <c r="F18" s="7">
        <v>90</v>
      </c>
      <c r="G18" s="8">
        <v>2080</v>
      </c>
      <c r="H18" s="9">
        <v>4660</v>
      </c>
      <c r="I18" s="10">
        <v>2950</v>
      </c>
      <c r="J18" s="11">
        <v>6790</v>
      </c>
      <c r="K18" s="12">
        <v>9620</v>
      </c>
      <c r="L18" s="13">
        <v>15810</v>
      </c>
      <c r="M18" s="14">
        <v>10980</v>
      </c>
      <c r="N18" s="15">
        <v>7090</v>
      </c>
      <c r="O18" s="16">
        <v>5570</v>
      </c>
      <c r="P18" s="17">
        <v>1220</v>
      </c>
    </row>
    <row r="19" spans="1:16" x14ac:dyDescent="0.2">
      <c r="A19" t="s">
        <v>5</v>
      </c>
      <c r="B19" s="18" t="s">
        <v>62</v>
      </c>
      <c r="D19" s="6">
        <v>12080</v>
      </c>
      <c r="F19" s="7">
        <v>20</v>
      </c>
      <c r="G19" s="8">
        <v>610</v>
      </c>
      <c r="H19" s="9">
        <v>1660</v>
      </c>
      <c r="I19" s="10">
        <v>1120</v>
      </c>
      <c r="J19" s="11">
        <v>2300</v>
      </c>
      <c r="K19" s="12">
        <v>3140</v>
      </c>
      <c r="L19" s="13">
        <v>1950</v>
      </c>
      <c r="M19" s="14">
        <v>700</v>
      </c>
      <c r="N19" s="15">
        <v>470</v>
      </c>
      <c r="O19" s="16">
        <v>90</v>
      </c>
      <c r="P19" s="17">
        <v>20</v>
      </c>
    </row>
    <row r="20" spans="1:16" x14ac:dyDescent="0.2">
      <c r="A20" t="s">
        <v>5</v>
      </c>
      <c r="B20" s="18" t="s">
        <v>56</v>
      </c>
      <c r="D20" s="6">
        <v>116020</v>
      </c>
      <c r="F20" s="7">
        <v>400</v>
      </c>
      <c r="G20" s="8">
        <v>9500</v>
      </c>
      <c r="H20" s="9">
        <v>16730</v>
      </c>
      <c r="I20" s="10">
        <v>9580</v>
      </c>
      <c r="J20" s="11">
        <v>18230</v>
      </c>
      <c r="K20" s="12">
        <v>21310</v>
      </c>
      <c r="L20" s="13">
        <v>23150</v>
      </c>
      <c r="M20" s="14">
        <v>12710</v>
      </c>
      <c r="N20" s="15">
        <v>3060</v>
      </c>
      <c r="O20" s="16">
        <v>1160</v>
      </c>
      <c r="P20" s="17">
        <v>190</v>
      </c>
    </row>
    <row r="21" spans="1:16" x14ac:dyDescent="0.2">
      <c r="A21" t="s">
        <v>5</v>
      </c>
      <c r="B21" s="18" t="s">
        <v>57</v>
      </c>
      <c r="D21" s="6">
        <v>103870</v>
      </c>
      <c r="F21" s="7">
        <v>290</v>
      </c>
      <c r="G21" s="8">
        <v>5180</v>
      </c>
      <c r="H21" s="9">
        <v>5010</v>
      </c>
      <c r="I21" s="10">
        <v>4420</v>
      </c>
      <c r="J21" s="11">
        <v>9310</v>
      </c>
      <c r="K21" s="12">
        <v>14770</v>
      </c>
      <c r="L21" s="13">
        <v>24740</v>
      </c>
      <c r="M21" s="14">
        <v>19370</v>
      </c>
      <c r="N21" s="15">
        <v>13330</v>
      </c>
      <c r="O21" s="16">
        <v>6040</v>
      </c>
      <c r="P21" s="17">
        <v>1420</v>
      </c>
    </row>
    <row r="22" spans="1:16" x14ac:dyDescent="0.2">
      <c r="A22" t="s">
        <v>5</v>
      </c>
      <c r="B22" s="18" t="s">
        <v>58</v>
      </c>
      <c r="D22" s="6">
        <v>9640</v>
      </c>
      <c r="F22" s="7">
        <v>430</v>
      </c>
      <c r="G22" s="8">
        <v>3160</v>
      </c>
      <c r="H22" s="9">
        <v>1120</v>
      </c>
      <c r="I22" s="10">
        <v>520</v>
      </c>
      <c r="J22" s="11">
        <v>770</v>
      </c>
      <c r="K22" s="12">
        <v>740</v>
      </c>
      <c r="L22" s="13">
        <v>1030</v>
      </c>
      <c r="M22" s="14">
        <v>750</v>
      </c>
      <c r="N22" s="15">
        <v>540</v>
      </c>
      <c r="O22" s="16">
        <v>420</v>
      </c>
      <c r="P22" s="17">
        <v>170</v>
      </c>
    </row>
    <row r="23" spans="1:16" x14ac:dyDescent="0.2">
      <c r="A23" t="s">
        <v>5</v>
      </c>
      <c r="B23" s="18" t="s">
        <v>59</v>
      </c>
      <c r="D23" s="6">
        <v>15340</v>
      </c>
      <c r="F23" s="7">
        <v>0</v>
      </c>
      <c r="G23" s="8">
        <v>1520</v>
      </c>
      <c r="H23" s="9">
        <v>2630</v>
      </c>
      <c r="I23" s="10">
        <v>1290</v>
      </c>
      <c r="J23" s="11">
        <v>2250</v>
      </c>
      <c r="K23" s="12">
        <v>5150</v>
      </c>
      <c r="L23" s="13">
        <v>2300</v>
      </c>
      <c r="M23" s="14">
        <v>100</v>
      </c>
      <c r="N23" s="15">
        <v>60</v>
      </c>
      <c r="O23" s="16">
        <v>30</v>
      </c>
      <c r="P23" s="17">
        <v>10</v>
      </c>
    </row>
    <row r="25" spans="1:16" x14ac:dyDescent="0.2">
      <c r="A25" s="185" t="s">
        <v>126</v>
      </c>
      <c r="B25" s="19"/>
      <c r="C25" s="19"/>
      <c r="D25" s="19"/>
      <c r="E25" s="19"/>
      <c r="F25" s="19"/>
      <c r="G25" s="19"/>
      <c r="H25" s="19"/>
      <c r="I25" s="19"/>
      <c r="J25" s="19"/>
      <c r="K25" s="19"/>
      <c r="L25" s="19"/>
      <c r="M25" s="19"/>
      <c r="N25" s="19"/>
      <c r="O25" s="19"/>
      <c r="P25" s="19"/>
    </row>
  </sheetData>
  <mergeCells count="1">
    <mergeCell ref="F5:P5"/>
  </mergeCells>
  <pageMargins left="0.7" right="0.7" top="0.75" bottom="0.75" header="0.3" footer="0.3"/>
  <pageSetup paperSize="9"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8"/>
  <sheetViews>
    <sheetView showGridLines="0" zoomScaleNormal="100" workbookViewId="0"/>
  </sheetViews>
  <sheetFormatPr defaultColWidth="12" defaultRowHeight="10" x14ac:dyDescent="0.2"/>
  <cols>
    <col min="1" max="1" width="10.6640625" customWidth="1"/>
    <col min="2" max="2" width="17.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4" t="s">
        <v>127</v>
      </c>
    </row>
    <row r="2" spans="1:16" ht="15" customHeight="1" x14ac:dyDescent="0.2">
      <c r="A2" s="184" t="s">
        <v>13</v>
      </c>
    </row>
    <row r="4" spans="1:16" x14ac:dyDescent="0.2">
      <c r="A4" s="19"/>
      <c r="B4" s="19"/>
      <c r="C4" s="19"/>
      <c r="D4" s="19"/>
      <c r="E4" s="19"/>
      <c r="F4" s="19"/>
      <c r="G4" s="19"/>
      <c r="H4" s="19"/>
      <c r="I4" s="19"/>
      <c r="J4" s="19"/>
      <c r="K4" s="19"/>
      <c r="L4" s="19"/>
      <c r="M4" s="19"/>
      <c r="N4" s="19"/>
      <c r="O4" s="19"/>
      <c r="P4" s="19"/>
    </row>
    <row r="5" spans="1:16" x14ac:dyDescent="0.2">
      <c r="A5" t="s">
        <v>5</v>
      </c>
      <c r="B5" t="s">
        <v>5</v>
      </c>
      <c r="D5" t="s">
        <v>5</v>
      </c>
      <c r="F5" s="256" t="s">
        <v>41</v>
      </c>
      <c r="G5" s="256" t="s">
        <v>5</v>
      </c>
      <c r="H5" s="256" t="s">
        <v>5</v>
      </c>
      <c r="I5" s="256" t="s">
        <v>5</v>
      </c>
      <c r="J5" s="256" t="s">
        <v>5</v>
      </c>
      <c r="K5" s="256" t="s">
        <v>5</v>
      </c>
      <c r="L5" s="256" t="s">
        <v>5</v>
      </c>
      <c r="M5" s="256" t="s">
        <v>5</v>
      </c>
      <c r="N5" s="256" t="s">
        <v>5</v>
      </c>
      <c r="O5" s="256" t="s">
        <v>5</v>
      </c>
      <c r="P5" s="256" t="s">
        <v>5</v>
      </c>
    </row>
    <row r="6" spans="1:16" x14ac:dyDescent="0.2">
      <c r="A6" t="s">
        <v>5</v>
      </c>
      <c r="B6" t="s">
        <v>5</v>
      </c>
      <c r="D6" s="5" t="s">
        <v>42</v>
      </c>
      <c r="F6" s="5" t="s">
        <v>43</v>
      </c>
      <c r="G6" s="255">
        <v>0</v>
      </c>
      <c r="H6" s="5" t="s">
        <v>44</v>
      </c>
      <c r="I6" s="5" t="s">
        <v>45</v>
      </c>
      <c r="J6" s="5" t="s">
        <v>46</v>
      </c>
      <c r="K6" s="5" t="s">
        <v>47</v>
      </c>
      <c r="L6" s="5" t="s">
        <v>48</v>
      </c>
      <c r="M6" s="5" t="s">
        <v>49</v>
      </c>
      <c r="N6" s="5" t="s">
        <v>50</v>
      </c>
      <c r="O6" s="5" t="s">
        <v>51</v>
      </c>
      <c r="P6" s="5" t="s">
        <v>52</v>
      </c>
    </row>
    <row r="8" spans="1:16" x14ac:dyDescent="0.2">
      <c r="A8" s="18" t="s">
        <v>63</v>
      </c>
      <c r="B8" s="18" t="s">
        <v>42</v>
      </c>
      <c r="D8" s="20">
        <v>338410</v>
      </c>
      <c r="F8" s="21">
        <v>1310</v>
      </c>
      <c r="G8" s="22">
        <v>23030</v>
      </c>
      <c r="H8" s="23">
        <v>32520</v>
      </c>
      <c r="I8" s="24">
        <v>20380</v>
      </c>
      <c r="J8" s="25">
        <v>40840</v>
      </c>
      <c r="K8" s="26">
        <v>56280</v>
      </c>
      <c r="L8" s="27">
        <v>71340</v>
      </c>
      <c r="M8" s="28">
        <v>46470</v>
      </c>
      <c r="N8" s="29">
        <v>26330</v>
      </c>
      <c r="O8" s="30">
        <v>15390</v>
      </c>
      <c r="P8" s="31">
        <v>4530</v>
      </c>
    </row>
    <row r="9" spans="1:16" x14ac:dyDescent="0.2">
      <c r="A9" t="s">
        <v>5</v>
      </c>
      <c r="B9" s="18" t="s">
        <v>64</v>
      </c>
      <c r="D9" s="20">
        <v>77230</v>
      </c>
      <c r="F9" s="21">
        <v>210</v>
      </c>
      <c r="G9" s="22">
        <v>9150</v>
      </c>
      <c r="H9" s="23">
        <v>8630</v>
      </c>
      <c r="I9" s="24">
        <v>5200</v>
      </c>
      <c r="J9" s="25">
        <v>10270</v>
      </c>
      <c r="K9" s="26">
        <v>14040</v>
      </c>
      <c r="L9" s="27">
        <v>14670</v>
      </c>
      <c r="M9" s="28">
        <v>8210</v>
      </c>
      <c r="N9" s="29">
        <v>5040</v>
      </c>
      <c r="O9" s="30">
        <v>1630</v>
      </c>
      <c r="P9" s="31">
        <v>200</v>
      </c>
    </row>
    <row r="10" spans="1:16" x14ac:dyDescent="0.2">
      <c r="A10" t="s">
        <v>5</v>
      </c>
      <c r="B10" s="18" t="s">
        <v>65</v>
      </c>
      <c r="D10" s="20">
        <v>45080</v>
      </c>
      <c r="F10" s="21">
        <v>190</v>
      </c>
      <c r="G10" s="22">
        <v>2430</v>
      </c>
      <c r="H10" s="23">
        <v>4640</v>
      </c>
      <c r="I10" s="24">
        <v>2880</v>
      </c>
      <c r="J10" s="25">
        <v>5530</v>
      </c>
      <c r="K10" s="26">
        <v>7620</v>
      </c>
      <c r="L10" s="27">
        <v>9990</v>
      </c>
      <c r="M10" s="28">
        <v>6790</v>
      </c>
      <c r="N10" s="29">
        <v>3280</v>
      </c>
      <c r="O10" s="30">
        <v>1460</v>
      </c>
      <c r="P10" s="31">
        <v>290</v>
      </c>
    </row>
    <row r="11" spans="1:16" x14ac:dyDescent="0.2">
      <c r="A11" t="s">
        <v>5</v>
      </c>
      <c r="B11" s="18" t="s">
        <v>66</v>
      </c>
      <c r="D11" s="20">
        <v>33640</v>
      </c>
      <c r="F11" s="21">
        <v>150</v>
      </c>
      <c r="G11" s="22">
        <v>1740</v>
      </c>
      <c r="H11" s="23">
        <v>3440</v>
      </c>
      <c r="I11" s="24">
        <v>2170</v>
      </c>
      <c r="J11" s="25">
        <v>4400</v>
      </c>
      <c r="K11" s="26">
        <v>6060</v>
      </c>
      <c r="L11" s="27">
        <v>7700</v>
      </c>
      <c r="M11" s="28">
        <v>4840</v>
      </c>
      <c r="N11" s="29">
        <v>1990</v>
      </c>
      <c r="O11" s="30">
        <v>850</v>
      </c>
      <c r="P11" s="31">
        <v>300</v>
      </c>
    </row>
    <row r="12" spans="1:16" x14ac:dyDescent="0.2">
      <c r="A12" t="s">
        <v>5</v>
      </c>
      <c r="B12" s="18" t="s">
        <v>67</v>
      </c>
      <c r="D12" s="20">
        <v>27490</v>
      </c>
      <c r="F12" s="21">
        <v>120</v>
      </c>
      <c r="G12" s="22">
        <v>1680</v>
      </c>
      <c r="H12" s="23">
        <v>2940</v>
      </c>
      <c r="I12" s="24">
        <v>1930</v>
      </c>
      <c r="J12" s="25">
        <v>3630</v>
      </c>
      <c r="K12" s="26">
        <v>4990</v>
      </c>
      <c r="L12" s="27">
        <v>6390</v>
      </c>
      <c r="M12" s="28">
        <v>3330</v>
      </c>
      <c r="N12" s="29">
        <v>1480</v>
      </c>
      <c r="O12" s="30">
        <v>760</v>
      </c>
      <c r="P12" s="31">
        <v>250</v>
      </c>
    </row>
    <row r="13" spans="1:16" x14ac:dyDescent="0.2">
      <c r="A13" t="s">
        <v>5</v>
      </c>
      <c r="B13" s="18" t="s">
        <v>68</v>
      </c>
      <c r="D13" s="20">
        <v>33730</v>
      </c>
      <c r="F13" s="21">
        <v>100</v>
      </c>
      <c r="G13" s="22">
        <v>1250</v>
      </c>
      <c r="H13" s="23">
        <v>3020</v>
      </c>
      <c r="I13" s="24">
        <v>1850</v>
      </c>
      <c r="J13" s="25">
        <v>3820</v>
      </c>
      <c r="K13" s="26">
        <v>5460</v>
      </c>
      <c r="L13" s="27">
        <v>7990</v>
      </c>
      <c r="M13" s="28">
        <v>7490</v>
      </c>
      <c r="N13" s="29">
        <v>1700</v>
      </c>
      <c r="O13" s="30">
        <v>840</v>
      </c>
      <c r="P13" s="31">
        <v>210</v>
      </c>
    </row>
    <row r="14" spans="1:16" x14ac:dyDescent="0.2">
      <c r="A14" t="s">
        <v>5</v>
      </c>
      <c r="B14" s="18" t="s">
        <v>69</v>
      </c>
      <c r="D14" s="20">
        <v>88360</v>
      </c>
      <c r="F14" s="21">
        <v>370</v>
      </c>
      <c r="G14" s="22">
        <v>4580</v>
      </c>
      <c r="H14" s="23">
        <v>7850</v>
      </c>
      <c r="I14" s="24">
        <v>5000</v>
      </c>
      <c r="J14" s="25">
        <v>10070</v>
      </c>
      <c r="K14" s="26">
        <v>13750</v>
      </c>
      <c r="L14" s="27">
        <v>18490</v>
      </c>
      <c r="M14" s="28">
        <v>11670</v>
      </c>
      <c r="N14" s="29">
        <v>9360</v>
      </c>
      <c r="O14" s="30">
        <v>6160</v>
      </c>
      <c r="P14" s="31">
        <v>1050</v>
      </c>
    </row>
    <row r="15" spans="1:16" x14ac:dyDescent="0.2">
      <c r="A15" t="s">
        <v>5</v>
      </c>
      <c r="B15" s="18" t="s">
        <v>70</v>
      </c>
      <c r="D15" s="20">
        <v>32890</v>
      </c>
      <c r="F15" s="21">
        <v>180</v>
      </c>
      <c r="G15" s="22">
        <v>2190</v>
      </c>
      <c r="H15" s="23">
        <v>2030</v>
      </c>
      <c r="I15" s="24">
        <v>1340</v>
      </c>
      <c r="J15" s="25">
        <v>3130</v>
      </c>
      <c r="K15" s="26">
        <v>4360</v>
      </c>
      <c r="L15" s="27">
        <v>6110</v>
      </c>
      <c r="M15" s="28">
        <v>4160</v>
      </c>
      <c r="N15" s="29">
        <v>3490</v>
      </c>
      <c r="O15" s="30">
        <v>3680</v>
      </c>
      <c r="P15" s="31">
        <v>2230</v>
      </c>
    </row>
    <row r="16" spans="1:16" x14ac:dyDescent="0.2">
      <c r="A16" t="s">
        <v>5</v>
      </c>
      <c r="B16" s="18" t="s">
        <v>71</v>
      </c>
      <c r="D16" s="20">
        <v>0</v>
      </c>
      <c r="F16" s="21">
        <v>0</v>
      </c>
      <c r="G16" s="22">
        <v>0</v>
      </c>
      <c r="H16" s="23">
        <v>0</v>
      </c>
      <c r="I16" s="24">
        <v>0</v>
      </c>
      <c r="J16" s="25">
        <v>0</v>
      </c>
      <c r="K16" s="26">
        <v>0</v>
      </c>
      <c r="L16" s="27">
        <v>0</v>
      </c>
      <c r="M16" s="28">
        <v>0</v>
      </c>
      <c r="N16" s="29">
        <v>0</v>
      </c>
      <c r="O16" s="30">
        <v>0</v>
      </c>
      <c r="P16" s="31">
        <v>0</v>
      </c>
    </row>
    <row r="18" spans="1:16" x14ac:dyDescent="0.2">
      <c r="A18" s="185" t="s">
        <v>126</v>
      </c>
      <c r="B18" s="19"/>
      <c r="C18" s="19"/>
      <c r="D18" s="19"/>
      <c r="E18" s="19"/>
      <c r="F18" s="19"/>
      <c r="G18" s="19"/>
      <c r="H18" s="19"/>
      <c r="I18" s="19"/>
      <c r="J18" s="19"/>
      <c r="K18" s="19"/>
      <c r="L18" s="19"/>
      <c r="M18" s="19"/>
      <c r="N18" s="19"/>
      <c r="O18" s="19"/>
      <c r="P18" s="19"/>
    </row>
  </sheetData>
  <mergeCells count="1">
    <mergeCell ref="F5:P5"/>
  </mergeCells>
  <pageMargins left="0.7" right="0.7" top="0.75" bottom="0.75" header="0.3" footer="0.3"/>
  <pageSetup paperSize="9"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3.6640625" customWidth="1"/>
  </cols>
  <sheetData>
    <row r="1" spans="1:5" ht="15" customHeight="1" x14ac:dyDescent="0.2">
      <c r="A1" s="184" t="s">
        <v>128</v>
      </c>
    </row>
    <row r="2" spans="1:5" ht="15" customHeight="1" x14ac:dyDescent="0.2">
      <c r="A2" s="184" t="s">
        <v>14</v>
      </c>
    </row>
    <row r="4" spans="1:5" x14ac:dyDescent="0.2">
      <c r="A4" s="19"/>
      <c r="B4" s="19"/>
      <c r="C4" s="19"/>
      <c r="D4" s="19"/>
      <c r="E4" s="19"/>
    </row>
    <row r="5" spans="1:5" x14ac:dyDescent="0.2">
      <c r="A5" t="s">
        <v>5</v>
      </c>
      <c r="B5" t="s">
        <v>5</v>
      </c>
      <c r="D5" s="5" t="s">
        <v>72</v>
      </c>
      <c r="E5" s="5" t="s">
        <v>73</v>
      </c>
    </row>
    <row r="7" spans="1:5" x14ac:dyDescent="0.2">
      <c r="A7" s="18" t="s">
        <v>53</v>
      </c>
      <c r="B7" t="s">
        <v>5</v>
      </c>
      <c r="D7" s="32">
        <v>338410</v>
      </c>
      <c r="E7" s="33">
        <v>977.2</v>
      </c>
    </row>
    <row r="9" spans="1:5" x14ac:dyDescent="0.2">
      <c r="A9" s="18" t="s">
        <v>54</v>
      </c>
      <c r="B9" s="18" t="s">
        <v>42</v>
      </c>
      <c r="D9" s="32">
        <v>14590</v>
      </c>
      <c r="E9" s="33">
        <v>140.1</v>
      </c>
    </row>
    <row r="10" spans="1:5" x14ac:dyDescent="0.2">
      <c r="A10" t="s">
        <v>5</v>
      </c>
      <c r="B10" s="18" t="s">
        <v>55</v>
      </c>
      <c r="D10" s="32">
        <v>6440</v>
      </c>
      <c r="E10" s="33">
        <v>62</v>
      </c>
    </row>
    <row r="11" spans="1:5" x14ac:dyDescent="0.2">
      <c r="A11" t="s">
        <v>5</v>
      </c>
      <c r="B11" s="18" t="s">
        <v>56</v>
      </c>
      <c r="D11" s="32">
        <v>2610</v>
      </c>
      <c r="E11" s="33">
        <v>12</v>
      </c>
    </row>
    <row r="12" spans="1:5" x14ac:dyDescent="0.2">
      <c r="A12" t="s">
        <v>5</v>
      </c>
      <c r="B12" s="18" t="s">
        <v>57</v>
      </c>
      <c r="D12" s="32">
        <v>4340</v>
      </c>
      <c r="E12" s="33">
        <v>56.9</v>
      </c>
    </row>
    <row r="13" spans="1:5" x14ac:dyDescent="0.2">
      <c r="A13" t="s">
        <v>5</v>
      </c>
      <c r="B13" s="18" t="s">
        <v>58</v>
      </c>
      <c r="D13" s="32">
        <v>1070</v>
      </c>
      <c r="E13" s="33">
        <v>8.9</v>
      </c>
    </row>
    <row r="14" spans="1:5" x14ac:dyDescent="0.2">
      <c r="A14" t="s">
        <v>5</v>
      </c>
      <c r="B14" s="18" t="s">
        <v>59</v>
      </c>
      <c r="D14" s="32">
        <v>140</v>
      </c>
      <c r="E14" s="33">
        <v>0.3</v>
      </c>
    </row>
    <row r="16" spans="1:5" x14ac:dyDescent="0.2">
      <c r="A16" s="18" t="s">
        <v>60</v>
      </c>
      <c r="B16" s="18" t="s">
        <v>42</v>
      </c>
      <c r="D16" s="32">
        <v>323810</v>
      </c>
      <c r="E16" s="33">
        <v>837.1</v>
      </c>
    </row>
    <row r="17" spans="1:5" x14ac:dyDescent="0.2">
      <c r="A17" t="s">
        <v>5</v>
      </c>
      <c r="B17" s="18" t="s">
        <v>61</v>
      </c>
      <c r="D17" s="32">
        <v>66850</v>
      </c>
      <c r="E17" s="33">
        <v>273.3</v>
      </c>
    </row>
    <row r="18" spans="1:5" x14ac:dyDescent="0.2">
      <c r="A18" t="s">
        <v>5</v>
      </c>
      <c r="B18" s="18" t="s">
        <v>62</v>
      </c>
      <c r="D18" s="32">
        <v>12080</v>
      </c>
      <c r="E18" s="33">
        <v>13.9</v>
      </c>
    </row>
    <row r="19" spans="1:5" x14ac:dyDescent="0.2">
      <c r="A19" t="s">
        <v>5</v>
      </c>
      <c r="B19" s="18" t="s">
        <v>56</v>
      </c>
      <c r="D19" s="32">
        <v>116020</v>
      </c>
      <c r="E19" s="33">
        <v>150.69999999999999</v>
      </c>
    </row>
    <row r="20" spans="1:5" x14ac:dyDescent="0.2">
      <c r="A20" t="s">
        <v>5</v>
      </c>
      <c r="B20" s="18" t="s">
        <v>57</v>
      </c>
      <c r="D20" s="32">
        <v>103870</v>
      </c>
      <c r="E20" s="33">
        <v>366.2</v>
      </c>
    </row>
    <row r="21" spans="1:5" x14ac:dyDescent="0.2">
      <c r="A21" t="s">
        <v>5</v>
      </c>
      <c r="B21" s="18" t="s">
        <v>58</v>
      </c>
      <c r="D21" s="32">
        <v>9640</v>
      </c>
      <c r="E21" s="33">
        <v>23.2</v>
      </c>
    </row>
    <row r="22" spans="1:5" x14ac:dyDescent="0.2">
      <c r="A22" t="s">
        <v>5</v>
      </c>
      <c r="B22" s="18" t="s">
        <v>59</v>
      </c>
      <c r="D22" s="32">
        <v>15340</v>
      </c>
      <c r="E22" s="33">
        <v>9.8000000000000007</v>
      </c>
    </row>
    <row r="24" spans="1:5" x14ac:dyDescent="0.2">
      <c r="A24" s="185" t="s">
        <v>126</v>
      </c>
      <c r="B24" s="19"/>
      <c r="C24" s="19"/>
      <c r="D24" s="19"/>
      <c r="E24" s="19"/>
    </row>
  </sheetData>
  <pageMargins left="0.7" right="0.7" top="0.75" bottom="0.75" header="0.3" footer="0.3"/>
  <pageSetup paperSize="9"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5"/>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3.6640625" customWidth="1"/>
  </cols>
  <sheetData>
    <row r="1" spans="1:5" ht="15" customHeight="1" x14ac:dyDescent="0.2">
      <c r="A1" s="184" t="s">
        <v>129</v>
      </c>
    </row>
    <row r="2" spans="1:5" ht="15" customHeight="1" x14ac:dyDescent="0.2">
      <c r="A2" s="184" t="s">
        <v>15</v>
      </c>
    </row>
    <row r="4" spans="1:5" x14ac:dyDescent="0.2">
      <c r="A4" s="19"/>
      <c r="B4" s="19"/>
      <c r="C4" s="19"/>
      <c r="D4" s="19"/>
      <c r="E4" s="19"/>
    </row>
    <row r="5" spans="1:5" x14ac:dyDescent="0.2">
      <c r="A5" t="s">
        <v>5</v>
      </c>
      <c r="B5" t="s">
        <v>5</v>
      </c>
      <c r="D5" s="5" t="s">
        <v>72</v>
      </c>
      <c r="E5" s="5" t="s">
        <v>73</v>
      </c>
    </row>
    <row r="7" spans="1:5" x14ac:dyDescent="0.2">
      <c r="A7" s="18" t="s">
        <v>53</v>
      </c>
      <c r="B7" t="s">
        <v>5</v>
      </c>
      <c r="D7" s="34">
        <v>338410</v>
      </c>
      <c r="E7" s="35">
        <v>977.2</v>
      </c>
    </row>
    <row r="9" spans="1:5" x14ac:dyDescent="0.2">
      <c r="A9" s="18" t="s">
        <v>54</v>
      </c>
      <c r="B9" s="18" t="s">
        <v>42</v>
      </c>
      <c r="D9" s="34">
        <v>14590</v>
      </c>
      <c r="E9" s="35">
        <v>140.1</v>
      </c>
    </row>
    <row r="10" spans="1:5" x14ac:dyDescent="0.2">
      <c r="A10" t="s">
        <v>5</v>
      </c>
      <c r="B10" s="18" t="s">
        <v>55</v>
      </c>
      <c r="D10" s="34">
        <v>6440</v>
      </c>
      <c r="E10" s="35">
        <v>62</v>
      </c>
    </row>
    <row r="11" spans="1:5" x14ac:dyDescent="0.2">
      <c r="A11" t="s">
        <v>5</v>
      </c>
      <c r="B11" s="18" t="s">
        <v>74</v>
      </c>
      <c r="D11" s="34">
        <v>2610</v>
      </c>
      <c r="E11" s="35">
        <v>12</v>
      </c>
    </row>
    <row r="12" spans="1:5" x14ac:dyDescent="0.2">
      <c r="A12" t="s">
        <v>5</v>
      </c>
      <c r="B12" s="18" t="s">
        <v>57</v>
      </c>
      <c r="D12" s="34">
        <v>3400</v>
      </c>
      <c r="E12" s="35">
        <v>31.2</v>
      </c>
    </row>
    <row r="13" spans="1:5" x14ac:dyDescent="0.2">
      <c r="A13" t="s">
        <v>5</v>
      </c>
      <c r="B13" s="18" t="s">
        <v>75</v>
      </c>
      <c r="D13" s="34">
        <v>940</v>
      </c>
      <c r="E13" s="35">
        <v>25.6</v>
      </c>
    </row>
    <row r="14" spans="1:5" x14ac:dyDescent="0.2">
      <c r="A14" t="s">
        <v>5</v>
      </c>
      <c r="B14" s="18" t="s">
        <v>76</v>
      </c>
      <c r="D14" s="34">
        <v>1070</v>
      </c>
      <c r="E14" s="35">
        <v>8.9</v>
      </c>
    </row>
    <row r="15" spans="1:5" x14ac:dyDescent="0.2">
      <c r="A15" t="s">
        <v>5</v>
      </c>
      <c r="B15" s="18" t="s">
        <v>77</v>
      </c>
      <c r="D15" s="34">
        <v>50</v>
      </c>
      <c r="E15" s="35">
        <v>0.1</v>
      </c>
    </row>
    <row r="16" spans="1:5" x14ac:dyDescent="0.2">
      <c r="A16" t="s">
        <v>5</v>
      </c>
      <c r="B16" s="18" t="s">
        <v>59</v>
      </c>
      <c r="D16" s="34">
        <v>90</v>
      </c>
      <c r="E16" s="35">
        <v>0.3</v>
      </c>
    </row>
    <row r="18" spans="1:5" x14ac:dyDescent="0.2">
      <c r="A18" s="18" t="s">
        <v>60</v>
      </c>
      <c r="B18" s="18" t="s">
        <v>42</v>
      </c>
      <c r="D18" s="34">
        <v>323810</v>
      </c>
      <c r="E18" s="35">
        <v>837.1</v>
      </c>
    </row>
    <row r="19" spans="1:5" x14ac:dyDescent="0.2">
      <c r="A19" t="s">
        <v>5</v>
      </c>
      <c r="B19" s="18" t="s">
        <v>78</v>
      </c>
      <c r="D19" s="34">
        <v>23220</v>
      </c>
      <c r="E19" s="35">
        <v>56.4</v>
      </c>
    </row>
    <row r="20" spans="1:5" x14ac:dyDescent="0.2">
      <c r="A20" t="s">
        <v>5</v>
      </c>
      <c r="B20" s="18" t="s">
        <v>79</v>
      </c>
      <c r="D20" s="34">
        <v>11330</v>
      </c>
      <c r="E20" s="35">
        <v>59.5</v>
      </c>
    </row>
    <row r="21" spans="1:5" x14ac:dyDescent="0.2">
      <c r="A21" t="s">
        <v>5</v>
      </c>
      <c r="B21" s="18" t="s">
        <v>80</v>
      </c>
      <c r="D21" s="34">
        <v>3190</v>
      </c>
      <c r="E21" s="35">
        <v>33.1</v>
      </c>
    </row>
    <row r="22" spans="1:5" x14ac:dyDescent="0.2">
      <c r="A22" t="s">
        <v>5</v>
      </c>
      <c r="B22" s="18" t="s">
        <v>81</v>
      </c>
      <c r="D22" s="34">
        <v>7220</v>
      </c>
      <c r="E22" s="35">
        <v>31.2</v>
      </c>
    </row>
    <row r="23" spans="1:5" x14ac:dyDescent="0.2">
      <c r="A23" t="s">
        <v>5</v>
      </c>
      <c r="B23" s="18" t="s">
        <v>82</v>
      </c>
      <c r="D23" s="34">
        <v>3980</v>
      </c>
      <c r="E23" s="35">
        <v>22.5</v>
      </c>
    </row>
    <row r="24" spans="1:5" x14ac:dyDescent="0.2">
      <c r="A24" t="s">
        <v>5</v>
      </c>
      <c r="B24" s="18" t="s">
        <v>83</v>
      </c>
      <c r="D24" s="34">
        <v>17920</v>
      </c>
      <c r="E24" s="35">
        <v>70.599999999999994</v>
      </c>
    </row>
    <row r="25" spans="1:5" x14ac:dyDescent="0.2">
      <c r="A25" t="s">
        <v>5</v>
      </c>
      <c r="B25" s="18" t="s">
        <v>84</v>
      </c>
      <c r="D25" s="34">
        <v>116020</v>
      </c>
      <c r="E25" s="35">
        <v>150.69999999999999</v>
      </c>
    </row>
    <row r="26" spans="1:5" x14ac:dyDescent="0.2">
      <c r="A26" t="s">
        <v>5</v>
      </c>
      <c r="B26" s="18" t="s">
        <v>85</v>
      </c>
      <c r="D26" s="34">
        <v>11780</v>
      </c>
      <c r="E26" s="35">
        <v>13.8</v>
      </c>
    </row>
    <row r="27" spans="1:5" x14ac:dyDescent="0.2">
      <c r="A27" t="s">
        <v>5</v>
      </c>
      <c r="B27" s="18" t="s">
        <v>86</v>
      </c>
      <c r="D27" s="34">
        <v>310</v>
      </c>
      <c r="E27" s="35">
        <v>0.1</v>
      </c>
    </row>
    <row r="28" spans="1:5" x14ac:dyDescent="0.2">
      <c r="A28" t="s">
        <v>5</v>
      </c>
      <c r="B28" s="18" t="s">
        <v>57</v>
      </c>
      <c r="D28" s="34">
        <v>101710</v>
      </c>
      <c r="E28" s="35">
        <v>317.39999999999998</v>
      </c>
    </row>
    <row r="29" spans="1:5" x14ac:dyDescent="0.2">
      <c r="A29" t="s">
        <v>5</v>
      </c>
      <c r="B29" s="18" t="s">
        <v>75</v>
      </c>
      <c r="D29" s="34">
        <v>2160</v>
      </c>
      <c r="E29" s="35">
        <v>48.8</v>
      </c>
    </row>
    <row r="30" spans="1:5" x14ac:dyDescent="0.2">
      <c r="A30" t="s">
        <v>5</v>
      </c>
      <c r="B30" s="18" t="s">
        <v>87</v>
      </c>
      <c r="D30" s="34">
        <v>8390</v>
      </c>
      <c r="E30" s="35">
        <v>18.3</v>
      </c>
    </row>
    <row r="31" spans="1:5" x14ac:dyDescent="0.2">
      <c r="A31" t="s">
        <v>5</v>
      </c>
      <c r="B31" s="18" t="s">
        <v>88</v>
      </c>
      <c r="D31" s="34">
        <v>1250</v>
      </c>
      <c r="E31" s="35">
        <v>4.9000000000000004</v>
      </c>
    </row>
    <row r="32" spans="1:5" x14ac:dyDescent="0.2">
      <c r="A32" t="s">
        <v>5</v>
      </c>
      <c r="B32" s="18" t="s">
        <v>89</v>
      </c>
      <c r="D32" s="34">
        <v>1740</v>
      </c>
      <c r="E32" s="35">
        <v>0.5</v>
      </c>
    </row>
    <row r="33" spans="1:5" x14ac:dyDescent="0.2">
      <c r="A33" t="s">
        <v>5</v>
      </c>
      <c r="B33" s="18" t="s">
        <v>59</v>
      </c>
      <c r="D33" s="34">
        <v>13600</v>
      </c>
      <c r="E33" s="35">
        <v>9.3000000000000007</v>
      </c>
    </row>
    <row r="35" spans="1:5" x14ac:dyDescent="0.2">
      <c r="A35" s="185" t="s">
        <v>126</v>
      </c>
      <c r="B35" s="19"/>
      <c r="C35" s="19"/>
      <c r="D35" s="19"/>
      <c r="E35" s="19"/>
    </row>
  </sheetData>
  <pageMargins left="0.7" right="0.7" top="0.75" bottom="0.75" header="0.3" footer="0.3"/>
  <pageSetup paperSize="9"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7"/>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3.6640625" customWidth="1"/>
  </cols>
  <sheetData>
    <row r="1" spans="1:5" ht="15" customHeight="1" x14ac:dyDescent="0.2">
      <c r="A1" s="184" t="s">
        <v>130</v>
      </c>
    </row>
    <row r="2" spans="1:5" ht="15" customHeight="1" x14ac:dyDescent="0.2">
      <c r="A2" s="184" t="s">
        <v>16</v>
      </c>
    </row>
    <row r="4" spans="1:5" x14ac:dyDescent="0.2">
      <c r="A4" s="19"/>
      <c r="B4" s="19"/>
      <c r="C4" s="19"/>
      <c r="D4" s="19"/>
      <c r="E4" s="19"/>
    </row>
    <row r="5" spans="1:5" x14ac:dyDescent="0.2">
      <c r="A5" t="s">
        <v>5</v>
      </c>
      <c r="B5" t="s">
        <v>5</v>
      </c>
      <c r="D5" s="5" t="s">
        <v>72</v>
      </c>
      <c r="E5" s="5" t="s">
        <v>90</v>
      </c>
    </row>
    <row r="7" spans="1:5" x14ac:dyDescent="0.2">
      <c r="A7" s="18" t="s">
        <v>53</v>
      </c>
      <c r="B7" t="s">
        <v>5</v>
      </c>
      <c r="D7" s="36">
        <v>34890</v>
      </c>
      <c r="E7" s="37">
        <v>51.3</v>
      </c>
    </row>
    <row r="9" spans="1:5" x14ac:dyDescent="0.2">
      <c r="A9" s="18" t="s">
        <v>60</v>
      </c>
      <c r="B9" s="18" t="s">
        <v>42</v>
      </c>
      <c r="D9" s="36">
        <v>34890</v>
      </c>
      <c r="E9" s="37">
        <v>51.3</v>
      </c>
    </row>
    <row r="10" spans="1:5" x14ac:dyDescent="0.2">
      <c r="A10" t="s">
        <v>5</v>
      </c>
      <c r="B10" s="18" t="s">
        <v>61</v>
      </c>
      <c r="D10" s="36">
        <v>3260</v>
      </c>
      <c r="E10" s="37">
        <v>9</v>
      </c>
    </row>
    <row r="11" spans="1:5" x14ac:dyDescent="0.2">
      <c r="A11" t="s">
        <v>5</v>
      </c>
      <c r="B11" s="18" t="s">
        <v>62</v>
      </c>
      <c r="D11" s="36">
        <v>920</v>
      </c>
      <c r="E11" s="37">
        <v>0.7</v>
      </c>
    </row>
    <row r="12" spans="1:5" x14ac:dyDescent="0.2">
      <c r="A12" t="s">
        <v>5</v>
      </c>
      <c r="B12" s="18" t="s">
        <v>56</v>
      </c>
      <c r="D12" s="36">
        <v>19940</v>
      </c>
      <c r="E12" s="37">
        <v>24.7</v>
      </c>
    </row>
    <row r="13" spans="1:5" x14ac:dyDescent="0.2">
      <c r="A13" t="s">
        <v>5</v>
      </c>
      <c r="B13" s="18" t="s">
        <v>57</v>
      </c>
      <c r="D13" s="36">
        <v>5700</v>
      </c>
      <c r="E13" s="37">
        <v>12.7</v>
      </c>
    </row>
    <row r="14" spans="1:5" x14ac:dyDescent="0.2">
      <c r="A14" t="s">
        <v>5</v>
      </c>
      <c r="B14" s="18" t="s">
        <v>58</v>
      </c>
      <c r="D14" s="36">
        <v>450</v>
      </c>
      <c r="E14" s="37">
        <v>0</v>
      </c>
    </row>
    <row r="15" spans="1:5" x14ac:dyDescent="0.2">
      <c r="A15" t="s">
        <v>5</v>
      </c>
      <c r="B15" s="18" t="s">
        <v>59</v>
      </c>
      <c r="D15" s="36">
        <v>4630</v>
      </c>
      <c r="E15" s="37">
        <v>4.2</v>
      </c>
    </row>
    <row r="17" spans="1:5" x14ac:dyDescent="0.2">
      <c r="A17" s="185" t="s">
        <v>126</v>
      </c>
      <c r="B17" s="19"/>
      <c r="C17" s="19"/>
      <c r="D17" s="19"/>
      <c r="E17" s="19"/>
    </row>
  </sheetData>
  <pageMargins left="0.7" right="0.7" top="0.75" bottom="0.75" header="0.3" footer="0.3"/>
  <pageSetup paperSize="9"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6"/>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3.6640625" customWidth="1"/>
  </cols>
  <sheetData>
    <row r="1" spans="1:5" ht="15" customHeight="1" x14ac:dyDescent="0.2">
      <c r="A1" s="184" t="s">
        <v>131</v>
      </c>
    </row>
    <row r="2" spans="1:5" ht="15" customHeight="1" x14ac:dyDescent="0.2">
      <c r="A2" s="184" t="s">
        <v>17</v>
      </c>
    </row>
    <row r="4" spans="1:5" x14ac:dyDescent="0.2">
      <c r="A4" s="19"/>
      <c r="B4" s="19"/>
      <c r="C4" s="19"/>
      <c r="D4" s="19"/>
      <c r="E4" s="19"/>
    </row>
    <row r="5" spans="1:5" x14ac:dyDescent="0.2">
      <c r="A5" t="s">
        <v>5</v>
      </c>
      <c r="B5" t="s">
        <v>5</v>
      </c>
      <c r="D5" s="5" t="s">
        <v>72</v>
      </c>
      <c r="E5" s="5" t="s">
        <v>90</v>
      </c>
    </row>
    <row r="7" spans="1:5" x14ac:dyDescent="0.2">
      <c r="A7" s="18" t="s">
        <v>53</v>
      </c>
      <c r="B7" t="s">
        <v>5</v>
      </c>
      <c r="D7" s="38">
        <v>34890</v>
      </c>
      <c r="E7" s="39">
        <v>51.3</v>
      </c>
    </row>
    <row r="9" spans="1:5" x14ac:dyDescent="0.2">
      <c r="A9" s="18" t="s">
        <v>60</v>
      </c>
      <c r="B9" s="18" t="s">
        <v>42</v>
      </c>
      <c r="D9" s="38">
        <v>34890</v>
      </c>
      <c r="E9" s="39">
        <v>51.3</v>
      </c>
    </row>
    <row r="10" spans="1:5" x14ac:dyDescent="0.2">
      <c r="A10" t="s">
        <v>5</v>
      </c>
      <c r="B10" s="18" t="s">
        <v>78</v>
      </c>
      <c r="D10" s="38">
        <v>1280</v>
      </c>
      <c r="E10" s="39">
        <v>2.4</v>
      </c>
    </row>
    <row r="11" spans="1:5" x14ac:dyDescent="0.2">
      <c r="A11" t="s">
        <v>5</v>
      </c>
      <c r="B11" s="18" t="s">
        <v>79</v>
      </c>
      <c r="D11" s="38">
        <v>360</v>
      </c>
      <c r="E11" s="39">
        <v>1.9</v>
      </c>
    </row>
    <row r="12" spans="1:5" x14ac:dyDescent="0.2">
      <c r="A12" t="s">
        <v>5</v>
      </c>
      <c r="B12" s="18" t="s">
        <v>80</v>
      </c>
      <c r="D12" s="38">
        <v>180</v>
      </c>
      <c r="E12" s="39">
        <v>0.7</v>
      </c>
    </row>
    <row r="13" spans="1:5" x14ac:dyDescent="0.2">
      <c r="A13" t="s">
        <v>5</v>
      </c>
      <c r="B13" s="18" t="s">
        <v>81</v>
      </c>
      <c r="D13" s="38">
        <v>280</v>
      </c>
      <c r="E13" s="39">
        <v>0.9</v>
      </c>
    </row>
    <row r="14" spans="1:5" x14ac:dyDescent="0.2">
      <c r="A14" t="s">
        <v>5</v>
      </c>
      <c r="B14" s="18" t="s">
        <v>82</v>
      </c>
      <c r="D14" s="38">
        <v>220</v>
      </c>
      <c r="E14" s="39">
        <v>0.7</v>
      </c>
    </row>
    <row r="15" spans="1:5" x14ac:dyDescent="0.2">
      <c r="A15" t="s">
        <v>5</v>
      </c>
      <c r="B15" s="18" t="s">
        <v>83</v>
      </c>
      <c r="D15" s="38">
        <v>940</v>
      </c>
      <c r="E15" s="39">
        <v>2.2999999999999998</v>
      </c>
    </row>
    <row r="16" spans="1:5" x14ac:dyDescent="0.2">
      <c r="A16" t="s">
        <v>5</v>
      </c>
      <c r="B16" s="18" t="s">
        <v>84</v>
      </c>
      <c r="D16" s="38">
        <v>19940</v>
      </c>
      <c r="E16" s="39">
        <v>24.7</v>
      </c>
    </row>
    <row r="17" spans="1:5" x14ac:dyDescent="0.2">
      <c r="A17" t="s">
        <v>5</v>
      </c>
      <c r="B17" s="18" t="s">
        <v>85</v>
      </c>
      <c r="D17" s="38">
        <v>870</v>
      </c>
      <c r="E17" s="39">
        <v>0.7</v>
      </c>
    </row>
    <row r="18" spans="1:5" x14ac:dyDescent="0.2">
      <c r="A18" t="s">
        <v>5</v>
      </c>
      <c r="B18" s="18" t="s">
        <v>86</v>
      </c>
      <c r="D18" s="38">
        <v>40</v>
      </c>
      <c r="E18" s="39">
        <v>0</v>
      </c>
    </row>
    <row r="19" spans="1:5" x14ac:dyDescent="0.2">
      <c r="A19" t="s">
        <v>5</v>
      </c>
      <c r="B19" s="18" t="s">
        <v>57</v>
      </c>
      <c r="D19" s="38">
        <v>5610</v>
      </c>
      <c r="E19" s="39">
        <v>12.4</v>
      </c>
    </row>
    <row r="20" spans="1:5" x14ac:dyDescent="0.2">
      <c r="A20" t="s">
        <v>5</v>
      </c>
      <c r="B20" s="18" t="s">
        <v>75</v>
      </c>
      <c r="D20" s="38">
        <v>90</v>
      </c>
      <c r="E20" s="39">
        <v>0.3</v>
      </c>
    </row>
    <row r="21" spans="1:5" x14ac:dyDescent="0.2">
      <c r="A21" t="s">
        <v>5</v>
      </c>
      <c r="B21" s="18" t="s">
        <v>87</v>
      </c>
      <c r="D21" s="38">
        <v>410</v>
      </c>
      <c r="E21" s="39">
        <v>0</v>
      </c>
    </row>
    <row r="22" spans="1:5" x14ac:dyDescent="0.2">
      <c r="A22" t="s">
        <v>5</v>
      </c>
      <c r="B22" s="18" t="s">
        <v>88</v>
      </c>
      <c r="D22" s="38">
        <v>40</v>
      </c>
      <c r="E22" s="39">
        <v>0</v>
      </c>
    </row>
    <row r="23" spans="1:5" x14ac:dyDescent="0.2">
      <c r="A23" t="s">
        <v>5</v>
      </c>
      <c r="B23" s="18" t="s">
        <v>89</v>
      </c>
      <c r="D23" s="38">
        <v>90</v>
      </c>
      <c r="E23" s="39">
        <v>0</v>
      </c>
    </row>
    <row r="24" spans="1:5" x14ac:dyDescent="0.2">
      <c r="A24" t="s">
        <v>5</v>
      </c>
      <c r="B24" s="18" t="s">
        <v>59</v>
      </c>
      <c r="D24" s="38">
        <v>4540</v>
      </c>
      <c r="E24" s="39">
        <v>4.2</v>
      </c>
    </row>
    <row r="26" spans="1:5" x14ac:dyDescent="0.2">
      <c r="A26" s="185" t="s">
        <v>126</v>
      </c>
      <c r="B26" s="19"/>
      <c r="C26" s="19"/>
      <c r="D26" s="19"/>
      <c r="E26" s="19"/>
    </row>
  </sheetData>
  <pageMargins left="0.7" right="0.7" top="0.75" bottom="0.75" header="0.3" footer="0.3"/>
  <pageSetup paperSize="9"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7"/>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3.6640625" customWidth="1"/>
  </cols>
  <sheetData>
    <row r="1" spans="1:5" ht="15" customHeight="1" x14ac:dyDescent="0.2">
      <c r="A1" s="184" t="s">
        <v>132</v>
      </c>
    </row>
    <row r="2" spans="1:5" ht="15" customHeight="1" x14ac:dyDescent="0.2">
      <c r="A2" s="184" t="s">
        <v>18</v>
      </c>
    </row>
    <row r="4" spans="1:5" x14ac:dyDescent="0.2">
      <c r="A4" s="19"/>
      <c r="B4" s="19"/>
      <c r="C4" s="19"/>
      <c r="D4" s="19"/>
      <c r="E4" s="19"/>
    </row>
    <row r="5" spans="1:5" x14ac:dyDescent="0.2">
      <c r="A5" t="s">
        <v>5</v>
      </c>
      <c r="B5" t="s">
        <v>5</v>
      </c>
      <c r="D5" s="5" t="s">
        <v>72</v>
      </c>
      <c r="E5" s="5" t="s">
        <v>73</v>
      </c>
    </row>
    <row r="7" spans="1:5" x14ac:dyDescent="0.2">
      <c r="A7" s="18" t="s">
        <v>53</v>
      </c>
      <c r="B7" t="s">
        <v>5</v>
      </c>
      <c r="D7" s="40">
        <v>34890</v>
      </c>
      <c r="E7" s="41">
        <v>43.8</v>
      </c>
    </row>
    <row r="9" spans="1:5" x14ac:dyDescent="0.2">
      <c r="A9" s="18" t="s">
        <v>60</v>
      </c>
      <c r="B9" s="18" t="s">
        <v>42</v>
      </c>
      <c r="D9" s="40">
        <v>34890</v>
      </c>
      <c r="E9" s="41">
        <v>43.8</v>
      </c>
    </row>
    <row r="10" spans="1:5" x14ac:dyDescent="0.2">
      <c r="A10" t="s">
        <v>5</v>
      </c>
      <c r="B10" s="18" t="s">
        <v>61</v>
      </c>
      <c r="D10" s="40">
        <v>3260</v>
      </c>
      <c r="E10" s="41">
        <v>8.5</v>
      </c>
    </row>
    <row r="11" spans="1:5" x14ac:dyDescent="0.2">
      <c r="A11" t="s">
        <v>5</v>
      </c>
      <c r="B11" s="18" t="s">
        <v>62</v>
      </c>
      <c r="D11" s="40">
        <v>920</v>
      </c>
      <c r="E11" s="41">
        <v>0.7</v>
      </c>
    </row>
    <row r="12" spans="1:5" x14ac:dyDescent="0.2">
      <c r="A12" t="s">
        <v>5</v>
      </c>
      <c r="B12" s="18" t="s">
        <v>56</v>
      </c>
      <c r="D12" s="40">
        <v>19940</v>
      </c>
      <c r="E12" s="41">
        <v>16.5</v>
      </c>
    </row>
    <row r="13" spans="1:5" x14ac:dyDescent="0.2">
      <c r="A13" t="s">
        <v>5</v>
      </c>
      <c r="B13" s="18" t="s">
        <v>57</v>
      </c>
      <c r="D13" s="40">
        <v>5700</v>
      </c>
      <c r="E13" s="41">
        <v>14.3</v>
      </c>
    </row>
    <row r="14" spans="1:5" x14ac:dyDescent="0.2">
      <c r="A14" t="s">
        <v>5</v>
      </c>
      <c r="B14" s="18" t="s">
        <v>58</v>
      </c>
      <c r="D14" s="40">
        <v>450</v>
      </c>
      <c r="E14" s="41">
        <v>0.2</v>
      </c>
    </row>
    <row r="15" spans="1:5" x14ac:dyDescent="0.2">
      <c r="A15" t="s">
        <v>5</v>
      </c>
      <c r="B15" s="18" t="s">
        <v>59</v>
      </c>
      <c r="D15" s="40">
        <v>4630</v>
      </c>
      <c r="E15" s="41">
        <v>3.7</v>
      </c>
    </row>
    <row r="17" spans="1:5" x14ac:dyDescent="0.2">
      <c r="A17" s="185" t="s">
        <v>126</v>
      </c>
      <c r="B17" s="19"/>
      <c r="C17" s="19"/>
      <c r="D17" s="19"/>
      <c r="E17" s="19"/>
    </row>
  </sheetData>
  <pageMargins left="0.7" right="0.7" top="0.75" bottom="0.75" header="0.3" footer="0.3"/>
  <pageSetup paperSize="9"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6"/>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3.6640625" customWidth="1"/>
  </cols>
  <sheetData>
    <row r="1" spans="1:5" ht="15" customHeight="1" x14ac:dyDescent="0.2">
      <c r="A1" s="184" t="s">
        <v>133</v>
      </c>
    </row>
    <row r="2" spans="1:5" ht="15" customHeight="1" x14ac:dyDescent="0.2">
      <c r="A2" s="184" t="s">
        <v>19</v>
      </c>
    </row>
    <row r="4" spans="1:5" x14ac:dyDescent="0.2">
      <c r="A4" s="19"/>
      <c r="B4" s="19"/>
      <c r="C4" s="19"/>
      <c r="D4" s="19"/>
      <c r="E4" s="19"/>
    </row>
    <row r="5" spans="1:5" x14ac:dyDescent="0.2">
      <c r="A5" t="s">
        <v>5</v>
      </c>
      <c r="B5" t="s">
        <v>5</v>
      </c>
      <c r="D5" s="5" t="s">
        <v>72</v>
      </c>
      <c r="E5" s="5" t="s">
        <v>73</v>
      </c>
    </row>
    <row r="7" spans="1:5" x14ac:dyDescent="0.2">
      <c r="A7" s="18" t="s">
        <v>53</v>
      </c>
      <c r="B7" t="s">
        <v>5</v>
      </c>
      <c r="D7" s="42">
        <v>34890</v>
      </c>
      <c r="E7" s="43">
        <v>43.8</v>
      </c>
    </row>
    <row r="9" spans="1:5" x14ac:dyDescent="0.2">
      <c r="A9" s="18" t="s">
        <v>60</v>
      </c>
      <c r="B9" s="18" t="s">
        <v>42</v>
      </c>
      <c r="D9" s="42">
        <v>34890</v>
      </c>
      <c r="E9" s="43">
        <v>43.8</v>
      </c>
    </row>
    <row r="10" spans="1:5" x14ac:dyDescent="0.2">
      <c r="A10" t="s">
        <v>5</v>
      </c>
      <c r="B10" s="18" t="s">
        <v>78</v>
      </c>
      <c r="D10" s="42">
        <v>1280</v>
      </c>
      <c r="E10" s="43">
        <v>2.2000000000000002</v>
      </c>
    </row>
    <row r="11" spans="1:5" x14ac:dyDescent="0.2">
      <c r="A11" t="s">
        <v>5</v>
      </c>
      <c r="B11" s="18" t="s">
        <v>79</v>
      </c>
      <c r="D11" s="42">
        <v>360</v>
      </c>
      <c r="E11" s="43">
        <v>1.9</v>
      </c>
    </row>
    <row r="12" spans="1:5" x14ac:dyDescent="0.2">
      <c r="A12" t="s">
        <v>5</v>
      </c>
      <c r="B12" s="18" t="s">
        <v>80</v>
      </c>
      <c r="D12" s="42">
        <v>180</v>
      </c>
      <c r="E12" s="43">
        <v>0.6</v>
      </c>
    </row>
    <row r="13" spans="1:5" x14ac:dyDescent="0.2">
      <c r="A13" t="s">
        <v>5</v>
      </c>
      <c r="B13" s="18" t="s">
        <v>81</v>
      </c>
      <c r="D13" s="42">
        <v>280</v>
      </c>
      <c r="E13" s="43">
        <v>0.9</v>
      </c>
    </row>
    <row r="14" spans="1:5" x14ac:dyDescent="0.2">
      <c r="A14" t="s">
        <v>5</v>
      </c>
      <c r="B14" s="18" t="s">
        <v>82</v>
      </c>
      <c r="D14" s="42">
        <v>220</v>
      </c>
      <c r="E14" s="43">
        <v>0.7</v>
      </c>
    </row>
    <row r="15" spans="1:5" x14ac:dyDescent="0.2">
      <c r="A15" t="s">
        <v>5</v>
      </c>
      <c r="B15" s="18" t="s">
        <v>83</v>
      </c>
      <c r="D15" s="42">
        <v>940</v>
      </c>
      <c r="E15" s="43">
        <v>2.2000000000000002</v>
      </c>
    </row>
    <row r="16" spans="1:5" x14ac:dyDescent="0.2">
      <c r="A16" t="s">
        <v>5</v>
      </c>
      <c r="B16" s="18" t="s">
        <v>84</v>
      </c>
      <c r="D16" s="42">
        <v>19940</v>
      </c>
      <c r="E16" s="43">
        <v>16.5</v>
      </c>
    </row>
    <row r="17" spans="1:5" x14ac:dyDescent="0.2">
      <c r="A17" t="s">
        <v>5</v>
      </c>
      <c r="B17" s="18" t="s">
        <v>85</v>
      </c>
      <c r="D17" s="42">
        <v>870</v>
      </c>
      <c r="E17" s="43">
        <v>0.7</v>
      </c>
    </row>
    <row r="18" spans="1:5" x14ac:dyDescent="0.2">
      <c r="A18" t="s">
        <v>5</v>
      </c>
      <c r="B18" s="18" t="s">
        <v>86</v>
      </c>
      <c r="D18" s="42">
        <v>40</v>
      </c>
      <c r="E18" s="43">
        <v>0</v>
      </c>
    </row>
    <row r="19" spans="1:5" x14ac:dyDescent="0.2">
      <c r="A19" t="s">
        <v>5</v>
      </c>
      <c r="B19" s="18" t="s">
        <v>57</v>
      </c>
      <c r="D19" s="42">
        <v>5610</v>
      </c>
      <c r="E19" s="43">
        <v>13.8</v>
      </c>
    </row>
    <row r="20" spans="1:5" x14ac:dyDescent="0.2">
      <c r="A20" t="s">
        <v>5</v>
      </c>
      <c r="B20" s="18" t="s">
        <v>75</v>
      </c>
      <c r="D20" s="42">
        <v>90</v>
      </c>
      <c r="E20" s="43">
        <v>0.5</v>
      </c>
    </row>
    <row r="21" spans="1:5" x14ac:dyDescent="0.2">
      <c r="A21" t="s">
        <v>5</v>
      </c>
      <c r="B21" s="18" t="s">
        <v>87</v>
      </c>
      <c r="D21" s="42">
        <v>410</v>
      </c>
      <c r="E21" s="43">
        <v>0.2</v>
      </c>
    </row>
    <row r="22" spans="1:5" x14ac:dyDescent="0.2">
      <c r="A22" t="s">
        <v>5</v>
      </c>
      <c r="B22" s="18" t="s">
        <v>88</v>
      </c>
      <c r="D22" s="42">
        <v>40</v>
      </c>
      <c r="E22" s="43">
        <v>0</v>
      </c>
    </row>
    <row r="23" spans="1:5" x14ac:dyDescent="0.2">
      <c r="A23" t="s">
        <v>5</v>
      </c>
      <c r="B23" s="18" t="s">
        <v>89</v>
      </c>
      <c r="D23" s="42">
        <v>90</v>
      </c>
      <c r="E23" s="43">
        <v>0</v>
      </c>
    </row>
    <row r="24" spans="1:5" x14ac:dyDescent="0.2">
      <c r="A24" t="s">
        <v>5</v>
      </c>
      <c r="B24" s="18" t="s">
        <v>59</v>
      </c>
      <c r="D24" s="42">
        <v>4540</v>
      </c>
      <c r="E24" s="43">
        <v>3.7</v>
      </c>
    </row>
    <row r="26" spans="1:5" x14ac:dyDescent="0.2">
      <c r="A26" s="185" t="s">
        <v>126</v>
      </c>
      <c r="B26" s="19"/>
      <c r="C26" s="19"/>
      <c r="D26" s="19"/>
      <c r="E26" s="19"/>
    </row>
  </sheetData>
  <pageMargins left="0.7" right="0.7" top="0.75" bottom="0.75" header="0.3" footer="0.3"/>
  <pageSetup paperSize="9"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8"/>
  <sheetViews>
    <sheetView showGridLines="0" zoomScaleNormal="100" workbookViewId="0"/>
  </sheetViews>
  <sheetFormatPr defaultColWidth="12" defaultRowHeight="10" x14ac:dyDescent="0.2"/>
  <cols>
    <col min="1" max="1" width="10.6640625" customWidth="1"/>
    <col min="2" max="2" width="17.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4" t="s">
        <v>134</v>
      </c>
    </row>
    <row r="2" spans="1:16" ht="15" customHeight="1" x14ac:dyDescent="0.2">
      <c r="A2" s="184" t="s">
        <v>301</v>
      </c>
    </row>
    <row r="4" spans="1:16" x14ac:dyDescent="0.2">
      <c r="A4" s="19"/>
      <c r="B4" s="19"/>
      <c r="C4" s="19"/>
      <c r="D4" s="19"/>
      <c r="E4" s="19"/>
      <c r="F4" s="19"/>
      <c r="G4" s="19"/>
      <c r="H4" s="19"/>
      <c r="I4" s="19"/>
      <c r="J4" s="19"/>
      <c r="K4" s="19"/>
      <c r="L4" s="19"/>
      <c r="M4" s="19"/>
      <c r="N4" s="19"/>
      <c r="O4" s="19"/>
      <c r="P4" s="19"/>
    </row>
    <row r="5" spans="1:16" x14ac:dyDescent="0.2">
      <c r="A5" t="s">
        <v>5</v>
      </c>
      <c r="B5" t="s">
        <v>5</v>
      </c>
      <c r="D5" t="s">
        <v>5</v>
      </c>
      <c r="F5" s="256" t="s">
        <v>41</v>
      </c>
      <c r="G5" s="256" t="s">
        <v>5</v>
      </c>
      <c r="H5" s="256" t="s">
        <v>5</v>
      </c>
      <c r="I5" s="256" t="s">
        <v>5</v>
      </c>
      <c r="J5" s="256" t="s">
        <v>5</v>
      </c>
      <c r="K5" s="256" t="s">
        <v>5</v>
      </c>
      <c r="L5" s="256" t="s">
        <v>5</v>
      </c>
      <c r="M5" s="256" t="s">
        <v>5</v>
      </c>
      <c r="N5" s="256" t="s">
        <v>5</v>
      </c>
      <c r="O5" s="256" t="s">
        <v>5</v>
      </c>
      <c r="P5" s="256" t="s">
        <v>5</v>
      </c>
    </row>
    <row r="6" spans="1:16" x14ac:dyDescent="0.2">
      <c r="A6" t="s">
        <v>5</v>
      </c>
      <c r="B6" t="s">
        <v>5</v>
      </c>
      <c r="D6" s="5" t="s">
        <v>42</v>
      </c>
      <c r="F6" s="5" t="s">
        <v>43</v>
      </c>
      <c r="G6" s="255">
        <v>0</v>
      </c>
      <c r="H6" s="5" t="s">
        <v>44</v>
      </c>
      <c r="I6" s="5" t="s">
        <v>45</v>
      </c>
      <c r="J6" s="5" t="s">
        <v>46</v>
      </c>
      <c r="K6" s="5" t="s">
        <v>47</v>
      </c>
      <c r="L6" s="5" t="s">
        <v>48</v>
      </c>
      <c r="M6" s="5" t="s">
        <v>49</v>
      </c>
      <c r="N6" s="5" t="s">
        <v>50</v>
      </c>
      <c r="O6" s="5" t="s">
        <v>51</v>
      </c>
      <c r="P6" s="5" t="s">
        <v>52</v>
      </c>
    </row>
    <row r="8" spans="1:16" x14ac:dyDescent="0.2">
      <c r="A8" s="18" t="s">
        <v>63</v>
      </c>
      <c r="B8" s="18" t="s">
        <v>42</v>
      </c>
      <c r="D8" s="44">
        <v>78630</v>
      </c>
      <c r="F8" s="45">
        <v>100</v>
      </c>
      <c r="G8" s="46">
        <v>2650</v>
      </c>
      <c r="H8" s="47">
        <v>6170</v>
      </c>
      <c r="I8" s="48">
        <v>4030</v>
      </c>
      <c r="J8" s="49">
        <v>9060</v>
      </c>
      <c r="K8" s="50">
        <v>12740</v>
      </c>
      <c r="L8" s="51">
        <v>17740</v>
      </c>
      <c r="M8" s="52">
        <v>11680</v>
      </c>
      <c r="N8" s="53">
        <v>7570</v>
      </c>
      <c r="O8" s="54">
        <v>5660</v>
      </c>
      <c r="P8" s="55">
        <v>1240</v>
      </c>
    </row>
    <row r="9" spans="1:16" x14ac:dyDescent="0.2">
      <c r="A9" t="s">
        <v>5</v>
      </c>
      <c r="B9" s="18" t="s">
        <v>64</v>
      </c>
      <c r="D9" s="44">
        <v>11720</v>
      </c>
      <c r="F9" s="45">
        <v>10</v>
      </c>
      <c r="G9" s="46">
        <v>800</v>
      </c>
      <c r="H9" s="47">
        <v>1190</v>
      </c>
      <c r="I9" s="48">
        <v>820</v>
      </c>
      <c r="J9" s="49">
        <v>1590</v>
      </c>
      <c r="K9" s="50">
        <v>2160</v>
      </c>
      <c r="L9" s="51">
        <v>2400</v>
      </c>
      <c r="M9" s="52">
        <v>1260</v>
      </c>
      <c r="N9" s="53">
        <v>790</v>
      </c>
      <c r="O9" s="54">
        <v>620</v>
      </c>
      <c r="P9" s="55">
        <v>80</v>
      </c>
    </row>
    <row r="10" spans="1:16" x14ac:dyDescent="0.2">
      <c r="A10" t="s">
        <v>5</v>
      </c>
      <c r="B10" s="18" t="s">
        <v>65</v>
      </c>
      <c r="D10" s="44">
        <v>7280</v>
      </c>
      <c r="F10" s="45">
        <v>10</v>
      </c>
      <c r="G10" s="46">
        <v>210</v>
      </c>
      <c r="H10" s="47">
        <v>630</v>
      </c>
      <c r="I10" s="48">
        <v>400</v>
      </c>
      <c r="J10" s="49">
        <v>900</v>
      </c>
      <c r="K10" s="50">
        <v>1330</v>
      </c>
      <c r="L10" s="51">
        <v>1630</v>
      </c>
      <c r="M10" s="52">
        <v>950</v>
      </c>
      <c r="N10" s="53">
        <v>660</v>
      </c>
      <c r="O10" s="54">
        <v>460</v>
      </c>
      <c r="P10" s="55">
        <v>100</v>
      </c>
    </row>
    <row r="11" spans="1:16" x14ac:dyDescent="0.2">
      <c r="A11" t="s">
        <v>5</v>
      </c>
      <c r="B11" s="18" t="s">
        <v>66</v>
      </c>
      <c r="D11" s="44">
        <v>5720</v>
      </c>
      <c r="F11" s="45">
        <v>10</v>
      </c>
      <c r="G11" s="46">
        <v>150</v>
      </c>
      <c r="H11" s="47">
        <v>430</v>
      </c>
      <c r="I11" s="48">
        <v>290</v>
      </c>
      <c r="J11" s="49">
        <v>680</v>
      </c>
      <c r="K11" s="50">
        <v>990</v>
      </c>
      <c r="L11" s="51">
        <v>1370</v>
      </c>
      <c r="M11" s="52">
        <v>840</v>
      </c>
      <c r="N11" s="53">
        <v>510</v>
      </c>
      <c r="O11" s="54">
        <v>360</v>
      </c>
      <c r="P11" s="55">
        <v>90</v>
      </c>
    </row>
    <row r="12" spans="1:16" x14ac:dyDescent="0.2">
      <c r="A12" t="s">
        <v>5</v>
      </c>
      <c r="B12" s="18" t="s">
        <v>67</v>
      </c>
      <c r="D12" s="44">
        <v>6390</v>
      </c>
      <c r="F12" s="45">
        <v>10</v>
      </c>
      <c r="G12" s="46">
        <v>190</v>
      </c>
      <c r="H12" s="47">
        <v>460</v>
      </c>
      <c r="I12" s="48">
        <v>360</v>
      </c>
      <c r="J12" s="49">
        <v>790</v>
      </c>
      <c r="K12" s="50">
        <v>1140</v>
      </c>
      <c r="L12" s="51">
        <v>1430</v>
      </c>
      <c r="M12" s="52">
        <v>980</v>
      </c>
      <c r="N12" s="53">
        <v>580</v>
      </c>
      <c r="O12" s="54">
        <v>350</v>
      </c>
      <c r="P12" s="55">
        <v>90</v>
      </c>
    </row>
    <row r="13" spans="1:16" x14ac:dyDescent="0.2">
      <c r="A13" t="s">
        <v>5</v>
      </c>
      <c r="B13" s="18" t="s">
        <v>68</v>
      </c>
      <c r="D13" s="44">
        <v>8470</v>
      </c>
      <c r="F13" s="45">
        <v>10</v>
      </c>
      <c r="G13" s="46">
        <v>210</v>
      </c>
      <c r="H13" s="47">
        <v>580</v>
      </c>
      <c r="I13" s="48">
        <v>430</v>
      </c>
      <c r="J13" s="49">
        <v>910</v>
      </c>
      <c r="K13" s="50">
        <v>1330</v>
      </c>
      <c r="L13" s="51">
        <v>1820</v>
      </c>
      <c r="M13" s="52">
        <v>1760</v>
      </c>
      <c r="N13" s="53">
        <v>830</v>
      </c>
      <c r="O13" s="54">
        <v>490</v>
      </c>
      <c r="P13" s="55">
        <v>100</v>
      </c>
    </row>
    <row r="14" spans="1:16" x14ac:dyDescent="0.2">
      <c r="A14" t="s">
        <v>5</v>
      </c>
      <c r="B14" s="18" t="s">
        <v>69</v>
      </c>
      <c r="D14" s="44">
        <v>30020</v>
      </c>
      <c r="F14" s="45">
        <v>30</v>
      </c>
      <c r="G14" s="46">
        <v>790</v>
      </c>
      <c r="H14" s="47">
        <v>2340</v>
      </c>
      <c r="I14" s="48">
        <v>1400</v>
      </c>
      <c r="J14" s="49">
        <v>3430</v>
      </c>
      <c r="K14" s="50">
        <v>4640</v>
      </c>
      <c r="L14" s="51">
        <v>7050</v>
      </c>
      <c r="M14" s="52">
        <v>4460</v>
      </c>
      <c r="N14" s="53">
        <v>3050</v>
      </c>
      <c r="O14" s="54">
        <v>2350</v>
      </c>
      <c r="P14" s="55">
        <v>480</v>
      </c>
    </row>
    <row r="15" spans="1:16" x14ac:dyDescent="0.2">
      <c r="A15" t="s">
        <v>5</v>
      </c>
      <c r="B15" s="18" t="s">
        <v>70</v>
      </c>
      <c r="D15" s="44">
        <v>9040</v>
      </c>
      <c r="F15" s="45">
        <v>20</v>
      </c>
      <c r="G15" s="46">
        <v>300</v>
      </c>
      <c r="H15" s="47">
        <v>540</v>
      </c>
      <c r="I15" s="48">
        <v>320</v>
      </c>
      <c r="J15" s="49">
        <v>760</v>
      </c>
      <c r="K15" s="50">
        <v>1160</v>
      </c>
      <c r="L15" s="51">
        <v>2040</v>
      </c>
      <c r="M15" s="52">
        <v>1430</v>
      </c>
      <c r="N15" s="53">
        <v>1160</v>
      </c>
      <c r="O15" s="54">
        <v>1020</v>
      </c>
      <c r="P15" s="55">
        <v>300</v>
      </c>
    </row>
    <row r="16" spans="1:16" x14ac:dyDescent="0.2">
      <c r="A16" t="s">
        <v>5</v>
      </c>
      <c r="B16" s="18" t="s">
        <v>71</v>
      </c>
      <c r="D16" s="44">
        <v>0</v>
      </c>
      <c r="F16" s="45">
        <v>0</v>
      </c>
      <c r="G16" s="46">
        <v>0</v>
      </c>
      <c r="H16" s="47">
        <v>0</v>
      </c>
      <c r="I16" s="48">
        <v>0</v>
      </c>
      <c r="J16" s="49">
        <v>0</v>
      </c>
      <c r="K16" s="50">
        <v>0</v>
      </c>
      <c r="L16" s="51">
        <v>0</v>
      </c>
      <c r="M16" s="52">
        <v>0</v>
      </c>
      <c r="N16" s="53">
        <v>0</v>
      </c>
      <c r="O16" s="54">
        <v>0</v>
      </c>
      <c r="P16" s="55">
        <v>0</v>
      </c>
    </row>
    <row r="18" spans="1:16" x14ac:dyDescent="0.2">
      <c r="A18" s="185" t="s">
        <v>126</v>
      </c>
      <c r="B18" s="19"/>
      <c r="C18" s="19"/>
      <c r="D18" s="19"/>
      <c r="E18" s="19"/>
      <c r="F18" s="19"/>
      <c r="G18" s="19"/>
      <c r="H18" s="19"/>
      <c r="I18" s="19"/>
      <c r="J18" s="19"/>
      <c r="K18" s="19"/>
      <c r="L18" s="19"/>
      <c r="M18" s="19"/>
      <c r="N18" s="19"/>
      <c r="O18" s="19"/>
      <c r="P18" s="19"/>
    </row>
  </sheetData>
  <mergeCells count="1">
    <mergeCell ref="F5:P5"/>
  </mergeCells>
  <pageMargins left="0.7" right="0.7" top="0.75" bottom="0.75" header="0.3" footer="0.3"/>
  <pageSetup paperSize="9"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8"/>
  <sheetViews>
    <sheetView showGridLines="0" zoomScaleNormal="100" workbookViewId="0"/>
  </sheetViews>
  <sheetFormatPr defaultColWidth="12" defaultRowHeight="10" x14ac:dyDescent="0.2"/>
  <cols>
    <col min="1" max="1" width="10.6640625" customWidth="1"/>
    <col min="2" max="2" width="17.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4" t="s">
        <v>135</v>
      </c>
    </row>
    <row r="2" spans="1:16" ht="15" customHeight="1" x14ac:dyDescent="0.2">
      <c r="A2" s="184" t="s">
        <v>300</v>
      </c>
    </row>
    <row r="4" spans="1:16" x14ac:dyDescent="0.2">
      <c r="A4" s="19"/>
      <c r="B4" s="19"/>
      <c r="C4" s="19"/>
      <c r="D4" s="19"/>
      <c r="E4" s="19"/>
      <c r="F4" s="19"/>
      <c r="G4" s="19"/>
      <c r="H4" s="19"/>
      <c r="I4" s="19"/>
      <c r="J4" s="19"/>
      <c r="K4" s="19"/>
      <c r="L4" s="19"/>
      <c r="M4" s="19"/>
      <c r="N4" s="19"/>
      <c r="O4" s="19"/>
      <c r="P4" s="19"/>
    </row>
    <row r="5" spans="1:16" x14ac:dyDescent="0.2">
      <c r="A5" t="s">
        <v>5</v>
      </c>
      <c r="B5" t="s">
        <v>5</v>
      </c>
      <c r="D5" t="s">
        <v>5</v>
      </c>
      <c r="F5" s="256" t="s">
        <v>41</v>
      </c>
      <c r="G5" s="256" t="s">
        <v>5</v>
      </c>
      <c r="H5" s="256" t="s">
        <v>5</v>
      </c>
      <c r="I5" s="256" t="s">
        <v>5</v>
      </c>
      <c r="J5" s="256" t="s">
        <v>5</v>
      </c>
      <c r="K5" s="256" t="s">
        <v>5</v>
      </c>
      <c r="L5" s="256" t="s">
        <v>5</v>
      </c>
      <c r="M5" s="256" t="s">
        <v>5</v>
      </c>
      <c r="N5" s="256" t="s">
        <v>5</v>
      </c>
      <c r="O5" s="256" t="s">
        <v>5</v>
      </c>
      <c r="P5" s="256" t="s">
        <v>5</v>
      </c>
    </row>
    <row r="6" spans="1:16" x14ac:dyDescent="0.2">
      <c r="A6" t="s">
        <v>5</v>
      </c>
      <c r="B6" t="s">
        <v>5</v>
      </c>
      <c r="D6" s="5" t="s">
        <v>42</v>
      </c>
      <c r="F6" s="5" t="s">
        <v>43</v>
      </c>
      <c r="G6" s="255">
        <v>0</v>
      </c>
      <c r="H6" s="5" t="s">
        <v>44</v>
      </c>
      <c r="I6" s="5" t="s">
        <v>45</v>
      </c>
      <c r="J6" s="5" t="s">
        <v>46</v>
      </c>
      <c r="K6" s="5" t="s">
        <v>47</v>
      </c>
      <c r="L6" s="5" t="s">
        <v>48</v>
      </c>
      <c r="M6" s="5" t="s">
        <v>49</v>
      </c>
      <c r="N6" s="5" t="s">
        <v>50</v>
      </c>
      <c r="O6" s="5" t="s">
        <v>51</v>
      </c>
      <c r="P6" s="5" t="s">
        <v>52</v>
      </c>
    </row>
    <row r="8" spans="1:16" x14ac:dyDescent="0.2">
      <c r="A8" s="18" t="s">
        <v>63</v>
      </c>
      <c r="B8" s="18" t="s">
        <v>42</v>
      </c>
      <c r="D8" s="56">
        <v>310</v>
      </c>
      <c r="F8" s="57">
        <v>0</v>
      </c>
      <c r="G8" s="58">
        <v>50</v>
      </c>
      <c r="H8" s="59">
        <v>150</v>
      </c>
      <c r="I8" s="60">
        <v>40</v>
      </c>
      <c r="J8" s="61">
        <v>30</v>
      </c>
      <c r="K8" s="62">
        <v>30</v>
      </c>
      <c r="L8" s="63">
        <v>20</v>
      </c>
      <c r="M8" s="64">
        <v>0</v>
      </c>
      <c r="N8" s="65">
        <v>0</v>
      </c>
      <c r="O8" s="66">
        <v>0</v>
      </c>
      <c r="P8" s="67">
        <v>0</v>
      </c>
    </row>
    <row r="9" spans="1:16" x14ac:dyDescent="0.2">
      <c r="A9" t="s">
        <v>5</v>
      </c>
      <c r="B9" s="18" t="s">
        <v>64</v>
      </c>
      <c r="D9" s="56">
        <v>80</v>
      </c>
      <c r="F9" s="57">
        <v>0</v>
      </c>
      <c r="G9" s="58">
        <v>20</v>
      </c>
      <c r="H9" s="59">
        <v>40</v>
      </c>
      <c r="I9" s="60">
        <v>10</v>
      </c>
      <c r="J9" s="61">
        <v>10</v>
      </c>
      <c r="K9" s="62">
        <v>0</v>
      </c>
      <c r="L9" s="63">
        <v>10</v>
      </c>
      <c r="M9" s="64">
        <v>0</v>
      </c>
      <c r="N9" s="65">
        <v>0</v>
      </c>
      <c r="O9" s="66">
        <v>0</v>
      </c>
      <c r="P9" s="67">
        <v>0</v>
      </c>
    </row>
    <row r="10" spans="1:16" x14ac:dyDescent="0.2">
      <c r="A10" t="s">
        <v>5</v>
      </c>
      <c r="B10" s="18" t="s">
        <v>65</v>
      </c>
      <c r="D10" s="56">
        <v>30</v>
      </c>
      <c r="F10" s="57">
        <v>0</v>
      </c>
      <c r="G10" s="58">
        <v>10</v>
      </c>
      <c r="H10" s="59">
        <v>10</v>
      </c>
      <c r="I10" s="60">
        <v>0</v>
      </c>
      <c r="J10" s="61">
        <v>0</v>
      </c>
      <c r="K10" s="62">
        <v>0</v>
      </c>
      <c r="L10" s="63">
        <v>0</v>
      </c>
      <c r="M10" s="64">
        <v>0</v>
      </c>
      <c r="N10" s="65">
        <v>0</v>
      </c>
      <c r="O10" s="66">
        <v>0</v>
      </c>
      <c r="P10" s="67">
        <v>0</v>
      </c>
    </row>
    <row r="11" spans="1:16" x14ac:dyDescent="0.2">
      <c r="A11" t="s">
        <v>5</v>
      </c>
      <c r="B11" s="18" t="s">
        <v>66</v>
      </c>
      <c r="D11" s="56">
        <v>10</v>
      </c>
      <c r="F11" s="57">
        <v>0</v>
      </c>
      <c r="G11" s="58">
        <v>0</v>
      </c>
      <c r="H11" s="59">
        <v>0</v>
      </c>
      <c r="I11" s="60">
        <v>0</v>
      </c>
      <c r="J11" s="61">
        <v>0</v>
      </c>
      <c r="K11" s="62">
        <v>0</v>
      </c>
      <c r="L11" s="63">
        <v>0</v>
      </c>
      <c r="M11" s="64">
        <v>0</v>
      </c>
      <c r="N11" s="65">
        <v>0</v>
      </c>
      <c r="O11" s="66">
        <v>0</v>
      </c>
      <c r="P11" s="67">
        <v>0</v>
      </c>
    </row>
    <row r="12" spans="1:16" x14ac:dyDescent="0.2">
      <c r="A12" t="s">
        <v>5</v>
      </c>
      <c r="B12" s="18" t="s">
        <v>67</v>
      </c>
      <c r="D12" s="56">
        <v>20</v>
      </c>
      <c r="F12" s="57">
        <v>0</v>
      </c>
      <c r="G12" s="58">
        <v>0</v>
      </c>
      <c r="H12" s="59">
        <v>10</v>
      </c>
      <c r="I12" s="60">
        <v>0</v>
      </c>
      <c r="J12" s="61">
        <v>0</v>
      </c>
      <c r="K12" s="62">
        <v>0</v>
      </c>
      <c r="L12" s="63">
        <v>0</v>
      </c>
      <c r="M12" s="64">
        <v>0</v>
      </c>
      <c r="N12" s="65">
        <v>0</v>
      </c>
      <c r="O12" s="66">
        <v>0</v>
      </c>
      <c r="P12" s="67">
        <v>0</v>
      </c>
    </row>
    <row r="13" spans="1:16" x14ac:dyDescent="0.2">
      <c r="A13" t="s">
        <v>5</v>
      </c>
      <c r="B13" s="18" t="s">
        <v>68</v>
      </c>
      <c r="D13" s="56">
        <v>40</v>
      </c>
      <c r="F13" s="57">
        <v>0</v>
      </c>
      <c r="G13" s="58">
        <v>10</v>
      </c>
      <c r="H13" s="59">
        <v>20</v>
      </c>
      <c r="I13" s="60">
        <v>0</v>
      </c>
      <c r="J13" s="61">
        <v>10</v>
      </c>
      <c r="K13" s="62">
        <v>0</v>
      </c>
      <c r="L13" s="63">
        <v>0</v>
      </c>
      <c r="M13" s="64">
        <v>0</v>
      </c>
      <c r="N13" s="65">
        <v>0</v>
      </c>
      <c r="O13" s="66">
        <v>0</v>
      </c>
      <c r="P13" s="67">
        <v>0</v>
      </c>
    </row>
    <row r="14" spans="1:16" x14ac:dyDescent="0.2">
      <c r="A14" t="s">
        <v>5</v>
      </c>
      <c r="B14" s="18" t="s">
        <v>69</v>
      </c>
      <c r="D14" s="56">
        <v>110</v>
      </c>
      <c r="F14" s="57">
        <v>0</v>
      </c>
      <c r="G14" s="58">
        <v>10</v>
      </c>
      <c r="H14" s="59">
        <v>60</v>
      </c>
      <c r="I14" s="60">
        <v>20</v>
      </c>
      <c r="J14" s="61">
        <v>10</v>
      </c>
      <c r="K14" s="62">
        <v>10</v>
      </c>
      <c r="L14" s="63">
        <v>10</v>
      </c>
      <c r="M14" s="64">
        <v>0</v>
      </c>
      <c r="N14" s="65">
        <v>0</v>
      </c>
      <c r="O14" s="66">
        <v>0</v>
      </c>
      <c r="P14" s="67">
        <v>0</v>
      </c>
    </row>
    <row r="15" spans="1:16" x14ac:dyDescent="0.2">
      <c r="A15" t="s">
        <v>5</v>
      </c>
      <c r="B15" s="18" t="s">
        <v>70</v>
      </c>
      <c r="D15" s="56">
        <v>30</v>
      </c>
      <c r="F15" s="57">
        <v>0</v>
      </c>
      <c r="G15" s="58">
        <v>10</v>
      </c>
      <c r="H15" s="59">
        <v>10</v>
      </c>
      <c r="I15" s="60">
        <v>10</v>
      </c>
      <c r="J15" s="61">
        <v>0</v>
      </c>
      <c r="K15" s="62">
        <v>0</v>
      </c>
      <c r="L15" s="63">
        <v>0</v>
      </c>
      <c r="M15" s="64">
        <v>0</v>
      </c>
      <c r="N15" s="65">
        <v>0</v>
      </c>
      <c r="O15" s="66">
        <v>0</v>
      </c>
      <c r="P15" s="67">
        <v>0</v>
      </c>
    </row>
    <row r="16" spans="1:16" x14ac:dyDescent="0.2">
      <c r="A16" t="s">
        <v>5</v>
      </c>
      <c r="B16" s="18" t="s">
        <v>71</v>
      </c>
      <c r="D16" s="56">
        <v>0</v>
      </c>
      <c r="F16" s="57">
        <v>0</v>
      </c>
      <c r="G16" s="58">
        <v>0</v>
      </c>
      <c r="H16" s="59">
        <v>0</v>
      </c>
      <c r="I16" s="60">
        <v>0</v>
      </c>
      <c r="J16" s="61">
        <v>0</v>
      </c>
      <c r="K16" s="62">
        <v>0</v>
      </c>
      <c r="L16" s="63">
        <v>0</v>
      </c>
      <c r="M16" s="64">
        <v>0</v>
      </c>
      <c r="N16" s="65">
        <v>0</v>
      </c>
      <c r="O16" s="66">
        <v>0</v>
      </c>
      <c r="P16" s="67">
        <v>0</v>
      </c>
    </row>
    <row r="18" spans="1:16" x14ac:dyDescent="0.2">
      <c r="A18" s="185" t="s">
        <v>126</v>
      </c>
      <c r="B18" s="19"/>
      <c r="C18" s="19"/>
      <c r="D18" s="19"/>
      <c r="E18" s="19"/>
      <c r="F18" s="19"/>
      <c r="G18" s="19"/>
      <c r="H18" s="19"/>
      <c r="I18" s="19"/>
      <c r="J18" s="19"/>
      <c r="K18" s="19"/>
      <c r="L18" s="19"/>
      <c r="M18" s="19"/>
      <c r="N18" s="19"/>
      <c r="O18" s="19"/>
      <c r="P18" s="19"/>
    </row>
  </sheetData>
  <mergeCells count="1">
    <mergeCell ref="F5:P5"/>
  </mergeCells>
  <pageMargins left="0.7" right="0.7" top="0.75" bottom="0.75" header="0.3" footer="0.3"/>
  <pageSetup paperSize="9"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2.6640625" customWidth="1"/>
  </cols>
  <sheetData>
    <row r="1" spans="1:5" ht="15" customHeight="1" x14ac:dyDescent="0.2">
      <c r="A1" s="184" t="s">
        <v>136</v>
      </c>
    </row>
    <row r="2" spans="1:5" ht="15" customHeight="1" x14ac:dyDescent="0.2">
      <c r="A2" s="184" t="s">
        <v>20</v>
      </c>
    </row>
    <row r="4" spans="1:5" x14ac:dyDescent="0.2">
      <c r="A4" s="19"/>
      <c r="B4" s="19"/>
      <c r="C4" s="19"/>
      <c r="D4" s="19"/>
      <c r="E4" s="19"/>
    </row>
    <row r="5" spans="1:5" x14ac:dyDescent="0.2">
      <c r="A5" t="s">
        <v>5</v>
      </c>
      <c r="B5" t="s">
        <v>5</v>
      </c>
      <c r="D5" s="5" t="s">
        <v>72</v>
      </c>
      <c r="E5" s="5" t="s">
        <v>91</v>
      </c>
    </row>
    <row r="7" spans="1:5" x14ac:dyDescent="0.2">
      <c r="A7" s="18" t="s">
        <v>53</v>
      </c>
      <c r="B7" t="s">
        <v>5</v>
      </c>
      <c r="D7" s="68">
        <v>6970</v>
      </c>
      <c r="E7" s="243" t="s">
        <v>299</v>
      </c>
    </row>
    <row r="8" spans="1:5" x14ac:dyDescent="0.2">
      <c r="E8" s="244"/>
    </row>
    <row r="9" spans="1:5" x14ac:dyDescent="0.2">
      <c r="A9" s="18" t="s">
        <v>54</v>
      </c>
      <c r="B9" s="18" t="s">
        <v>42</v>
      </c>
      <c r="D9" s="68">
        <v>490</v>
      </c>
      <c r="E9" s="243" t="s">
        <v>299</v>
      </c>
    </row>
    <row r="10" spans="1:5" x14ac:dyDescent="0.2">
      <c r="A10" t="s">
        <v>5</v>
      </c>
      <c r="B10" s="18" t="s">
        <v>55</v>
      </c>
      <c r="D10" s="68">
        <v>230</v>
      </c>
      <c r="E10" s="243" t="s">
        <v>299</v>
      </c>
    </row>
    <row r="11" spans="1:5" x14ac:dyDescent="0.2">
      <c r="A11" t="s">
        <v>5</v>
      </c>
      <c r="B11" s="18" t="s">
        <v>56</v>
      </c>
      <c r="D11" s="68">
        <v>90</v>
      </c>
      <c r="E11" s="243" t="s">
        <v>299</v>
      </c>
    </row>
    <row r="12" spans="1:5" x14ac:dyDescent="0.2">
      <c r="A12" t="s">
        <v>5</v>
      </c>
      <c r="B12" s="18" t="s">
        <v>57</v>
      </c>
      <c r="D12" s="68">
        <v>130</v>
      </c>
      <c r="E12" s="243" t="s">
        <v>299</v>
      </c>
    </row>
    <row r="13" spans="1:5" x14ac:dyDescent="0.2">
      <c r="A13" t="s">
        <v>5</v>
      </c>
      <c r="B13" s="18" t="s">
        <v>58</v>
      </c>
      <c r="D13" s="68">
        <v>30</v>
      </c>
      <c r="E13" s="243" t="s">
        <v>299</v>
      </c>
    </row>
    <row r="14" spans="1:5" x14ac:dyDescent="0.2">
      <c r="A14" t="s">
        <v>5</v>
      </c>
      <c r="B14" s="18" t="s">
        <v>59</v>
      </c>
      <c r="D14" s="68">
        <v>10</v>
      </c>
      <c r="E14" s="243" t="s">
        <v>299</v>
      </c>
    </row>
    <row r="15" spans="1:5" x14ac:dyDescent="0.2">
      <c r="E15" s="244"/>
    </row>
    <row r="16" spans="1:5" x14ac:dyDescent="0.2">
      <c r="A16" s="18" t="s">
        <v>60</v>
      </c>
      <c r="B16" s="18" t="s">
        <v>42</v>
      </c>
      <c r="D16" s="68">
        <v>6480</v>
      </c>
      <c r="E16" s="243" t="s">
        <v>299</v>
      </c>
    </row>
    <row r="17" spans="1:5" x14ac:dyDescent="0.2">
      <c r="A17" t="s">
        <v>5</v>
      </c>
      <c r="B17" s="18" t="s">
        <v>61</v>
      </c>
      <c r="D17" s="68">
        <v>1170</v>
      </c>
      <c r="E17" s="243" t="s">
        <v>299</v>
      </c>
    </row>
    <row r="18" spans="1:5" x14ac:dyDescent="0.2">
      <c r="A18" t="s">
        <v>5</v>
      </c>
      <c r="B18" s="18" t="s">
        <v>62</v>
      </c>
      <c r="D18" s="68">
        <v>220</v>
      </c>
      <c r="E18" s="243" t="s">
        <v>299</v>
      </c>
    </row>
    <row r="19" spans="1:5" x14ac:dyDescent="0.2">
      <c r="A19" t="s">
        <v>5</v>
      </c>
      <c r="B19" s="18" t="s">
        <v>56</v>
      </c>
      <c r="D19" s="68">
        <v>3010</v>
      </c>
      <c r="E19" s="243" t="s">
        <v>299</v>
      </c>
    </row>
    <row r="20" spans="1:5" x14ac:dyDescent="0.2">
      <c r="A20" t="s">
        <v>5</v>
      </c>
      <c r="B20" s="18" t="s">
        <v>57</v>
      </c>
      <c r="D20" s="68">
        <v>1750</v>
      </c>
      <c r="E20" s="243" t="s">
        <v>299</v>
      </c>
    </row>
    <row r="21" spans="1:5" x14ac:dyDescent="0.2">
      <c r="A21" t="s">
        <v>5</v>
      </c>
      <c r="B21" s="18" t="s">
        <v>58</v>
      </c>
      <c r="D21" s="68">
        <v>90</v>
      </c>
      <c r="E21" s="243" t="s">
        <v>299</v>
      </c>
    </row>
    <row r="22" spans="1:5" x14ac:dyDescent="0.2">
      <c r="A22" t="s">
        <v>5</v>
      </c>
      <c r="B22" s="18" t="s">
        <v>59</v>
      </c>
      <c r="D22" s="68">
        <v>230</v>
      </c>
      <c r="E22" s="243" t="s">
        <v>299</v>
      </c>
    </row>
    <row r="24" spans="1:5" x14ac:dyDescent="0.2">
      <c r="A24" s="185" t="s">
        <v>126</v>
      </c>
      <c r="B24" s="19"/>
      <c r="C24" s="19"/>
      <c r="D24" s="19"/>
      <c r="E24" s="19"/>
    </row>
    <row r="25" spans="1:5" ht="11" customHeight="1" x14ac:dyDescent="0.2">
      <c r="A25" s="186" t="s">
        <v>137</v>
      </c>
    </row>
  </sheetData>
  <pageMargins left="0.7" right="0.7" top="0.75" bottom="0.75" header="0.3" footer="0.3"/>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12.33203125" customWidth="1"/>
    <col min="7" max="8" width="10.6640625" customWidth="1"/>
    <col min="9" max="9" width="12.33203125" customWidth="1"/>
    <col min="10" max="10" width="13.44140625" customWidth="1"/>
    <col min="11" max="11" width="14.6640625" customWidth="1"/>
  </cols>
  <sheetData>
    <row r="1" spans="1:11" ht="15" customHeight="1" x14ac:dyDescent="0.2">
      <c r="A1" s="184" t="s">
        <v>138</v>
      </c>
    </row>
    <row r="2" spans="1:11" ht="15" customHeight="1" x14ac:dyDescent="0.2">
      <c r="A2" s="184" t="s">
        <v>21</v>
      </c>
    </row>
    <row r="4" spans="1:11" x14ac:dyDescent="0.2">
      <c r="A4" s="19"/>
      <c r="B4" s="19"/>
      <c r="C4" s="19"/>
      <c r="D4" s="19"/>
      <c r="E4" s="19"/>
      <c r="F4" s="19"/>
      <c r="G4" s="19"/>
      <c r="H4" s="19"/>
      <c r="I4" s="19"/>
      <c r="J4" s="19"/>
      <c r="K4" s="19"/>
    </row>
    <row r="5" spans="1:11" x14ac:dyDescent="0.2">
      <c r="A5" t="s">
        <v>5</v>
      </c>
      <c r="B5" t="s">
        <v>5</v>
      </c>
      <c r="D5" t="s">
        <v>5</v>
      </c>
      <c r="F5" s="256" t="s">
        <v>92</v>
      </c>
      <c r="G5" s="256" t="s">
        <v>5</v>
      </c>
      <c r="H5" s="256" t="s">
        <v>5</v>
      </c>
      <c r="I5" s="256" t="s">
        <v>5</v>
      </c>
      <c r="J5" s="256" t="s">
        <v>5</v>
      </c>
      <c r="K5" s="256" t="s">
        <v>5</v>
      </c>
    </row>
    <row r="6" spans="1:11" x14ac:dyDescent="0.2">
      <c r="A6" t="s">
        <v>5</v>
      </c>
      <c r="B6" t="s">
        <v>5</v>
      </c>
      <c r="D6" s="5" t="s">
        <v>42</v>
      </c>
      <c r="F6" s="5" t="s">
        <v>93</v>
      </c>
      <c r="G6" s="255">
        <v>0</v>
      </c>
      <c r="H6" s="5" t="s">
        <v>94</v>
      </c>
      <c r="I6" s="5" t="s">
        <v>95</v>
      </c>
      <c r="J6" s="5" t="s">
        <v>96</v>
      </c>
      <c r="K6" s="5" t="s">
        <v>97</v>
      </c>
    </row>
    <row r="8" spans="1:11" x14ac:dyDescent="0.2">
      <c r="A8" s="18" t="s">
        <v>53</v>
      </c>
      <c r="B8" t="s">
        <v>5</v>
      </c>
      <c r="D8" s="69">
        <v>297090</v>
      </c>
      <c r="F8" s="70">
        <v>2110</v>
      </c>
      <c r="G8" s="71">
        <v>390</v>
      </c>
      <c r="H8" s="72">
        <v>41870</v>
      </c>
      <c r="I8" s="73">
        <v>135070</v>
      </c>
      <c r="J8" s="74">
        <v>82750</v>
      </c>
      <c r="K8" s="75">
        <v>34900</v>
      </c>
    </row>
    <row r="10" spans="1:11" x14ac:dyDescent="0.2">
      <c r="A10" s="18" t="s">
        <v>54</v>
      </c>
      <c r="B10" s="18" t="s">
        <v>42</v>
      </c>
      <c r="D10" s="69">
        <v>9950</v>
      </c>
      <c r="F10" s="70">
        <v>110</v>
      </c>
      <c r="G10" s="71">
        <v>10</v>
      </c>
      <c r="H10" s="72">
        <v>1790</v>
      </c>
      <c r="I10" s="73">
        <v>4510</v>
      </c>
      <c r="J10" s="74">
        <v>2360</v>
      </c>
      <c r="K10" s="75">
        <v>1180</v>
      </c>
    </row>
    <row r="11" spans="1:11" x14ac:dyDescent="0.2">
      <c r="A11" t="s">
        <v>5</v>
      </c>
      <c r="B11" s="18" t="s">
        <v>55</v>
      </c>
      <c r="D11" s="69">
        <v>5010</v>
      </c>
      <c r="F11" s="70">
        <v>50</v>
      </c>
      <c r="G11" s="71">
        <v>0</v>
      </c>
      <c r="H11" s="72">
        <v>850</v>
      </c>
      <c r="I11" s="73">
        <v>2600</v>
      </c>
      <c r="J11" s="74">
        <v>1100</v>
      </c>
      <c r="K11" s="75">
        <v>420</v>
      </c>
    </row>
    <row r="12" spans="1:11" x14ac:dyDescent="0.2">
      <c r="A12" t="s">
        <v>5</v>
      </c>
      <c r="B12" s="18" t="s">
        <v>56</v>
      </c>
      <c r="D12" s="69">
        <v>1500</v>
      </c>
      <c r="F12" s="70">
        <v>20</v>
      </c>
      <c r="G12" s="71">
        <v>0</v>
      </c>
      <c r="H12" s="72">
        <v>350</v>
      </c>
      <c r="I12" s="73">
        <v>700</v>
      </c>
      <c r="J12" s="74">
        <v>290</v>
      </c>
      <c r="K12" s="75">
        <v>130</v>
      </c>
    </row>
    <row r="13" spans="1:11" x14ac:dyDescent="0.2">
      <c r="A13" t="s">
        <v>5</v>
      </c>
      <c r="B13" s="18" t="s">
        <v>57</v>
      </c>
      <c r="D13" s="69">
        <v>2680</v>
      </c>
      <c r="F13" s="70">
        <v>30</v>
      </c>
      <c r="G13" s="71">
        <v>0</v>
      </c>
      <c r="H13" s="72">
        <v>450</v>
      </c>
      <c r="I13" s="73">
        <v>970</v>
      </c>
      <c r="J13" s="74">
        <v>740</v>
      </c>
      <c r="K13" s="75">
        <v>490</v>
      </c>
    </row>
    <row r="14" spans="1:11" x14ac:dyDescent="0.2">
      <c r="A14" t="s">
        <v>5</v>
      </c>
      <c r="B14" s="18" t="s">
        <v>58</v>
      </c>
      <c r="D14" s="69">
        <v>730</v>
      </c>
      <c r="F14" s="70">
        <v>10</v>
      </c>
      <c r="G14" s="71">
        <v>0</v>
      </c>
      <c r="H14" s="72">
        <v>130</v>
      </c>
      <c r="I14" s="73">
        <v>230</v>
      </c>
      <c r="J14" s="74">
        <v>230</v>
      </c>
      <c r="K14" s="75">
        <v>140</v>
      </c>
    </row>
    <row r="15" spans="1:11" x14ac:dyDescent="0.2">
      <c r="A15" t="s">
        <v>5</v>
      </c>
      <c r="B15" s="18" t="s">
        <v>59</v>
      </c>
      <c r="D15" s="69">
        <v>40</v>
      </c>
      <c r="F15" s="70">
        <v>0</v>
      </c>
      <c r="G15" s="71">
        <v>0</v>
      </c>
      <c r="H15" s="72">
        <v>10</v>
      </c>
      <c r="I15" s="73">
        <v>20</v>
      </c>
      <c r="J15" s="74">
        <v>0</v>
      </c>
      <c r="K15" s="75">
        <v>10</v>
      </c>
    </row>
    <row r="17" spans="1:11" x14ac:dyDescent="0.2">
      <c r="A17" s="18" t="s">
        <v>60</v>
      </c>
      <c r="B17" s="18" t="s">
        <v>42</v>
      </c>
      <c r="D17" s="69">
        <v>287130</v>
      </c>
      <c r="F17" s="70">
        <v>2000</v>
      </c>
      <c r="G17" s="71">
        <v>380</v>
      </c>
      <c r="H17" s="72">
        <v>40080</v>
      </c>
      <c r="I17" s="73">
        <v>130560</v>
      </c>
      <c r="J17" s="74">
        <v>80390</v>
      </c>
      <c r="K17" s="75">
        <v>33730</v>
      </c>
    </row>
    <row r="18" spans="1:11" x14ac:dyDescent="0.2">
      <c r="A18" t="s">
        <v>5</v>
      </c>
      <c r="B18" s="18" t="s">
        <v>61</v>
      </c>
      <c r="D18" s="69">
        <v>44700</v>
      </c>
      <c r="F18" s="70">
        <v>300</v>
      </c>
      <c r="G18" s="71">
        <v>50</v>
      </c>
      <c r="H18" s="72">
        <v>6440</v>
      </c>
      <c r="I18" s="73">
        <v>25110</v>
      </c>
      <c r="J18" s="74">
        <v>9210</v>
      </c>
      <c r="K18" s="75">
        <v>3590</v>
      </c>
    </row>
    <row r="19" spans="1:11" x14ac:dyDescent="0.2">
      <c r="A19" t="s">
        <v>5</v>
      </c>
      <c r="B19" s="18" t="s">
        <v>62</v>
      </c>
      <c r="D19" s="69">
        <v>7070</v>
      </c>
      <c r="F19" s="70">
        <v>70</v>
      </c>
      <c r="G19" s="71">
        <v>10</v>
      </c>
      <c r="H19" s="72">
        <v>1440</v>
      </c>
      <c r="I19" s="73">
        <v>3690</v>
      </c>
      <c r="J19" s="74">
        <v>1330</v>
      </c>
      <c r="K19" s="75">
        <v>540</v>
      </c>
    </row>
    <row r="20" spans="1:11" x14ac:dyDescent="0.2">
      <c r="A20" t="s">
        <v>5</v>
      </c>
      <c r="B20" s="18" t="s">
        <v>56</v>
      </c>
      <c r="D20" s="69">
        <v>87180</v>
      </c>
      <c r="F20" s="70">
        <v>710</v>
      </c>
      <c r="G20" s="71">
        <v>120</v>
      </c>
      <c r="H20" s="72">
        <v>16860</v>
      </c>
      <c r="I20" s="73">
        <v>38160</v>
      </c>
      <c r="J20" s="74">
        <v>19310</v>
      </c>
      <c r="K20" s="75">
        <v>12010</v>
      </c>
    </row>
    <row r="21" spans="1:11" x14ac:dyDescent="0.2">
      <c r="A21" t="s">
        <v>5</v>
      </c>
      <c r="B21" s="18" t="s">
        <v>57</v>
      </c>
      <c r="D21" s="69">
        <v>128890</v>
      </c>
      <c r="F21" s="70">
        <v>700</v>
      </c>
      <c r="G21" s="71">
        <v>180</v>
      </c>
      <c r="H21" s="72">
        <v>12960</v>
      </c>
      <c r="I21" s="73">
        <v>57930</v>
      </c>
      <c r="J21" s="74">
        <v>45190</v>
      </c>
      <c r="K21" s="75">
        <v>11940</v>
      </c>
    </row>
    <row r="22" spans="1:11" x14ac:dyDescent="0.2">
      <c r="A22" t="s">
        <v>5</v>
      </c>
      <c r="B22" s="18" t="s">
        <v>58</v>
      </c>
      <c r="D22" s="69">
        <v>11260</v>
      </c>
      <c r="F22" s="70">
        <v>180</v>
      </c>
      <c r="G22" s="71">
        <v>10</v>
      </c>
      <c r="H22" s="72">
        <v>1210</v>
      </c>
      <c r="I22" s="73">
        <v>2490</v>
      </c>
      <c r="J22" s="74">
        <v>4430</v>
      </c>
      <c r="K22" s="75">
        <v>2920</v>
      </c>
    </row>
    <row r="23" spans="1:11" x14ac:dyDescent="0.2">
      <c r="A23" t="s">
        <v>5</v>
      </c>
      <c r="B23" s="18" t="s">
        <v>59</v>
      </c>
      <c r="D23" s="69">
        <v>8040</v>
      </c>
      <c r="F23" s="70">
        <v>40</v>
      </c>
      <c r="G23" s="71">
        <v>10</v>
      </c>
      <c r="H23" s="72">
        <v>1170</v>
      </c>
      <c r="I23" s="73">
        <v>3180</v>
      </c>
      <c r="J23" s="74">
        <v>920</v>
      </c>
      <c r="K23" s="75">
        <v>2720</v>
      </c>
    </row>
    <row r="25" spans="1:11" x14ac:dyDescent="0.2">
      <c r="A25" s="185" t="s">
        <v>126</v>
      </c>
      <c r="B25" s="19"/>
      <c r="C25" s="19"/>
      <c r="D25" s="19"/>
      <c r="E25" s="19"/>
      <c r="F25" s="19"/>
      <c r="G25" s="19"/>
      <c r="H25" s="19"/>
      <c r="I25" s="19"/>
      <c r="J25" s="19"/>
      <c r="K25" s="19"/>
    </row>
  </sheetData>
  <mergeCells count="1">
    <mergeCell ref="F5:K5"/>
  </mergeCells>
  <pageMargins left="0.7" right="0.7" top="0.75" bottom="0.75" header="0.3" footer="0.3"/>
  <pageSetup paperSize="9" scale="95"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12.33203125" customWidth="1"/>
    <col min="7" max="8" width="10.6640625" customWidth="1"/>
    <col min="9" max="9" width="12.33203125" customWidth="1"/>
    <col min="10" max="10" width="13.44140625" customWidth="1"/>
    <col min="11" max="11" width="14.6640625" customWidth="1"/>
  </cols>
  <sheetData>
    <row r="1" spans="1:11" ht="15" customHeight="1" x14ac:dyDescent="0.2">
      <c r="A1" s="184" t="s">
        <v>139</v>
      </c>
    </row>
    <row r="2" spans="1:11" ht="15" customHeight="1" x14ac:dyDescent="0.2">
      <c r="A2" s="184" t="s">
        <v>22</v>
      </c>
    </row>
    <row r="4" spans="1:11" x14ac:dyDescent="0.2">
      <c r="A4" s="19"/>
      <c r="B4" s="19"/>
      <c r="C4" s="19"/>
      <c r="D4" s="19"/>
      <c r="E4" s="19"/>
      <c r="F4" s="19"/>
      <c r="G4" s="19"/>
      <c r="H4" s="19"/>
      <c r="I4" s="19"/>
      <c r="J4" s="19"/>
      <c r="K4" s="19"/>
    </row>
    <row r="5" spans="1:11" x14ac:dyDescent="0.2">
      <c r="A5" t="s">
        <v>5</v>
      </c>
      <c r="B5" t="s">
        <v>5</v>
      </c>
      <c r="D5" t="s">
        <v>5</v>
      </c>
      <c r="F5" s="256" t="s">
        <v>98</v>
      </c>
      <c r="G5" s="256" t="s">
        <v>5</v>
      </c>
      <c r="H5" s="256" t="s">
        <v>5</v>
      </c>
      <c r="I5" s="256" t="s">
        <v>5</v>
      </c>
      <c r="J5" s="256" t="s">
        <v>5</v>
      </c>
      <c r="K5" s="256" t="s">
        <v>5</v>
      </c>
    </row>
    <row r="6" spans="1:11" x14ac:dyDescent="0.2">
      <c r="A6" t="s">
        <v>5</v>
      </c>
      <c r="B6" t="s">
        <v>5</v>
      </c>
      <c r="D6" s="5" t="s">
        <v>42</v>
      </c>
      <c r="F6" s="5" t="s">
        <v>93</v>
      </c>
      <c r="G6" s="255">
        <v>0</v>
      </c>
      <c r="H6" s="5" t="s">
        <v>94</v>
      </c>
      <c r="I6" s="5" t="s">
        <v>95</v>
      </c>
      <c r="J6" s="5" t="s">
        <v>96</v>
      </c>
      <c r="K6" s="5" t="s">
        <v>97</v>
      </c>
    </row>
    <row r="8" spans="1:11" x14ac:dyDescent="0.2">
      <c r="A8" s="18" t="s">
        <v>53</v>
      </c>
      <c r="B8" t="s">
        <v>5</v>
      </c>
      <c r="D8" s="76">
        <v>58.2</v>
      </c>
      <c r="F8" s="77">
        <v>-0.8</v>
      </c>
      <c r="G8" s="78">
        <v>0</v>
      </c>
      <c r="H8" s="79">
        <v>1.1000000000000001</v>
      </c>
      <c r="I8" s="80">
        <v>9</v>
      </c>
      <c r="J8" s="81">
        <v>11.4</v>
      </c>
      <c r="K8" s="82">
        <v>37.6</v>
      </c>
    </row>
    <row r="10" spans="1:11" x14ac:dyDescent="0.2">
      <c r="A10" s="18" t="s">
        <v>54</v>
      </c>
      <c r="B10" s="18" t="s">
        <v>42</v>
      </c>
      <c r="D10" s="76">
        <v>2.5</v>
      </c>
      <c r="F10" s="77">
        <v>0</v>
      </c>
      <c r="G10" s="78">
        <v>0</v>
      </c>
      <c r="H10" s="79">
        <v>0.1</v>
      </c>
      <c r="I10" s="80">
        <v>0.3</v>
      </c>
      <c r="J10" s="81">
        <v>0.3</v>
      </c>
      <c r="K10" s="82">
        <v>1.9</v>
      </c>
    </row>
    <row r="11" spans="1:11" x14ac:dyDescent="0.2">
      <c r="A11" t="s">
        <v>5</v>
      </c>
      <c r="B11" s="18" t="s">
        <v>55</v>
      </c>
      <c r="D11" s="76">
        <v>0.7</v>
      </c>
      <c r="F11" s="77">
        <v>0</v>
      </c>
      <c r="G11" s="78">
        <v>0</v>
      </c>
      <c r="H11" s="79">
        <v>0</v>
      </c>
      <c r="I11" s="80">
        <v>0.2</v>
      </c>
      <c r="J11" s="81">
        <v>0.1</v>
      </c>
      <c r="K11" s="82">
        <v>0.4</v>
      </c>
    </row>
    <row r="12" spans="1:11" x14ac:dyDescent="0.2">
      <c r="A12" t="s">
        <v>5</v>
      </c>
      <c r="B12" s="18" t="s">
        <v>56</v>
      </c>
      <c r="D12" s="76">
        <v>0.2</v>
      </c>
      <c r="F12" s="77">
        <v>0</v>
      </c>
      <c r="G12" s="78">
        <v>0</v>
      </c>
      <c r="H12" s="79">
        <v>0</v>
      </c>
      <c r="I12" s="80">
        <v>0</v>
      </c>
      <c r="J12" s="81">
        <v>0</v>
      </c>
      <c r="K12" s="82">
        <v>0.1</v>
      </c>
    </row>
    <row r="13" spans="1:11" x14ac:dyDescent="0.2">
      <c r="A13" t="s">
        <v>5</v>
      </c>
      <c r="B13" s="18" t="s">
        <v>57</v>
      </c>
      <c r="D13" s="76">
        <v>1.4</v>
      </c>
      <c r="F13" s="77">
        <v>0</v>
      </c>
      <c r="G13" s="78">
        <v>0</v>
      </c>
      <c r="H13" s="79">
        <v>0</v>
      </c>
      <c r="I13" s="80">
        <v>0.1</v>
      </c>
      <c r="J13" s="81">
        <v>0.1</v>
      </c>
      <c r="K13" s="82">
        <v>1.3</v>
      </c>
    </row>
    <row r="14" spans="1:11" x14ac:dyDescent="0.2">
      <c r="A14" t="s">
        <v>5</v>
      </c>
      <c r="B14" s="18" t="s">
        <v>58</v>
      </c>
      <c r="D14" s="76">
        <v>0.1</v>
      </c>
      <c r="F14" s="77">
        <v>0</v>
      </c>
      <c r="G14" s="78">
        <v>0</v>
      </c>
      <c r="H14" s="79">
        <v>0</v>
      </c>
      <c r="I14" s="80">
        <v>0</v>
      </c>
      <c r="J14" s="81">
        <v>0</v>
      </c>
      <c r="K14" s="82">
        <v>0.1</v>
      </c>
    </row>
    <row r="15" spans="1:11" x14ac:dyDescent="0.2">
      <c r="A15" t="s">
        <v>5</v>
      </c>
      <c r="B15" s="18" t="s">
        <v>59</v>
      </c>
      <c r="D15" s="76">
        <v>0</v>
      </c>
      <c r="F15" s="77">
        <v>0</v>
      </c>
      <c r="G15" s="78">
        <v>0</v>
      </c>
      <c r="H15" s="79">
        <v>0</v>
      </c>
      <c r="I15" s="80">
        <v>0</v>
      </c>
      <c r="J15" s="81">
        <v>0</v>
      </c>
      <c r="K15" s="82">
        <v>0</v>
      </c>
    </row>
    <row r="17" spans="1:11" x14ac:dyDescent="0.2">
      <c r="A17" s="18" t="s">
        <v>60</v>
      </c>
      <c r="B17" s="18" t="s">
        <v>42</v>
      </c>
      <c r="D17" s="76">
        <v>55.8</v>
      </c>
      <c r="F17" s="77">
        <v>-0.8</v>
      </c>
      <c r="G17" s="78">
        <v>0</v>
      </c>
      <c r="H17" s="79">
        <v>1.1000000000000001</v>
      </c>
      <c r="I17" s="80">
        <v>8.6999999999999993</v>
      </c>
      <c r="J17" s="81">
        <v>11.1</v>
      </c>
      <c r="K17" s="82">
        <v>35.700000000000003</v>
      </c>
    </row>
    <row r="18" spans="1:11" x14ac:dyDescent="0.2">
      <c r="A18" t="s">
        <v>5</v>
      </c>
      <c r="B18" s="18" t="s">
        <v>61</v>
      </c>
      <c r="D18" s="76">
        <v>5.9</v>
      </c>
      <c r="F18" s="77">
        <v>-0.1</v>
      </c>
      <c r="G18" s="78">
        <v>0</v>
      </c>
      <c r="H18" s="79">
        <v>0.2</v>
      </c>
      <c r="I18" s="80">
        <v>1.6</v>
      </c>
      <c r="J18" s="81">
        <v>1.2</v>
      </c>
      <c r="K18" s="82">
        <v>3</v>
      </c>
    </row>
    <row r="19" spans="1:11" x14ac:dyDescent="0.2">
      <c r="A19" t="s">
        <v>5</v>
      </c>
      <c r="B19" s="18" t="s">
        <v>62</v>
      </c>
      <c r="D19" s="76">
        <v>0.7</v>
      </c>
      <c r="F19" s="77">
        <v>0</v>
      </c>
      <c r="G19" s="78">
        <v>0</v>
      </c>
      <c r="H19" s="79">
        <v>0</v>
      </c>
      <c r="I19" s="80">
        <v>0.2</v>
      </c>
      <c r="J19" s="81">
        <v>0.2</v>
      </c>
      <c r="K19" s="82">
        <v>0.3</v>
      </c>
    </row>
    <row r="20" spans="1:11" x14ac:dyDescent="0.2">
      <c r="A20" t="s">
        <v>5</v>
      </c>
      <c r="B20" s="18" t="s">
        <v>56</v>
      </c>
      <c r="D20" s="76">
        <v>22.8</v>
      </c>
      <c r="F20" s="77">
        <v>-0.3</v>
      </c>
      <c r="G20" s="78">
        <v>0</v>
      </c>
      <c r="H20" s="79">
        <v>0.5</v>
      </c>
      <c r="I20" s="80">
        <v>2.5</v>
      </c>
      <c r="J20" s="81">
        <v>2.6</v>
      </c>
      <c r="K20" s="82">
        <v>17.5</v>
      </c>
    </row>
    <row r="21" spans="1:11" x14ac:dyDescent="0.2">
      <c r="A21" t="s">
        <v>5</v>
      </c>
      <c r="B21" s="18" t="s">
        <v>57</v>
      </c>
      <c r="D21" s="76">
        <v>20.9</v>
      </c>
      <c r="F21" s="77">
        <v>-0.2</v>
      </c>
      <c r="G21" s="78">
        <v>0</v>
      </c>
      <c r="H21" s="79">
        <v>0.3</v>
      </c>
      <c r="I21" s="80">
        <v>4</v>
      </c>
      <c r="J21" s="81">
        <v>6.2</v>
      </c>
      <c r="K21" s="82">
        <v>10.6</v>
      </c>
    </row>
    <row r="22" spans="1:11" x14ac:dyDescent="0.2">
      <c r="A22" t="s">
        <v>5</v>
      </c>
      <c r="B22" s="18" t="s">
        <v>58</v>
      </c>
      <c r="D22" s="76">
        <v>2.2000000000000002</v>
      </c>
      <c r="F22" s="77">
        <v>-0.1</v>
      </c>
      <c r="G22" s="78">
        <v>0</v>
      </c>
      <c r="H22" s="79">
        <v>0</v>
      </c>
      <c r="I22" s="80">
        <v>0.2</v>
      </c>
      <c r="J22" s="81">
        <v>0.7</v>
      </c>
      <c r="K22" s="82">
        <v>1.4</v>
      </c>
    </row>
    <row r="23" spans="1:11" x14ac:dyDescent="0.2">
      <c r="A23" t="s">
        <v>5</v>
      </c>
      <c r="B23" s="18" t="s">
        <v>59</v>
      </c>
      <c r="D23" s="76">
        <v>3.2</v>
      </c>
      <c r="F23" s="77">
        <v>0</v>
      </c>
      <c r="G23" s="78">
        <v>0</v>
      </c>
      <c r="H23" s="79">
        <v>0</v>
      </c>
      <c r="I23" s="80">
        <v>0.2</v>
      </c>
      <c r="J23" s="81">
        <v>0.1</v>
      </c>
      <c r="K23" s="82">
        <v>2.9</v>
      </c>
    </row>
    <row r="25" spans="1:11" x14ac:dyDescent="0.2">
      <c r="A25" s="185" t="s">
        <v>126</v>
      </c>
      <c r="B25" s="19"/>
      <c r="C25" s="19"/>
      <c r="D25" s="19"/>
      <c r="E25" s="19"/>
      <c r="F25" s="19"/>
      <c r="G25" s="19"/>
      <c r="H25" s="19"/>
      <c r="I25" s="19"/>
      <c r="J25" s="19"/>
      <c r="K25" s="19"/>
    </row>
  </sheetData>
  <mergeCells count="1">
    <mergeCell ref="F5:K5"/>
  </mergeCells>
  <pageMargins left="0.7" right="0.7" top="0.75" bottom="0.75" header="0.3" footer="0.3"/>
  <pageSetup paperSize="9" scale="95"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0"/>
  <sheetViews>
    <sheetView showGridLines="0" zoomScaleNormal="100" workbookViewId="0"/>
  </sheetViews>
  <sheetFormatPr defaultColWidth="12" defaultRowHeight="10" x14ac:dyDescent="0.2"/>
  <cols>
    <col min="1" max="1" width="19.6640625" customWidth="1"/>
    <col min="2" max="2" width="17.6640625" customWidth="1"/>
    <col min="3" max="3" width="2.6640625" customWidth="1"/>
    <col min="4" max="4" width="10.6640625" customWidth="1"/>
  </cols>
  <sheetData>
    <row r="1" spans="1:4" ht="15" customHeight="1" x14ac:dyDescent="0.2">
      <c r="A1" s="184" t="s">
        <v>140</v>
      </c>
    </row>
    <row r="2" spans="1:4" ht="15" customHeight="1" x14ac:dyDescent="0.2">
      <c r="A2" s="184" t="s">
        <v>23</v>
      </c>
    </row>
    <row r="4" spans="1:4" x14ac:dyDescent="0.2">
      <c r="A4" s="19"/>
      <c r="B4" s="19"/>
      <c r="C4" s="19"/>
      <c r="D4" s="19"/>
    </row>
    <row r="5" spans="1:4" x14ac:dyDescent="0.2">
      <c r="A5" t="s">
        <v>5</v>
      </c>
      <c r="B5" t="s">
        <v>5</v>
      </c>
      <c r="D5" s="5" t="s">
        <v>72</v>
      </c>
    </row>
    <row r="7" spans="1:4" x14ac:dyDescent="0.2">
      <c r="A7" s="18" t="s">
        <v>41</v>
      </c>
      <c r="B7" s="18" t="s">
        <v>42</v>
      </c>
      <c r="D7" s="83">
        <v>223360</v>
      </c>
    </row>
    <row r="8" spans="1:4" x14ac:dyDescent="0.2">
      <c r="A8" t="s">
        <v>5</v>
      </c>
      <c r="B8" s="18" t="s">
        <v>43</v>
      </c>
      <c r="D8" s="83">
        <v>1290</v>
      </c>
    </row>
    <row r="9" spans="1:4" x14ac:dyDescent="0.2">
      <c r="A9" t="s">
        <v>5</v>
      </c>
      <c r="B9" s="254">
        <v>0</v>
      </c>
      <c r="D9" s="83">
        <v>15680</v>
      </c>
    </row>
    <row r="10" spans="1:4" x14ac:dyDescent="0.2">
      <c r="A10" t="s">
        <v>5</v>
      </c>
      <c r="B10" s="18" t="s">
        <v>44</v>
      </c>
      <c r="D10" s="83">
        <v>11550</v>
      </c>
    </row>
    <row r="11" spans="1:4" x14ac:dyDescent="0.2">
      <c r="A11" t="s">
        <v>5</v>
      </c>
      <c r="B11" s="18" t="s">
        <v>45</v>
      </c>
      <c r="D11" s="83">
        <v>8090</v>
      </c>
    </row>
    <row r="12" spans="1:4" x14ac:dyDescent="0.2">
      <c r="A12" t="s">
        <v>5</v>
      </c>
      <c r="B12" s="18" t="s">
        <v>46</v>
      </c>
      <c r="D12" s="83">
        <v>17130</v>
      </c>
    </row>
    <row r="13" spans="1:4" x14ac:dyDescent="0.2">
      <c r="A13" t="s">
        <v>5</v>
      </c>
      <c r="B13" s="18" t="s">
        <v>47</v>
      </c>
      <c r="D13" s="83">
        <v>26320</v>
      </c>
    </row>
    <row r="14" spans="1:4" x14ac:dyDescent="0.2">
      <c r="A14" t="s">
        <v>5</v>
      </c>
      <c r="B14" s="18" t="s">
        <v>48</v>
      </c>
      <c r="D14" s="83">
        <v>46420</v>
      </c>
    </row>
    <row r="15" spans="1:4" x14ac:dyDescent="0.2">
      <c r="A15" t="s">
        <v>5</v>
      </c>
      <c r="B15" s="18" t="s">
        <v>49</v>
      </c>
      <c r="D15" s="83">
        <v>38540</v>
      </c>
    </row>
    <row r="16" spans="1:4" x14ac:dyDescent="0.2">
      <c r="A16" t="s">
        <v>5</v>
      </c>
      <c r="B16" s="18" t="s">
        <v>50</v>
      </c>
      <c r="D16" s="83">
        <v>29260</v>
      </c>
    </row>
    <row r="17" spans="1:4" x14ac:dyDescent="0.2">
      <c r="A17" t="s">
        <v>5</v>
      </c>
      <c r="B17" s="18" t="s">
        <v>51</v>
      </c>
      <c r="D17" s="83">
        <v>19860</v>
      </c>
    </row>
    <row r="18" spans="1:4" x14ac:dyDescent="0.2">
      <c r="A18" t="s">
        <v>5</v>
      </c>
      <c r="B18" s="18" t="s">
        <v>52</v>
      </c>
      <c r="D18" s="83">
        <v>9220</v>
      </c>
    </row>
    <row r="20" spans="1:4" x14ac:dyDescent="0.2">
      <c r="A20" s="185" t="s">
        <v>126</v>
      </c>
      <c r="B20" s="19"/>
      <c r="C20" s="19"/>
      <c r="D20" s="19"/>
    </row>
  </sheetData>
  <pageMargins left="0.7" right="0.7" top="0.75" bottom="0.75" header="0.3" footer="0.3"/>
  <pageSetup paperSize="9"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6"/>
  <sheetViews>
    <sheetView showGridLines="0" zoomScaleNormal="100" workbookViewId="0"/>
  </sheetViews>
  <sheetFormatPr defaultColWidth="12" defaultRowHeight="10" x14ac:dyDescent="0.2"/>
  <cols>
    <col min="1" max="1" width="36.6640625" customWidth="1"/>
    <col min="2" max="2" width="34.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4" t="s">
        <v>141</v>
      </c>
    </row>
    <row r="2" spans="1:16" ht="15" customHeight="1" x14ac:dyDescent="0.2">
      <c r="A2" s="184" t="s">
        <v>24</v>
      </c>
    </row>
    <row r="4" spans="1:16" x14ac:dyDescent="0.2">
      <c r="A4" s="19"/>
      <c r="B4" s="19"/>
      <c r="C4" s="19"/>
      <c r="D4" s="19"/>
      <c r="E4" s="19"/>
      <c r="F4" s="19"/>
      <c r="G4" s="19"/>
      <c r="H4" s="19"/>
      <c r="I4" s="19"/>
      <c r="J4" s="19"/>
      <c r="K4" s="19"/>
      <c r="L4" s="19"/>
      <c r="M4" s="19"/>
      <c r="N4" s="19"/>
      <c r="O4" s="19"/>
      <c r="P4" s="19"/>
    </row>
    <row r="5" spans="1:16" x14ac:dyDescent="0.2">
      <c r="A5" t="s">
        <v>5</v>
      </c>
      <c r="B5" t="s">
        <v>5</v>
      </c>
      <c r="D5" t="s">
        <v>5</v>
      </c>
      <c r="F5" s="256" t="s">
        <v>41</v>
      </c>
      <c r="G5" s="256" t="s">
        <v>5</v>
      </c>
      <c r="H5" s="256" t="s">
        <v>5</v>
      </c>
      <c r="I5" s="256" t="s">
        <v>5</v>
      </c>
      <c r="J5" s="256" t="s">
        <v>5</v>
      </c>
      <c r="K5" s="256" t="s">
        <v>5</v>
      </c>
      <c r="L5" s="256" t="s">
        <v>5</v>
      </c>
      <c r="M5" s="256" t="s">
        <v>5</v>
      </c>
      <c r="N5" s="256" t="s">
        <v>5</v>
      </c>
      <c r="O5" s="256" t="s">
        <v>5</v>
      </c>
      <c r="P5" s="256" t="s">
        <v>5</v>
      </c>
    </row>
    <row r="6" spans="1:16" x14ac:dyDescent="0.2">
      <c r="A6" t="s">
        <v>5</v>
      </c>
      <c r="B6" t="s">
        <v>5</v>
      </c>
      <c r="D6" s="5" t="s">
        <v>42</v>
      </c>
      <c r="F6" s="5" t="s">
        <v>43</v>
      </c>
      <c r="G6" s="255">
        <v>0</v>
      </c>
      <c r="H6" s="5" t="s">
        <v>44</v>
      </c>
      <c r="I6" s="5" t="s">
        <v>45</v>
      </c>
      <c r="J6" s="5" t="s">
        <v>46</v>
      </c>
      <c r="K6" s="5" t="s">
        <v>47</v>
      </c>
      <c r="L6" s="5" t="s">
        <v>48</v>
      </c>
      <c r="M6" s="5" t="s">
        <v>49</v>
      </c>
      <c r="N6" s="5" t="s">
        <v>50</v>
      </c>
      <c r="O6" s="5" t="s">
        <v>51</v>
      </c>
      <c r="P6" s="5" t="s">
        <v>52</v>
      </c>
    </row>
    <row r="8" spans="1:16" x14ac:dyDescent="0.2">
      <c r="A8" s="18" t="s">
        <v>54</v>
      </c>
      <c r="B8" s="18" t="s">
        <v>42</v>
      </c>
      <c r="D8" s="85">
        <v>10580</v>
      </c>
      <c r="F8" s="86">
        <v>80</v>
      </c>
      <c r="G8" s="87">
        <v>740</v>
      </c>
      <c r="H8" s="88">
        <v>220</v>
      </c>
      <c r="I8" s="89">
        <v>160</v>
      </c>
      <c r="J8" s="90">
        <v>380</v>
      </c>
      <c r="K8" s="91">
        <v>610</v>
      </c>
      <c r="L8" s="92">
        <v>1320</v>
      </c>
      <c r="M8" s="93">
        <v>1320</v>
      </c>
      <c r="N8" s="94">
        <v>1470</v>
      </c>
      <c r="O8" s="95">
        <v>1970</v>
      </c>
      <c r="P8" s="84">
        <v>2310</v>
      </c>
    </row>
    <row r="9" spans="1:16" x14ac:dyDescent="0.2">
      <c r="A9" t="s">
        <v>5</v>
      </c>
      <c r="B9" s="18" t="s">
        <v>55</v>
      </c>
      <c r="D9" s="85">
        <v>4510</v>
      </c>
      <c r="F9" s="86">
        <v>20</v>
      </c>
      <c r="G9" s="87">
        <v>150</v>
      </c>
      <c r="H9" s="88">
        <v>90</v>
      </c>
      <c r="I9" s="89">
        <v>60</v>
      </c>
      <c r="J9" s="90">
        <v>170</v>
      </c>
      <c r="K9" s="91">
        <v>260</v>
      </c>
      <c r="L9" s="92">
        <v>570</v>
      </c>
      <c r="M9" s="93">
        <v>580</v>
      </c>
      <c r="N9" s="94">
        <v>690</v>
      </c>
      <c r="O9" s="95">
        <v>910</v>
      </c>
      <c r="P9" s="84">
        <v>1020</v>
      </c>
    </row>
    <row r="10" spans="1:16" x14ac:dyDescent="0.2">
      <c r="A10" t="s">
        <v>5</v>
      </c>
      <c r="B10" s="18" t="s">
        <v>56</v>
      </c>
      <c r="D10" s="85">
        <v>2170</v>
      </c>
      <c r="F10" s="86">
        <v>20</v>
      </c>
      <c r="G10" s="87">
        <v>110</v>
      </c>
      <c r="H10" s="88">
        <v>120</v>
      </c>
      <c r="I10" s="89">
        <v>70</v>
      </c>
      <c r="J10" s="90">
        <v>170</v>
      </c>
      <c r="K10" s="91">
        <v>280</v>
      </c>
      <c r="L10" s="92">
        <v>480</v>
      </c>
      <c r="M10" s="93">
        <v>300</v>
      </c>
      <c r="N10" s="94">
        <v>230</v>
      </c>
      <c r="O10" s="95">
        <v>210</v>
      </c>
      <c r="P10" s="84">
        <v>180</v>
      </c>
    </row>
    <row r="11" spans="1:16" x14ac:dyDescent="0.2">
      <c r="A11" t="s">
        <v>5</v>
      </c>
      <c r="B11" s="18" t="s">
        <v>57</v>
      </c>
      <c r="D11" s="85">
        <v>4120</v>
      </c>
      <c r="F11" s="86">
        <v>20</v>
      </c>
      <c r="G11" s="87">
        <v>220</v>
      </c>
      <c r="H11" s="88">
        <v>80</v>
      </c>
      <c r="I11" s="89">
        <v>60</v>
      </c>
      <c r="J11" s="90">
        <v>180</v>
      </c>
      <c r="K11" s="91">
        <v>280</v>
      </c>
      <c r="L11" s="92">
        <v>580</v>
      </c>
      <c r="M11" s="93">
        <v>460</v>
      </c>
      <c r="N11" s="94">
        <v>520</v>
      </c>
      <c r="O11" s="95">
        <v>760</v>
      </c>
      <c r="P11" s="84">
        <v>960</v>
      </c>
    </row>
    <row r="12" spans="1:16" x14ac:dyDescent="0.2">
      <c r="A12" t="s">
        <v>5</v>
      </c>
      <c r="B12" s="18" t="s">
        <v>58</v>
      </c>
      <c r="D12" s="85">
        <v>970</v>
      </c>
      <c r="F12" s="86">
        <v>20</v>
      </c>
      <c r="G12" s="87">
        <v>330</v>
      </c>
      <c r="H12" s="88">
        <v>20</v>
      </c>
      <c r="I12" s="89">
        <v>20</v>
      </c>
      <c r="J12" s="90">
        <v>30</v>
      </c>
      <c r="K12" s="91">
        <v>30</v>
      </c>
      <c r="L12" s="92">
        <v>80</v>
      </c>
      <c r="M12" s="93">
        <v>100</v>
      </c>
      <c r="N12" s="94">
        <v>100</v>
      </c>
      <c r="O12" s="95">
        <v>130</v>
      </c>
      <c r="P12" s="84">
        <v>110</v>
      </c>
    </row>
    <row r="13" spans="1:16" x14ac:dyDescent="0.2">
      <c r="A13" t="s">
        <v>5</v>
      </c>
      <c r="B13" s="18" t="s">
        <v>59</v>
      </c>
      <c r="D13" s="85">
        <v>140</v>
      </c>
      <c r="F13" s="86">
        <v>0</v>
      </c>
      <c r="G13" s="87">
        <v>10</v>
      </c>
      <c r="H13" s="88">
        <v>20</v>
      </c>
      <c r="I13" s="89">
        <v>20</v>
      </c>
      <c r="J13" s="90">
        <v>20</v>
      </c>
      <c r="K13" s="91">
        <v>30</v>
      </c>
      <c r="L13" s="92">
        <v>20</v>
      </c>
      <c r="M13" s="93">
        <v>10</v>
      </c>
      <c r="N13" s="94">
        <v>10</v>
      </c>
      <c r="O13" s="95">
        <v>10</v>
      </c>
      <c r="P13" s="84">
        <v>0</v>
      </c>
    </row>
    <row r="15" spans="1:16" x14ac:dyDescent="0.2">
      <c r="A15" s="185" t="s">
        <v>126</v>
      </c>
      <c r="B15" s="19"/>
      <c r="C15" s="19"/>
      <c r="D15" s="19"/>
      <c r="E15" s="19"/>
      <c r="F15" s="19"/>
      <c r="G15" s="19"/>
      <c r="H15" s="19"/>
      <c r="I15" s="19"/>
      <c r="J15" s="19"/>
      <c r="K15" s="19"/>
      <c r="L15" s="19"/>
      <c r="M15" s="19"/>
      <c r="N15" s="19"/>
      <c r="O15" s="19"/>
      <c r="P15" s="19"/>
    </row>
    <row r="16" spans="1:16" ht="11" customHeight="1" x14ac:dyDescent="0.2">
      <c r="A16" s="186" t="s">
        <v>142</v>
      </c>
    </row>
  </sheetData>
  <mergeCells count="1">
    <mergeCell ref="F5:P5"/>
  </mergeCells>
  <pageMargins left="0.7" right="0.7" top="0.75" bottom="0.75" header="0.3" footer="0.3"/>
  <pageSetup paperSize="9"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7"/>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4" t="s">
        <v>143</v>
      </c>
    </row>
    <row r="2" spans="1:16" ht="15" customHeight="1" x14ac:dyDescent="0.2">
      <c r="A2" s="184" t="s">
        <v>25</v>
      </c>
    </row>
    <row r="4" spans="1:16" x14ac:dyDescent="0.2">
      <c r="A4" s="19"/>
      <c r="B4" s="19"/>
      <c r="C4" s="19"/>
      <c r="D4" s="19"/>
      <c r="E4" s="19"/>
      <c r="F4" s="19"/>
      <c r="G4" s="19"/>
      <c r="H4" s="19"/>
      <c r="I4" s="19"/>
      <c r="J4" s="19"/>
      <c r="K4" s="19"/>
      <c r="L4" s="19"/>
      <c r="M4" s="19"/>
      <c r="N4" s="19"/>
      <c r="O4" s="19"/>
      <c r="P4" s="19"/>
    </row>
    <row r="5" spans="1:16" x14ac:dyDescent="0.2">
      <c r="A5" t="s">
        <v>5</v>
      </c>
      <c r="B5" t="s">
        <v>5</v>
      </c>
      <c r="D5" t="s">
        <v>5</v>
      </c>
      <c r="F5" s="256" t="s">
        <v>41</v>
      </c>
      <c r="G5" s="256" t="s">
        <v>5</v>
      </c>
      <c r="H5" s="256" t="s">
        <v>5</v>
      </c>
      <c r="I5" s="256" t="s">
        <v>5</v>
      </c>
      <c r="J5" s="256" t="s">
        <v>5</v>
      </c>
      <c r="K5" s="256" t="s">
        <v>5</v>
      </c>
      <c r="L5" s="256" t="s">
        <v>5</v>
      </c>
      <c r="M5" s="256" t="s">
        <v>5</v>
      </c>
      <c r="N5" s="256" t="s">
        <v>5</v>
      </c>
      <c r="O5" s="256" t="s">
        <v>5</v>
      </c>
      <c r="P5" s="256" t="s">
        <v>5</v>
      </c>
    </row>
    <row r="6" spans="1:16" x14ac:dyDescent="0.2">
      <c r="A6" t="s">
        <v>5</v>
      </c>
      <c r="B6" t="s">
        <v>5</v>
      </c>
      <c r="D6" s="5" t="s">
        <v>42</v>
      </c>
      <c r="F6" s="5" t="s">
        <v>43</v>
      </c>
      <c r="G6" s="255">
        <v>0</v>
      </c>
      <c r="H6" s="5" t="s">
        <v>44</v>
      </c>
      <c r="I6" s="5" t="s">
        <v>45</v>
      </c>
      <c r="J6" s="5" t="s">
        <v>46</v>
      </c>
      <c r="K6" s="5" t="s">
        <v>47</v>
      </c>
      <c r="L6" s="5" t="s">
        <v>48</v>
      </c>
      <c r="M6" s="5" t="s">
        <v>49</v>
      </c>
      <c r="N6" s="5" t="s">
        <v>50</v>
      </c>
      <c r="O6" s="5" t="s">
        <v>51</v>
      </c>
      <c r="P6" s="5" t="s">
        <v>52</v>
      </c>
    </row>
    <row r="8" spans="1:16" x14ac:dyDescent="0.2">
      <c r="A8" s="18" t="s">
        <v>60</v>
      </c>
      <c r="B8" s="18" t="s">
        <v>42</v>
      </c>
      <c r="D8" s="96">
        <v>216150</v>
      </c>
      <c r="F8" s="97">
        <v>1230</v>
      </c>
      <c r="G8" s="98">
        <v>15130</v>
      </c>
      <c r="H8" s="99">
        <v>11490</v>
      </c>
      <c r="I8" s="100">
        <v>8070</v>
      </c>
      <c r="J8" s="101">
        <v>17050</v>
      </c>
      <c r="K8" s="102">
        <v>26170</v>
      </c>
      <c r="L8" s="103">
        <v>46040</v>
      </c>
      <c r="M8" s="104">
        <v>37880</v>
      </c>
      <c r="N8" s="105">
        <v>28210</v>
      </c>
      <c r="O8" s="106">
        <v>18100</v>
      </c>
      <c r="P8" s="107">
        <v>6790</v>
      </c>
    </row>
    <row r="9" spans="1:16" x14ac:dyDescent="0.2">
      <c r="A9" t="s">
        <v>5</v>
      </c>
      <c r="B9" s="18" t="s">
        <v>61</v>
      </c>
      <c r="D9" s="96">
        <v>41020</v>
      </c>
      <c r="F9" s="97">
        <v>100</v>
      </c>
      <c r="G9" s="98">
        <v>1460</v>
      </c>
      <c r="H9" s="99">
        <v>1570</v>
      </c>
      <c r="I9" s="100">
        <v>1130</v>
      </c>
      <c r="J9" s="101">
        <v>2760</v>
      </c>
      <c r="K9" s="102">
        <v>4530</v>
      </c>
      <c r="L9" s="103">
        <v>8650</v>
      </c>
      <c r="M9" s="104">
        <v>7180</v>
      </c>
      <c r="N9" s="105">
        <v>5760</v>
      </c>
      <c r="O9" s="106">
        <v>4850</v>
      </c>
      <c r="P9" s="107">
        <v>3050</v>
      </c>
    </row>
    <row r="10" spans="1:16" x14ac:dyDescent="0.2">
      <c r="A10" t="s">
        <v>5</v>
      </c>
      <c r="B10" s="18" t="s">
        <v>62</v>
      </c>
      <c r="D10" s="96">
        <v>11910</v>
      </c>
      <c r="F10" s="97">
        <v>20</v>
      </c>
      <c r="G10" s="98">
        <v>630</v>
      </c>
      <c r="H10" s="99">
        <v>1440</v>
      </c>
      <c r="I10" s="100">
        <v>970</v>
      </c>
      <c r="J10" s="101">
        <v>2140</v>
      </c>
      <c r="K10" s="102">
        <v>3000</v>
      </c>
      <c r="L10" s="103">
        <v>2200</v>
      </c>
      <c r="M10" s="104">
        <v>820</v>
      </c>
      <c r="N10" s="105">
        <v>560</v>
      </c>
      <c r="O10" s="106">
        <v>120</v>
      </c>
      <c r="P10" s="107">
        <v>30</v>
      </c>
    </row>
    <row r="11" spans="1:16" x14ac:dyDescent="0.2">
      <c r="A11" t="s">
        <v>5</v>
      </c>
      <c r="B11" s="18" t="s">
        <v>56</v>
      </c>
      <c r="D11" s="96">
        <v>86370</v>
      </c>
      <c r="F11" s="97">
        <v>430</v>
      </c>
      <c r="G11" s="98">
        <v>7730</v>
      </c>
      <c r="H11" s="99">
        <v>7700</v>
      </c>
      <c r="I11" s="100">
        <v>5230</v>
      </c>
      <c r="J11" s="101">
        <v>10800</v>
      </c>
      <c r="K11" s="102">
        <v>14850</v>
      </c>
      <c r="L11" s="103">
        <v>19590</v>
      </c>
      <c r="M11" s="104">
        <v>10950</v>
      </c>
      <c r="N11" s="105">
        <v>5940</v>
      </c>
      <c r="O11" s="106">
        <v>2660</v>
      </c>
      <c r="P11" s="107">
        <v>490</v>
      </c>
    </row>
    <row r="12" spans="1:16" x14ac:dyDescent="0.2">
      <c r="A12" t="s">
        <v>5</v>
      </c>
      <c r="B12" s="18" t="s">
        <v>57</v>
      </c>
      <c r="D12" s="96">
        <v>105000</v>
      </c>
      <c r="F12" s="97">
        <v>350</v>
      </c>
      <c r="G12" s="98">
        <v>4660</v>
      </c>
      <c r="H12" s="99">
        <v>3970</v>
      </c>
      <c r="I12" s="100">
        <v>3230</v>
      </c>
      <c r="J12" s="101">
        <v>6980</v>
      </c>
      <c r="K12" s="102">
        <v>11690</v>
      </c>
      <c r="L12" s="103">
        <v>24030</v>
      </c>
      <c r="M12" s="104">
        <v>21990</v>
      </c>
      <c r="N12" s="105">
        <v>16920</v>
      </c>
      <c r="O12" s="106">
        <v>8930</v>
      </c>
      <c r="P12" s="107">
        <v>2270</v>
      </c>
    </row>
    <row r="13" spans="1:16" x14ac:dyDescent="0.2">
      <c r="A13" t="s">
        <v>5</v>
      </c>
      <c r="B13" s="18" t="s">
        <v>58</v>
      </c>
      <c r="D13" s="96">
        <v>8740</v>
      </c>
      <c r="F13" s="97">
        <v>410</v>
      </c>
      <c r="G13" s="98">
        <v>2680</v>
      </c>
      <c r="H13" s="99">
        <v>1050</v>
      </c>
      <c r="I13" s="100">
        <v>490</v>
      </c>
      <c r="J13" s="101">
        <v>710</v>
      </c>
      <c r="K13" s="102">
        <v>670</v>
      </c>
      <c r="L13" s="103">
        <v>950</v>
      </c>
      <c r="M13" s="104">
        <v>670</v>
      </c>
      <c r="N13" s="105">
        <v>520</v>
      </c>
      <c r="O13" s="106">
        <v>410</v>
      </c>
      <c r="P13" s="107">
        <v>170</v>
      </c>
    </row>
    <row r="14" spans="1:16" x14ac:dyDescent="0.2">
      <c r="A14" t="s">
        <v>5</v>
      </c>
      <c r="B14" s="18" t="s">
        <v>59</v>
      </c>
      <c r="D14" s="96">
        <v>10690</v>
      </c>
      <c r="F14" s="97">
        <v>0</v>
      </c>
      <c r="G14" s="98">
        <v>920</v>
      </c>
      <c r="H14" s="99">
        <v>1590</v>
      </c>
      <c r="I14" s="100">
        <v>780</v>
      </c>
      <c r="J14" s="101">
        <v>1620</v>
      </c>
      <c r="K14" s="102">
        <v>2530</v>
      </c>
      <c r="L14" s="103">
        <v>2260</v>
      </c>
      <c r="M14" s="104">
        <v>780</v>
      </c>
      <c r="N14" s="105">
        <v>160</v>
      </c>
      <c r="O14" s="106">
        <v>30</v>
      </c>
      <c r="P14" s="107">
        <v>20</v>
      </c>
    </row>
    <row r="16" spans="1:16" x14ac:dyDescent="0.2">
      <c r="A16" s="185" t="s">
        <v>126</v>
      </c>
      <c r="B16" s="19"/>
      <c r="C16" s="19"/>
      <c r="D16" s="19"/>
      <c r="E16" s="19"/>
      <c r="F16" s="19"/>
      <c r="G16" s="19"/>
      <c r="H16" s="19"/>
      <c r="I16" s="19"/>
      <c r="J16" s="19"/>
      <c r="K16" s="19"/>
      <c r="L16" s="19"/>
      <c r="M16" s="19"/>
      <c r="N16" s="19"/>
      <c r="O16" s="19"/>
      <c r="P16" s="19"/>
    </row>
    <row r="17" spans="1:1" ht="11" customHeight="1" x14ac:dyDescent="0.2">
      <c r="A17" s="186" t="s">
        <v>142</v>
      </c>
    </row>
  </sheetData>
  <mergeCells count="1">
    <mergeCell ref="F5:P5"/>
  </mergeCells>
  <pageMargins left="0.7" right="0.7" top="0.75" bottom="0.75" header="0.3" footer="0.3"/>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6"/>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6640625" customWidth="1"/>
    <col min="6" max="6" width="18.109375" customWidth="1"/>
    <col min="7" max="7" width="10.6640625" customWidth="1"/>
    <col min="8" max="8" width="11.109375" customWidth="1"/>
    <col min="9" max="10" width="13.44140625" customWidth="1"/>
    <col min="11" max="11" width="15.77734375" customWidth="1"/>
    <col min="12" max="13" width="18.109375" customWidth="1"/>
    <col min="14" max="14" width="19.33203125" customWidth="1"/>
    <col min="15" max="15" width="20.44140625" customWidth="1"/>
    <col min="16" max="16" width="17" customWidth="1"/>
  </cols>
  <sheetData>
    <row r="1" spans="1:16" ht="15" customHeight="1" x14ac:dyDescent="0.2">
      <c r="A1" s="184" t="s">
        <v>144</v>
      </c>
    </row>
    <row r="2" spans="1:16" ht="15" customHeight="1" x14ac:dyDescent="0.2">
      <c r="A2" s="184" t="s">
        <v>26</v>
      </c>
    </row>
    <row r="4" spans="1:16" x14ac:dyDescent="0.2">
      <c r="A4" s="19"/>
      <c r="B4" s="19"/>
      <c r="C4" s="19"/>
      <c r="D4" s="19"/>
      <c r="E4" s="19"/>
      <c r="F4" s="19"/>
      <c r="G4" s="19"/>
      <c r="H4" s="19"/>
      <c r="I4" s="19"/>
      <c r="J4" s="19"/>
      <c r="K4" s="19"/>
      <c r="L4" s="19"/>
      <c r="M4" s="19"/>
      <c r="N4" s="19"/>
      <c r="O4" s="19"/>
      <c r="P4" s="19"/>
    </row>
    <row r="5" spans="1:16" x14ac:dyDescent="0.2">
      <c r="A5" t="s">
        <v>5</v>
      </c>
      <c r="B5" t="s">
        <v>5</v>
      </c>
      <c r="D5" t="s">
        <v>5</v>
      </c>
      <c r="F5" s="256" t="s">
        <v>41</v>
      </c>
      <c r="G5" s="256" t="s">
        <v>5</v>
      </c>
      <c r="H5" s="256" t="s">
        <v>5</v>
      </c>
      <c r="I5" s="256" t="s">
        <v>5</v>
      </c>
      <c r="J5" s="256" t="s">
        <v>5</v>
      </c>
      <c r="K5" s="256" t="s">
        <v>5</v>
      </c>
      <c r="L5" s="256" t="s">
        <v>5</v>
      </c>
      <c r="M5" s="256" t="s">
        <v>5</v>
      </c>
      <c r="N5" s="256" t="s">
        <v>5</v>
      </c>
      <c r="O5" s="256" t="s">
        <v>5</v>
      </c>
      <c r="P5" s="256" t="s">
        <v>5</v>
      </c>
    </row>
    <row r="6" spans="1:16" x14ac:dyDescent="0.2">
      <c r="A6" t="s">
        <v>5</v>
      </c>
      <c r="B6" t="s">
        <v>5</v>
      </c>
      <c r="D6" s="5" t="s">
        <v>42</v>
      </c>
      <c r="F6" s="5" t="s">
        <v>43</v>
      </c>
      <c r="G6" s="255">
        <v>0</v>
      </c>
      <c r="H6" s="5" t="s">
        <v>44</v>
      </c>
      <c r="I6" s="5" t="s">
        <v>45</v>
      </c>
      <c r="J6" s="5" t="s">
        <v>46</v>
      </c>
      <c r="K6" s="5" t="s">
        <v>47</v>
      </c>
      <c r="L6" s="5" t="s">
        <v>48</v>
      </c>
      <c r="M6" s="5" t="s">
        <v>49</v>
      </c>
      <c r="N6" s="5" t="s">
        <v>50</v>
      </c>
      <c r="O6" s="5" t="s">
        <v>51</v>
      </c>
      <c r="P6" s="5" t="s">
        <v>52</v>
      </c>
    </row>
    <row r="8" spans="1:16" x14ac:dyDescent="0.2">
      <c r="A8" s="18" t="s">
        <v>60</v>
      </c>
      <c r="B8" s="18" t="s">
        <v>42</v>
      </c>
      <c r="D8" s="108">
        <v>216150</v>
      </c>
      <c r="F8" s="109">
        <v>1230</v>
      </c>
      <c r="G8" s="110">
        <v>15130</v>
      </c>
      <c r="H8" s="111">
        <v>11490</v>
      </c>
      <c r="I8" s="112">
        <v>8070</v>
      </c>
      <c r="J8" s="113">
        <v>17050</v>
      </c>
      <c r="K8" s="114">
        <v>26170</v>
      </c>
      <c r="L8" s="115">
        <v>46040</v>
      </c>
      <c r="M8" s="116">
        <v>37880</v>
      </c>
      <c r="N8" s="117">
        <v>28210</v>
      </c>
      <c r="O8" s="118">
        <v>18100</v>
      </c>
      <c r="P8" s="119">
        <v>6790</v>
      </c>
    </row>
    <row r="9" spans="1:16" x14ac:dyDescent="0.2">
      <c r="A9" t="s">
        <v>5</v>
      </c>
      <c r="B9" s="18" t="s">
        <v>78</v>
      </c>
      <c r="D9" s="108">
        <v>16970</v>
      </c>
      <c r="F9" s="109">
        <v>50</v>
      </c>
      <c r="G9" s="110">
        <v>640</v>
      </c>
      <c r="H9" s="111">
        <v>790</v>
      </c>
      <c r="I9" s="112">
        <v>630</v>
      </c>
      <c r="J9" s="113">
        <v>1520</v>
      </c>
      <c r="K9" s="114">
        <v>2520</v>
      </c>
      <c r="L9" s="115">
        <v>4560</v>
      </c>
      <c r="M9" s="116">
        <v>3040</v>
      </c>
      <c r="N9" s="117">
        <v>1810</v>
      </c>
      <c r="O9" s="118">
        <v>1030</v>
      </c>
      <c r="P9" s="119">
        <v>390</v>
      </c>
    </row>
    <row r="10" spans="1:16" x14ac:dyDescent="0.2">
      <c r="A10" t="s">
        <v>5</v>
      </c>
      <c r="B10" s="18" t="s">
        <v>79</v>
      </c>
      <c r="D10" s="108">
        <v>6570</v>
      </c>
      <c r="F10" s="109">
        <v>10</v>
      </c>
      <c r="G10" s="110">
        <v>140</v>
      </c>
      <c r="H10" s="111">
        <v>170</v>
      </c>
      <c r="I10" s="112">
        <v>100</v>
      </c>
      <c r="J10" s="113">
        <v>260</v>
      </c>
      <c r="K10" s="114">
        <v>500</v>
      </c>
      <c r="L10" s="115">
        <v>1180</v>
      </c>
      <c r="M10" s="116">
        <v>1160</v>
      </c>
      <c r="N10" s="117">
        <v>1170</v>
      </c>
      <c r="O10" s="118">
        <v>1090</v>
      </c>
      <c r="P10" s="119">
        <v>790</v>
      </c>
    </row>
    <row r="11" spans="1:16" x14ac:dyDescent="0.2">
      <c r="A11" t="s">
        <v>5</v>
      </c>
      <c r="B11" s="18" t="s">
        <v>80</v>
      </c>
      <c r="D11" s="108">
        <v>1960</v>
      </c>
      <c r="F11" s="109">
        <v>0</v>
      </c>
      <c r="G11" s="110">
        <v>70</v>
      </c>
      <c r="H11" s="111">
        <v>50</v>
      </c>
      <c r="I11" s="112">
        <v>20</v>
      </c>
      <c r="J11" s="113">
        <v>50</v>
      </c>
      <c r="K11" s="114">
        <v>130</v>
      </c>
      <c r="L11" s="115">
        <v>240</v>
      </c>
      <c r="M11" s="116">
        <v>280</v>
      </c>
      <c r="N11" s="117">
        <v>280</v>
      </c>
      <c r="O11" s="118">
        <v>380</v>
      </c>
      <c r="P11" s="119">
        <v>460</v>
      </c>
    </row>
    <row r="12" spans="1:16" x14ac:dyDescent="0.2">
      <c r="A12" t="s">
        <v>5</v>
      </c>
      <c r="B12" s="18" t="s">
        <v>81</v>
      </c>
      <c r="D12" s="108">
        <v>4580</v>
      </c>
      <c r="F12" s="109">
        <v>10</v>
      </c>
      <c r="G12" s="110">
        <v>140</v>
      </c>
      <c r="H12" s="111">
        <v>230</v>
      </c>
      <c r="I12" s="112">
        <v>150</v>
      </c>
      <c r="J12" s="113">
        <v>370</v>
      </c>
      <c r="K12" s="114">
        <v>590</v>
      </c>
      <c r="L12" s="115">
        <v>940</v>
      </c>
      <c r="M12" s="116">
        <v>770</v>
      </c>
      <c r="N12" s="117">
        <v>590</v>
      </c>
      <c r="O12" s="118">
        <v>490</v>
      </c>
      <c r="P12" s="119">
        <v>320</v>
      </c>
    </row>
    <row r="13" spans="1:16" x14ac:dyDescent="0.2">
      <c r="A13" t="s">
        <v>5</v>
      </c>
      <c r="B13" s="18" t="s">
        <v>82</v>
      </c>
      <c r="D13" s="108">
        <v>2900</v>
      </c>
      <c r="F13" s="109">
        <v>10</v>
      </c>
      <c r="G13" s="110">
        <v>130</v>
      </c>
      <c r="H13" s="111">
        <v>140</v>
      </c>
      <c r="I13" s="112">
        <v>90</v>
      </c>
      <c r="J13" s="113">
        <v>180</v>
      </c>
      <c r="K13" s="114">
        <v>270</v>
      </c>
      <c r="L13" s="115">
        <v>520</v>
      </c>
      <c r="M13" s="116">
        <v>460</v>
      </c>
      <c r="N13" s="117">
        <v>380</v>
      </c>
      <c r="O13" s="118">
        <v>430</v>
      </c>
      <c r="P13" s="119">
        <v>290</v>
      </c>
    </row>
    <row r="14" spans="1:16" x14ac:dyDescent="0.2">
      <c r="A14" t="s">
        <v>5</v>
      </c>
      <c r="B14" s="18" t="s">
        <v>83</v>
      </c>
      <c r="D14" s="108">
        <v>11940</v>
      </c>
      <c r="F14" s="109">
        <v>20</v>
      </c>
      <c r="G14" s="110">
        <v>460</v>
      </c>
      <c r="H14" s="111">
        <v>580</v>
      </c>
      <c r="I14" s="112">
        <v>410</v>
      </c>
      <c r="J14" s="113">
        <v>910</v>
      </c>
      <c r="K14" s="114">
        <v>1390</v>
      </c>
      <c r="L14" s="115">
        <v>2350</v>
      </c>
      <c r="M14" s="116">
        <v>2010</v>
      </c>
      <c r="N14" s="117">
        <v>1660</v>
      </c>
      <c r="O14" s="118">
        <v>1420</v>
      </c>
      <c r="P14" s="119">
        <v>740</v>
      </c>
    </row>
    <row r="15" spans="1:16" x14ac:dyDescent="0.2">
      <c r="A15" t="s">
        <v>5</v>
      </c>
      <c r="B15" s="18" t="s">
        <v>84</v>
      </c>
      <c r="D15" s="108">
        <v>86370</v>
      </c>
      <c r="F15" s="109">
        <v>430</v>
      </c>
      <c r="G15" s="110">
        <v>7730</v>
      </c>
      <c r="H15" s="111">
        <v>7700</v>
      </c>
      <c r="I15" s="112">
        <v>5230</v>
      </c>
      <c r="J15" s="113">
        <v>10800</v>
      </c>
      <c r="K15" s="114">
        <v>14850</v>
      </c>
      <c r="L15" s="115">
        <v>19590</v>
      </c>
      <c r="M15" s="116">
        <v>10950</v>
      </c>
      <c r="N15" s="117">
        <v>5940</v>
      </c>
      <c r="O15" s="118">
        <v>2660</v>
      </c>
      <c r="P15" s="119">
        <v>490</v>
      </c>
    </row>
    <row r="16" spans="1:16" x14ac:dyDescent="0.2">
      <c r="A16" t="s">
        <v>5</v>
      </c>
      <c r="B16" s="18" t="s">
        <v>85</v>
      </c>
      <c r="D16" s="108">
        <v>11670</v>
      </c>
      <c r="F16" s="109">
        <v>20</v>
      </c>
      <c r="G16" s="110">
        <v>580</v>
      </c>
      <c r="H16" s="111">
        <v>1340</v>
      </c>
      <c r="I16" s="112">
        <v>940</v>
      </c>
      <c r="J16" s="113">
        <v>2110</v>
      </c>
      <c r="K16" s="114">
        <v>2980</v>
      </c>
      <c r="L16" s="115">
        <v>2180</v>
      </c>
      <c r="M16" s="116">
        <v>820</v>
      </c>
      <c r="N16" s="117">
        <v>560</v>
      </c>
      <c r="O16" s="118">
        <v>120</v>
      </c>
      <c r="P16" s="119">
        <v>30</v>
      </c>
    </row>
    <row r="17" spans="1:16" x14ac:dyDescent="0.2">
      <c r="A17" t="s">
        <v>5</v>
      </c>
      <c r="B17" s="18" t="s">
        <v>86</v>
      </c>
      <c r="D17" s="108">
        <v>330</v>
      </c>
      <c r="F17" s="109">
        <v>0</v>
      </c>
      <c r="G17" s="110">
        <v>50</v>
      </c>
      <c r="H17" s="111">
        <v>150</v>
      </c>
      <c r="I17" s="112">
        <v>40</v>
      </c>
      <c r="J17" s="113">
        <v>30</v>
      </c>
      <c r="K17" s="114">
        <v>30</v>
      </c>
      <c r="L17" s="115">
        <v>20</v>
      </c>
      <c r="M17" s="116">
        <v>0</v>
      </c>
      <c r="N17" s="117">
        <v>0</v>
      </c>
      <c r="O17" s="118">
        <v>0</v>
      </c>
      <c r="P17" s="119">
        <v>0</v>
      </c>
    </row>
    <row r="18" spans="1:16" x14ac:dyDescent="0.2">
      <c r="A18" t="s">
        <v>5</v>
      </c>
      <c r="B18" s="18" t="s">
        <v>57</v>
      </c>
      <c r="D18" s="108">
        <v>103040</v>
      </c>
      <c r="F18" s="109">
        <v>340</v>
      </c>
      <c r="G18" s="110">
        <v>4640</v>
      </c>
      <c r="H18" s="111">
        <v>3970</v>
      </c>
      <c r="I18" s="112">
        <v>3230</v>
      </c>
      <c r="J18" s="113">
        <v>6970</v>
      </c>
      <c r="K18" s="114">
        <v>11680</v>
      </c>
      <c r="L18" s="115">
        <v>23930</v>
      </c>
      <c r="M18" s="116">
        <v>21850</v>
      </c>
      <c r="N18" s="117">
        <v>16610</v>
      </c>
      <c r="O18" s="118">
        <v>8350</v>
      </c>
      <c r="P18" s="119">
        <v>1480</v>
      </c>
    </row>
    <row r="19" spans="1:16" x14ac:dyDescent="0.2">
      <c r="A19" t="s">
        <v>5</v>
      </c>
      <c r="B19" s="18" t="s">
        <v>75</v>
      </c>
      <c r="D19" s="108">
        <v>2100</v>
      </c>
      <c r="F19" s="109">
        <v>0</v>
      </c>
      <c r="G19" s="110">
        <v>30</v>
      </c>
      <c r="H19" s="111">
        <v>10</v>
      </c>
      <c r="I19" s="112">
        <v>10</v>
      </c>
      <c r="J19" s="113">
        <v>10</v>
      </c>
      <c r="K19" s="114">
        <v>40</v>
      </c>
      <c r="L19" s="115">
        <v>110</v>
      </c>
      <c r="M19" s="116">
        <v>160</v>
      </c>
      <c r="N19" s="117">
        <v>350</v>
      </c>
      <c r="O19" s="118">
        <v>620</v>
      </c>
      <c r="P19" s="119">
        <v>770</v>
      </c>
    </row>
    <row r="20" spans="1:16" x14ac:dyDescent="0.2">
      <c r="A20" t="s">
        <v>5</v>
      </c>
      <c r="B20" s="18" t="s">
        <v>87</v>
      </c>
      <c r="D20" s="108">
        <v>7700</v>
      </c>
      <c r="F20" s="109">
        <v>350</v>
      </c>
      <c r="G20" s="110">
        <v>2320</v>
      </c>
      <c r="H20" s="111">
        <v>950</v>
      </c>
      <c r="I20" s="112">
        <v>460</v>
      </c>
      <c r="J20" s="113">
        <v>640</v>
      </c>
      <c r="K20" s="114">
        <v>610</v>
      </c>
      <c r="L20" s="115">
        <v>850</v>
      </c>
      <c r="M20" s="116">
        <v>610</v>
      </c>
      <c r="N20" s="117">
        <v>450</v>
      </c>
      <c r="O20" s="118">
        <v>350</v>
      </c>
      <c r="P20" s="119">
        <v>120</v>
      </c>
    </row>
    <row r="21" spans="1:16" x14ac:dyDescent="0.2">
      <c r="A21" t="s">
        <v>5</v>
      </c>
      <c r="B21" s="18" t="s">
        <v>88</v>
      </c>
      <c r="D21" s="108">
        <v>1170</v>
      </c>
      <c r="F21" s="109">
        <v>70</v>
      </c>
      <c r="G21" s="110">
        <v>410</v>
      </c>
      <c r="H21" s="111">
        <v>120</v>
      </c>
      <c r="I21" s="112">
        <v>50</v>
      </c>
      <c r="J21" s="113">
        <v>80</v>
      </c>
      <c r="K21" s="114">
        <v>70</v>
      </c>
      <c r="L21" s="115">
        <v>120</v>
      </c>
      <c r="M21" s="116">
        <v>80</v>
      </c>
      <c r="N21" s="117">
        <v>70</v>
      </c>
      <c r="O21" s="118">
        <v>70</v>
      </c>
      <c r="P21" s="119">
        <v>50</v>
      </c>
    </row>
    <row r="22" spans="1:16" x14ac:dyDescent="0.2">
      <c r="A22" t="s">
        <v>5</v>
      </c>
      <c r="B22" s="18" t="s">
        <v>89</v>
      </c>
      <c r="D22" s="108">
        <v>1780</v>
      </c>
      <c r="F22" s="109">
        <v>0</v>
      </c>
      <c r="G22" s="110">
        <v>120</v>
      </c>
      <c r="H22" s="111">
        <v>860</v>
      </c>
      <c r="I22" s="112">
        <v>170</v>
      </c>
      <c r="J22" s="113">
        <v>320</v>
      </c>
      <c r="K22" s="114">
        <v>200</v>
      </c>
      <c r="L22" s="115">
        <v>80</v>
      </c>
      <c r="M22" s="116">
        <v>10</v>
      </c>
      <c r="N22" s="117">
        <v>10</v>
      </c>
      <c r="O22" s="118">
        <v>0</v>
      </c>
      <c r="P22" s="119">
        <v>0</v>
      </c>
    </row>
    <row r="23" spans="1:16" x14ac:dyDescent="0.2">
      <c r="A23" t="s">
        <v>5</v>
      </c>
      <c r="B23" s="18" t="s">
        <v>59</v>
      </c>
      <c r="D23" s="108">
        <v>8940</v>
      </c>
      <c r="F23" s="109">
        <v>0</v>
      </c>
      <c r="G23" s="110">
        <v>800</v>
      </c>
      <c r="H23" s="111">
        <v>750</v>
      </c>
      <c r="I23" s="112">
        <v>620</v>
      </c>
      <c r="J23" s="113">
        <v>1300</v>
      </c>
      <c r="K23" s="114">
        <v>2330</v>
      </c>
      <c r="L23" s="115">
        <v>2180</v>
      </c>
      <c r="M23" s="116">
        <v>780</v>
      </c>
      <c r="N23" s="117">
        <v>150</v>
      </c>
      <c r="O23" s="118">
        <v>30</v>
      </c>
      <c r="P23" s="119">
        <v>10</v>
      </c>
    </row>
    <row r="25" spans="1:16" x14ac:dyDescent="0.2">
      <c r="A25" s="185" t="s">
        <v>126</v>
      </c>
      <c r="B25" s="19"/>
      <c r="C25" s="19"/>
      <c r="D25" s="19"/>
      <c r="E25" s="19"/>
      <c r="F25" s="19"/>
      <c r="G25" s="19"/>
      <c r="H25" s="19"/>
      <c r="I25" s="19"/>
      <c r="J25" s="19"/>
      <c r="K25" s="19"/>
      <c r="L25" s="19"/>
      <c r="M25" s="19"/>
      <c r="N25" s="19"/>
      <c r="O25" s="19"/>
      <c r="P25" s="19"/>
    </row>
    <row r="26" spans="1:16" ht="11" customHeight="1" x14ac:dyDescent="0.2">
      <c r="A26" s="186" t="s">
        <v>145</v>
      </c>
    </row>
  </sheetData>
  <mergeCells count="1">
    <mergeCell ref="F5:P5"/>
  </mergeCells>
  <pageMargins left="0.7" right="0.7" top="0.75" bottom="0.75" header="0.3" footer="0.3"/>
  <pageSetup paperSize="9" orientation="landscape"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4" t="s">
        <v>146</v>
      </c>
    </row>
    <row r="2" spans="1:14" ht="15" customHeight="1" x14ac:dyDescent="0.2">
      <c r="A2" s="184" t="s">
        <v>27</v>
      </c>
    </row>
    <row r="4" spans="1:14" x14ac:dyDescent="0.2">
      <c r="A4" s="19"/>
      <c r="B4" s="19"/>
      <c r="C4" s="19"/>
      <c r="D4" s="19"/>
      <c r="E4" s="19"/>
      <c r="F4" s="19"/>
      <c r="G4" s="19"/>
      <c r="H4" s="19"/>
      <c r="I4" s="19"/>
      <c r="J4" s="19"/>
      <c r="K4" s="19"/>
      <c r="L4" s="19"/>
      <c r="M4" s="19"/>
      <c r="N4" s="19"/>
    </row>
    <row r="5" spans="1:14" x14ac:dyDescent="0.2">
      <c r="A5" t="s">
        <v>5</v>
      </c>
      <c r="B5" t="s">
        <v>5</v>
      </c>
      <c r="D5" t="s">
        <v>5</v>
      </c>
      <c r="F5" s="256" t="s">
        <v>99</v>
      </c>
      <c r="G5" s="256" t="s">
        <v>5</v>
      </c>
      <c r="H5" s="256" t="s">
        <v>5</v>
      </c>
      <c r="I5" s="256" t="s">
        <v>5</v>
      </c>
      <c r="J5" s="256" t="s">
        <v>5</v>
      </c>
      <c r="K5" s="256" t="s">
        <v>5</v>
      </c>
      <c r="L5" s="256" t="s">
        <v>5</v>
      </c>
      <c r="M5" s="256" t="s">
        <v>5</v>
      </c>
      <c r="N5" s="256" t="s">
        <v>5</v>
      </c>
    </row>
    <row r="6" spans="1:14" x14ac:dyDescent="0.2">
      <c r="A6" t="s">
        <v>5</v>
      </c>
      <c r="B6" t="s">
        <v>5</v>
      </c>
      <c r="D6" s="5" t="s">
        <v>42</v>
      </c>
      <c r="F6" s="5" t="s">
        <v>100</v>
      </c>
      <c r="G6" s="5" t="s">
        <v>101</v>
      </c>
      <c r="H6" s="5" t="s">
        <v>102</v>
      </c>
      <c r="I6" s="5" t="s">
        <v>103</v>
      </c>
      <c r="J6" s="5" t="s">
        <v>104</v>
      </c>
      <c r="K6" s="5" t="s">
        <v>105</v>
      </c>
      <c r="L6" s="5" t="s">
        <v>106</v>
      </c>
      <c r="M6" s="5" t="s">
        <v>107</v>
      </c>
      <c r="N6" s="5" t="s">
        <v>108</v>
      </c>
    </row>
    <row r="8" spans="1:14" x14ac:dyDescent="0.2">
      <c r="A8" s="18" t="s">
        <v>53</v>
      </c>
      <c r="B8" t="s">
        <v>5</v>
      </c>
      <c r="D8" s="120">
        <v>338410</v>
      </c>
      <c r="F8" s="121">
        <v>169790</v>
      </c>
      <c r="G8" s="122">
        <v>103380</v>
      </c>
      <c r="H8" s="123">
        <v>1290</v>
      </c>
      <c r="I8" s="124">
        <v>140</v>
      </c>
      <c r="J8" s="125">
        <v>38810</v>
      </c>
      <c r="K8" s="126">
        <v>21950</v>
      </c>
      <c r="L8" s="127">
        <v>1790</v>
      </c>
      <c r="M8" s="128">
        <v>950</v>
      </c>
      <c r="N8" s="129">
        <v>310</v>
      </c>
    </row>
    <row r="10" spans="1:14" x14ac:dyDescent="0.2">
      <c r="A10" s="18" t="s">
        <v>54</v>
      </c>
      <c r="B10" s="18" t="s">
        <v>42</v>
      </c>
      <c r="D10" s="120">
        <v>14590</v>
      </c>
      <c r="F10" s="121">
        <v>10500</v>
      </c>
      <c r="G10" s="122">
        <v>3760</v>
      </c>
      <c r="H10" s="123">
        <v>30</v>
      </c>
      <c r="I10" s="124">
        <v>0</v>
      </c>
      <c r="J10" s="125">
        <v>10</v>
      </c>
      <c r="K10" s="126">
        <v>10</v>
      </c>
      <c r="L10" s="127">
        <v>0</v>
      </c>
      <c r="M10" s="128">
        <v>0</v>
      </c>
      <c r="N10" s="129">
        <v>290</v>
      </c>
    </row>
    <row r="11" spans="1:14" x14ac:dyDescent="0.2">
      <c r="A11" t="s">
        <v>5</v>
      </c>
      <c r="B11" s="18" t="s">
        <v>55</v>
      </c>
      <c r="D11" s="120">
        <v>6440</v>
      </c>
      <c r="F11" s="121">
        <v>5740</v>
      </c>
      <c r="G11" s="122">
        <v>490</v>
      </c>
      <c r="H11" s="123">
        <v>20</v>
      </c>
      <c r="I11" s="124">
        <v>0</v>
      </c>
      <c r="J11" s="125">
        <v>10</v>
      </c>
      <c r="K11" s="126">
        <v>0</v>
      </c>
      <c r="L11" s="127">
        <v>0</v>
      </c>
      <c r="M11" s="128">
        <v>0</v>
      </c>
      <c r="N11" s="129">
        <v>190</v>
      </c>
    </row>
    <row r="12" spans="1:14" x14ac:dyDescent="0.2">
      <c r="A12" t="s">
        <v>5</v>
      </c>
      <c r="B12" s="18" t="s">
        <v>56</v>
      </c>
      <c r="D12" s="120">
        <v>2610</v>
      </c>
      <c r="F12" s="121">
        <v>2170</v>
      </c>
      <c r="G12" s="122">
        <v>370</v>
      </c>
      <c r="H12" s="123">
        <v>10</v>
      </c>
      <c r="I12" s="124">
        <v>0</v>
      </c>
      <c r="J12" s="125">
        <v>0</v>
      </c>
      <c r="K12" s="126">
        <v>0</v>
      </c>
      <c r="L12" s="127">
        <v>0</v>
      </c>
      <c r="M12" s="128">
        <v>0</v>
      </c>
      <c r="N12" s="129">
        <v>70</v>
      </c>
    </row>
    <row r="13" spans="1:14" x14ac:dyDescent="0.2">
      <c r="A13" t="s">
        <v>5</v>
      </c>
      <c r="B13" s="18" t="s">
        <v>57</v>
      </c>
      <c r="D13" s="120">
        <v>4340</v>
      </c>
      <c r="F13" s="121">
        <v>1440</v>
      </c>
      <c r="G13" s="122">
        <v>2870</v>
      </c>
      <c r="H13" s="123">
        <v>0</v>
      </c>
      <c r="I13" s="124">
        <v>0</v>
      </c>
      <c r="J13" s="125">
        <v>0</v>
      </c>
      <c r="K13" s="126">
        <v>10</v>
      </c>
      <c r="L13" s="127">
        <v>0</v>
      </c>
      <c r="M13" s="128">
        <v>0</v>
      </c>
      <c r="N13" s="129">
        <v>30</v>
      </c>
    </row>
    <row r="14" spans="1:14" x14ac:dyDescent="0.2">
      <c r="A14" t="s">
        <v>5</v>
      </c>
      <c r="B14" s="18" t="s">
        <v>58</v>
      </c>
      <c r="D14" s="120">
        <v>1070</v>
      </c>
      <c r="F14" s="121">
        <v>1060</v>
      </c>
      <c r="G14" s="122">
        <v>0</v>
      </c>
      <c r="H14" s="123">
        <v>0</v>
      </c>
      <c r="I14" s="124">
        <v>0</v>
      </c>
      <c r="J14" s="125">
        <v>0</v>
      </c>
      <c r="K14" s="126">
        <v>0</v>
      </c>
      <c r="L14" s="127">
        <v>0</v>
      </c>
      <c r="M14" s="128">
        <v>0</v>
      </c>
      <c r="N14" s="129">
        <v>10</v>
      </c>
    </row>
    <row r="15" spans="1:14" x14ac:dyDescent="0.2">
      <c r="A15" t="s">
        <v>5</v>
      </c>
      <c r="B15" s="18" t="s">
        <v>59</v>
      </c>
      <c r="D15" s="120">
        <v>140</v>
      </c>
      <c r="F15" s="121">
        <v>90</v>
      </c>
      <c r="G15" s="122">
        <v>40</v>
      </c>
      <c r="H15" s="123">
        <v>0</v>
      </c>
      <c r="I15" s="124">
        <v>0</v>
      </c>
      <c r="J15" s="125">
        <v>0</v>
      </c>
      <c r="K15" s="126">
        <v>0</v>
      </c>
      <c r="L15" s="127">
        <v>0</v>
      </c>
      <c r="M15" s="128">
        <v>0</v>
      </c>
      <c r="N15" s="129">
        <v>0</v>
      </c>
    </row>
    <row r="17" spans="1:14" x14ac:dyDescent="0.2">
      <c r="A17" s="18" t="s">
        <v>60</v>
      </c>
      <c r="B17" s="18" t="s">
        <v>42</v>
      </c>
      <c r="D17" s="120">
        <v>323810</v>
      </c>
      <c r="F17" s="121">
        <v>159290</v>
      </c>
      <c r="G17" s="122">
        <v>99610</v>
      </c>
      <c r="H17" s="123">
        <v>1260</v>
      </c>
      <c r="I17" s="124">
        <v>130</v>
      </c>
      <c r="J17" s="125">
        <v>38800</v>
      </c>
      <c r="K17" s="126">
        <v>21950</v>
      </c>
      <c r="L17" s="127">
        <v>1790</v>
      </c>
      <c r="M17" s="128">
        <v>950</v>
      </c>
      <c r="N17" s="129">
        <v>20</v>
      </c>
    </row>
    <row r="18" spans="1:14" x14ac:dyDescent="0.2">
      <c r="A18" t="s">
        <v>5</v>
      </c>
      <c r="B18" s="18" t="s">
        <v>61</v>
      </c>
      <c r="D18" s="120">
        <v>66850</v>
      </c>
      <c r="F18" s="121">
        <v>57340</v>
      </c>
      <c r="G18" s="122">
        <v>5880</v>
      </c>
      <c r="H18" s="123">
        <v>440</v>
      </c>
      <c r="I18" s="124">
        <v>30</v>
      </c>
      <c r="J18" s="125">
        <v>2990</v>
      </c>
      <c r="K18" s="126">
        <v>50</v>
      </c>
      <c r="L18" s="127">
        <v>0</v>
      </c>
      <c r="M18" s="128">
        <v>100</v>
      </c>
      <c r="N18" s="129">
        <v>10</v>
      </c>
    </row>
    <row r="19" spans="1:14" x14ac:dyDescent="0.2">
      <c r="A19" t="s">
        <v>5</v>
      </c>
      <c r="B19" s="18" t="s">
        <v>62</v>
      </c>
      <c r="D19" s="120">
        <v>12080</v>
      </c>
      <c r="F19" s="121">
        <v>11610</v>
      </c>
      <c r="G19" s="122">
        <v>110</v>
      </c>
      <c r="H19" s="123">
        <v>60</v>
      </c>
      <c r="I19" s="124">
        <v>10</v>
      </c>
      <c r="J19" s="125">
        <v>260</v>
      </c>
      <c r="K19" s="126">
        <v>10</v>
      </c>
      <c r="L19" s="127">
        <v>0</v>
      </c>
      <c r="M19" s="128">
        <v>30</v>
      </c>
      <c r="N19" s="129">
        <v>0</v>
      </c>
    </row>
    <row r="20" spans="1:14" x14ac:dyDescent="0.2">
      <c r="A20" t="s">
        <v>5</v>
      </c>
      <c r="B20" s="18" t="s">
        <v>56</v>
      </c>
      <c r="D20" s="120">
        <v>116020</v>
      </c>
      <c r="F20" s="121">
        <v>74130</v>
      </c>
      <c r="G20" s="122">
        <v>16160</v>
      </c>
      <c r="H20" s="123">
        <v>750</v>
      </c>
      <c r="I20" s="124">
        <v>90</v>
      </c>
      <c r="J20" s="125">
        <v>24010</v>
      </c>
      <c r="K20" s="126">
        <v>30</v>
      </c>
      <c r="L20" s="127">
        <v>40</v>
      </c>
      <c r="M20" s="128">
        <v>810</v>
      </c>
      <c r="N20" s="129">
        <v>10</v>
      </c>
    </row>
    <row r="21" spans="1:14" x14ac:dyDescent="0.2">
      <c r="A21" t="s">
        <v>5</v>
      </c>
      <c r="B21" s="18" t="s">
        <v>57</v>
      </c>
      <c r="D21" s="120">
        <v>103870</v>
      </c>
      <c r="F21" s="121">
        <v>5070</v>
      </c>
      <c r="G21" s="122">
        <v>63920</v>
      </c>
      <c r="H21" s="123">
        <v>0</v>
      </c>
      <c r="I21" s="124">
        <v>0</v>
      </c>
      <c r="J21" s="125">
        <v>11290</v>
      </c>
      <c r="K21" s="126">
        <v>21840</v>
      </c>
      <c r="L21" s="127">
        <v>1750</v>
      </c>
      <c r="M21" s="128">
        <v>0</v>
      </c>
      <c r="N21" s="129">
        <v>0</v>
      </c>
    </row>
    <row r="22" spans="1:14" x14ac:dyDescent="0.2">
      <c r="A22" t="s">
        <v>5</v>
      </c>
      <c r="B22" s="18" t="s">
        <v>58</v>
      </c>
      <c r="D22" s="120">
        <v>9640</v>
      </c>
      <c r="F22" s="121">
        <v>9570</v>
      </c>
      <c r="G22" s="122">
        <v>70</v>
      </c>
      <c r="H22" s="123">
        <v>0</v>
      </c>
      <c r="I22" s="124">
        <v>0</v>
      </c>
      <c r="J22" s="125">
        <v>0</v>
      </c>
      <c r="K22" s="126">
        <v>0</v>
      </c>
      <c r="L22" s="127">
        <v>0</v>
      </c>
      <c r="M22" s="128">
        <v>0</v>
      </c>
      <c r="N22" s="129">
        <v>0</v>
      </c>
    </row>
    <row r="23" spans="1:14" x14ac:dyDescent="0.2">
      <c r="A23" t="s">
        <v>5</v>
      </c>
      <c r="B23" s="18" t="s">
        <v>59</v>
      </c>
      <c r="D23" s="120">
        <v>15340</v>
      </c>
      <c r="F23" s="121">
        <v>1580</v>
      </c>
      <c r="G23" s="122">
        <v>13470</v>
      </c>
      <c r="H23" s="123">
        <v>0</v>
      </c>
      <c r="I23" s="124">
        <v>0</v>
      </c>
      <c r="J23" s="125">
        <v>250</v>
      </c>
      <c r="K23" s="126">
        <v>30</v>
      </c>
      <c r="L23" s="127">
        <v>0</v>
      </c>
      <c r="M23" s="128">
        <v>0</v>
      </c>
      <c r="N23" s="129">
        <v>0</v>
      </c>
    </row>
    <row r="25" spans="1:14" x14ac:dyDescent="0.2">
      <c r="A25" s="185" t="s">
        <v>126</v>
      </c>
      <c r="B25" s="19"/>
      <c r="C25" s="19"/>
      <c r="D25" s="19"/>
      <c r="E25" s="19"/>
      <c r="F25" s="19"/>
      <c r="G25" s="19"/>
      <c r="H25" s="19"/>
      <c r="I25" s="19"/>
      <c r="J25" s="19"/>
      <c r="K25" s="19"/>
      <c r="L25" s="19"/>
      <c r="M25" s="19"/>
      <c r="N25" s="19"/>
    </row>
  </sheetData>
  <mergeCells count="1">
    <mergeCell ref="F5:N5"/>
  </mergeCells>
  <pageMargins left="0.7" right="0.7" top="0.75" bottom="0.75" header="0.3" footer="0.3"/>
  <pageSetup paperSize="9"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4" t="s">
        <v>147</v>
      </c>
    </row>
    <row r="2" spans="1:14" ht="15" customHeight="1" x14ac:dyDescent="0.2">
      <c r="A2" s="184" t="s">
        <v>28</v>
      </c>
    </row>
    <row r="4" spans="1:14" x14ac:dyDescent="0.2">
      <c r="A4" s="19"/>
      <c r="B4" s="19"/>
      <c r="C4" s="19"/>
      <c r="D4" s="19"/>
      <c r="E4" s="19"/>
      <c r="F4" s="19"/>
      <c r="G4" s="19"/>
      <c r="H4" s="19"/>
      <c r="I4" s="19"/>
      <c r="J4" s="19"/>
      <c r="K4" s="19"/>
      <c r="L4" s="19"/>
      <c r="M4" s="19"/>
      <c r="N4" s="19"/>
    </row>
    <row r="5" spans="1:14" x14ac:dyDescent="0.2">
      <c r="A5" t="s">
        <v>5</v>
      </c>
      <c r="B5" t="s">
        <v>5</v>
      </c>
      <c r="D5" t="s">
        <v>5</v>
      </c>
      <c r="F5" s="256" t="s">
        <v>109</v>
      </c>
      <c r="G5" s="256" t="s">
        <v>5</v>
      </c>
      <c r="H5" s="256" t="s">
        <v>5</v>
      </c>
      <c r="I5" s="256" t="s">
        <v>5</v>
      </c>
      <c r="J5" s="256" t="s">
        <v>5</v>
      </c>
      <c r="K5" s="256" t="s">
        <v>5</v>
      </c>
      <c r="L5" s="256" t="s">
        <v>5</v>
      </c>
      <c r="M5" s="256" t="s">
        <v>5</v>
      </c>
      <c r="N5" s="256" t="s">
        <v>5</v>
      </c>
    </row>
    <row r="6" spans="1:14" x14ac:dyDescent="0.2">
      <c r="A6" t="s">
        <v>5</v>
      </c>
      <c r="B6" t="s">
        <v>5</v>
      </c>
      <c r="D6" s="5" t="s">
        <v>42</v>
      </c>
      <c r="F6" s="5" t="s">
        <v>100</v>
      </c>
      <c r="G6" s="5" t="s">
        <v>101</v>
      </c>
      <c r="H6" s="5" t="s">
        <v>102</v>
      </c>
      <c r="I6" s="5" t="s">
        <v>103</v>
      </c>
      <c r="J6" s="5" t="s">
        <v>104</v>
      </c>
      <c r="K6" s="5" t="s">
        <v>105</v>
      </c>
      <c r="L6" s="5" t="s">
        <v>106</v>
      </c>
      <c r="M6" s="5" t="s">
        <v>107</v>
      </c>
      <c r="N6" s="5" t="s">
        <v>108</v>
      </c>
    </row>
    <row r="8" spans="1:14" x14ac:dyDescent="0.2">
      <c r="A8" s="18" t="s">
        <v>53</v>
      </c>
      <c r="B8" t="s">
        <v>5</v>
      </c>
      <c r="D8" s="130">
        <v>1116.8</v>
      </c>
      <c r="F8" s="131">
        <v>569.1</v>
      </c>
      <c r="G8" s="132">
        <v>231.7</v>
      </c>
      <c r="H8" s="133">
        <v>5.8</v>
      </c>
      <c r="I8" s="134">
        <v>0.4</v>
      </c>
      <c r="J8" s="135">
        <v>87.5</v>
      </c>
      <c r="K8" s="136">
        <v>191.3</v>
      </c>
      <c r="L8" s="137">
        <v>29</v>
      </c>
      <c r="M8" s="138">
        <v>0.7</v>
      </c>
      <c r="N8" s="139">
        <v>1.4</v>
      </c>
    </row>
    <row r="10" spans="1:14" x14ac:dyDescent="0.2">
      <c r="A10" s="18" t="s">
        <v>54</v>
      </c>
      <c r="B10" s="18" t="s">
        <v>42</v>
      </c>
      <c r="D10" s="130">
        <v>144.30000000000001</v>
      </c>
      <c r="F10" s="131">
        <v>104.7</v>
      </c>
      <c r="G10" s="132">
        <v>37.700000000000003</v>
      </c>
      <c r="H10" s="133">
        <v>0.4</v>
      </c>
      <c r="I10" s="134">
        <v>0.1</v>
      </c>
      <c r="J10" s="135">
        <v>0.2</v>
      </c>
      <c r="K10" s="136">
        <v>0.1</v>
      </c>
      <c r="L10" s="137">
        <v>0</v>
      </c>
      <c r="M10" s="138">
        <v>0</v>
      </c>
      <c r="N10" s="139">
        <v>1.2</v>
      </c>
    </row>
    <row r="11" spans="1:14" x14ac:dyDescent="0.2">
      <c r="A11" t="s">
        <v>5</v>
      </c>
      <c r="B11" s="18" t="s">
        <v>55</v>
      </c>
      <c r="D11" s="130">
        <v>87.2</v>
      </c>
      <c r="F11" s="131">
        <v>85.4</v>
      </c>
      <c r="G11" s="132">
        <v>0.5</v>
      </c>
      <c r="H11" s="133">
        <v>0.3</v>
      </c>
      <c r="I11" s="134">
        <v>0</v>
      </c>
      <c r="J11" s="135">
        <v>0.2</v>
      </c>
      <c r="K11" s="136">
        <v>0</v>
      </c>
      <c r="L11" s="137">
        <v>0</v>
      </c>
      <c r="M11" s="138">
        <v>0</v>
      </c>
      <c r="N11" s="139">
        <v>0.9</v>
      </c>
    </row>
    <row r="12" spans="1:14" x14ac:dyDescent="0.2">
      <c r="A12" t="s">
        <v>5</v>
      </c>
      <c r="B12" s="18" t="s">
        <v>56</v>
      </c>
      <c r="D12" s="130">
        <v>17.7</v>
      </c>
      <c r="F12" s="131">
        <v>16.399999999999999</v>
      </c>
      <c r="G12" s="132">
        <v>1.1000000000000001</v>
      </c>
      <c r="H12" s="133">
        <v>0.1</v>
      </c>
      <c r="I12" s="134">
        <v>0</v>
      </c>
      <c r="J12" s="135">
        <v>0</v>
      </c>
      <c r="K12" s="136">
        <v>0</v>
      </c>
      <c r="L12" s="137">
        <v>0</v>
      </c>
      <c r="M12" s="138">
        <v>0</v>
      </c>
      <c r="N12" s="139">
        <v>0.2</v>
      </c>
    </row>
    <row r="13" spans="1:14" x14ac:dyDescent="0.2">
      <c r="A13" t="s">
        <v>5</v>
      </c>
      <c r="B13" s="18" t="s">
        <v>57</v>
      </c>
      <c r="D13" s="130">
        <v>39</v>
      </c>
      <c r="F13" s="131">
        <v>2.7</v>
      </c>
      <c r="G13" s="132">
        <v>36.1</v>
      </c>
      <c r="H13" s="133">
        <v>0</v>
      </c>
      <c r="I13" s="134">
        <v>0</v>
      </c>
      <c r="J13" s="135">
        <v>0</v>
      </c>
      <c r="K13" s="136">
        <v>0.1</v>
      </c>
      <c r="L13" s="137">
        <v>0</v>
      </c>
      <c r="M13" s="138">
        <v>0</v>
      </c>
      <c r="N13" s="139">
        <v>0.2</v>
      </c>
    </row>
    <row r="14" spans="1:14" x14ac:dyDescent="0.2">
      <c r="A14" t="s">
        <v>5</v>
      </c>
      <c r="B14" s="18" t="s">
        <v>58</v>
      </c>
      <c r="D14" s="130">
        <v>0</v>
      </c>
      <c r="F14" s="131">
        <v>0</v>
      </c>
      <c r="G14" s="132">
        <v>0</v>
      </c>
      <c r="H14" s="133">
        <v>0</v>
      </c>
      <c r="I14" s="134">
        <v>0</v>
      </c>
      <c r="J14" s="135">
        <v>0</v>
      </c>
      <c r="K14" s="136">
        <v>0</v>
      </c>
      <c r="L14" s="137">
        <v>0</v>
      </c>
      <c r="M14" s="138">
        <v>0</v>
      </c>
      <c r="N14" s="139">
        <v>0</v>
      </c>
    </row>
    <row r="15" spans="1:14" x14ac:dyDescent="0.2">
      <c r="A15" t="s">
        <v>5</v>
      </c>
      <c r="B15" s="18" t="s">
        <v>59</v>
      </c>
      <c r="D15" s="130">
        <v>0.4</v>
      </c>
      <c r="F15" s="131">
        <v>0.3</v>
      </c>
      <c r="G15" s="132">
        <v>0.1</v>
      </c>
      <c r="H15" s="133">
        <v>0</v>
      </c>
      <c r="I15" s="134">
        <v>0</v>
      </c>
      <c r="J15" s="135">
        <v>0</v>
      </c>
      <c r="K15" s="136">
        <v>0</v>
      </c>
      <c r="L15" s="137">
        <v>0</v>
      </c>
      <c r="M15" s="138">
        <v>0</v>
      </c>
      <c r="N15" s="139">
        <v>0</v>
      </c>
    </row>
    <row r="17" spans="1:14" x14ac:dyDescent="0.2">
      <c r="A17" s="18" t="s">
        <v>60</v>
      </c>
      <c r="B17" s="18" t="s">
        <v>42</v>
      </c>
      <c r="D17" s="130">
        <v>972.5</v>
      </c>
      <c r="F17" s="131">
        <v>464.4</v>
      </c>
      <c r="G17" s="132">
        <v>194</v>
      </c>
      <c r="H17" s="133">
        <v>5.4</v>
      </c>
      <c r="I17" s="134">
        <v>0.4</v>
      </c>
      <c r="J17" s="135">
        <v>87.3</v>
      </c>
      <c r="K17" s="136">
        <v>191.2</v>
      </c>
      <c r="L17" s="137">
        <v>29</v>
      </c>
      <c r="M17" s="138">
        <v>0.7</v>
      </c>
      <c r="N17" s="139">
        <v>0.2</v>
      </c>
    </row>
    <row r="18" spans="1:14" x14ac:dyDescent="0.2">
      <c r="A18" t="s">
        <v>5</v>
      </c>
      <c r="B18" s="18" t="s">
        <v>61</v>
      </c>
      <c r="D18" s="130">
        <v>319.2</v>
      </c>
      <c r="F18" s="131">
        <v>297.2</v>
      </c>
      <c r="G18" s="132">
        <v>6.1</v>
      </c>
      <c r="H18" s="133">
        <v>3.4</v>
      </c>
      <c r="I18" s="134">
        <v>0.1</v>
      </c>
      <c r="J18" s="135">
        <v>11.8</v>
      </c>
      <c r="K18" s="136">
        <v>0.3</v>
      </c>
      <c r="L18" s="137">
        <v>0</v>
      </c>
      <c r="M18" s="138">
        <v>0.1</v>
      </c>
      <c r="N18" s="139">
        <v>0.1</v>
      </c>
    </row>
    <row r="19" spans="1:14" x14ac:dyDescent="0.2">
      <c r="A19" t="s">
        <v>5</v>
      </c>
      <c r="B19" s="18" t="s">
        <v>62</v>
      </c>
      <c r="D19" s="130">
        <v>19.899999999999999</v>
      </c>
      <c r="F19" s="131">
        <v>19</v>
      </c>
      <c r="G19" s="132">
        <v>0.1</v>
      </c>
      <c r="H19" s="133">
        <v>0.1</v>
      </c>
      <c r="I19" s="134">
        <v>0</v>
      </c>
      <c r="J19" s="135">
        <v>0.6</v>
      </c>
      <c r="K19" s="136">
        <v>0</v>
      </c>
      <c r="L19" s="137">
        <v>0</v>
      </c>
      <c r="M19" s="138">
        <v>0</v>
      </c>
      <c r="N19" s="139">
        <v>0</v>
      </c>
    </row>
    <row r="20" spans="1:14" x14ac:dyDescent="0.2">
      <c r="A20" t="s">
        <v>5</v>
      </c>
      <c r="B20" s="18" t="s">
        <v>56</v>
      </c>
      <c r="D20" s="130">
        <v>208.5</v>
      </c>
      <c r="F20" s="131">
        <v>120.6</v>
      </c>
      <c r="G20" s="132">
        <v>19</v>
      </c>
      <c r="H20" s="133">
        <v>1.8</v>
      </c>
      <c r="I20" s="134">
        <v>0.2</v>
      </c>
      <c r="J20" s="135">
        <v>66.099999999999994</v>
      </c>
      <c r="K20" s="136">
        <v>0.2</v>
      </c>
      <c r="L20" s="137">
        <v>0.1</v>
      </c>
      <c r="M20" s="138">
        <v>0.6</v>
      </c>
      <c r="N20" s="139">
        <v>0</v>
      </c>
    </row>
    <row r="21" spans="1:14" x14ac:dyDescent="0.2">
      <c r="A21" t="s">
        <v>5</v>
      </c>
      <c r="B21" s="18" t="s">
        <v>57</v>
      </c>
      <c r="D21" s="130">
        <v>411.9</v>
      </c>
      <c r="F21" s="131">
        <v>26</v>
      </c>
      <c r="G21" s="132">
        <v>157.80000000000001</v>
      </c>
      <c r="H21" s="133">
        <v>0</v>
      </c>
      <c r="I21" s="134">
        <v>0</v>
      </c>
      <c r="J21" s="135">
        <v>8.6</v>
      </c>
      <c r="K21" s="136">
        <v>190.6</v>
      </c>
      <c r="L21" s="137">
        <v>28.9</v>
      </c>
      <c r="M21" s="138">
        <v>0</v>
      </c>
      <c r="N21" s="139">
        <v>0</v>
      </c>
    </row>
    <row r="22" spans="1:14" x14ac:dyDescent="0.2">
      <c r="A22" t="s">
        <v>5</v>
      </c>
      <c r="B22" s="18" t="s">
        <v>58</v>
      </c>
      <c r="D22" s="130">
        <v>0</v>
      </c>
      <c r="F22" s="131">
        <v>0</v>
      </c>
      <c r="G22" s="132">
        <v>0</v>
      </c>
      <c r="H22" s="133">
        <v>0</v>
      </c>
      <c r="I22" s="134">
        <v>0</v>
      </c>
      <c r="J22" s="135">
        <v>0</v>
      </c>
      <c r="K22" s="136">
        <v>0</v>
      </c>
      <c r="L22" s="137">
        <v>0</v>
      </c>
      <c r="M22" s="138">
        <v>0</v>
      </c>
      <c r="N22" s="139">
        <v>0</v>
      </c>
    </row>
    <row r="23" spans="1:14" x14ac:dyDescent="0.2">
      <c r="A23" t="s">
        <v>5</v>
      </c>
      <c r="B23" s="18" t="s">
        <v>59</v>
      </c>
      <c r="D23" s="130">
        <v>13</v>
      </c>
      <c r="F23" s="131">
        <v>1.7</v>
      </c>
      <c r="G23" s="132">
        <v>11.1</v>
      </c>
      <c r="H23" s="133">
        <v>0</v>
      </c>
      <c r="I23" s="134">
        <v>0</v>
      </c>
      <c r="J23" s="135">
        <v>0.2</v>
      </c>
      <c r="K23" s="136">
        <v>0</v>
      </c>
      <c r="L23" s="137">
        <v>0</v>
      </c>
      <c r="M23" s="138">
        <v>0</v>
      </c>
      <c r="N23" s="139">
        <v>0</v>
      </c>
    </row>
    <row r="25" spans="1:14" x14ac:dyDescent="0.2">
      <c r="A25" s="185" t="s">
        <v>126</v>
      </c>
      <c r="B25" s="19"/>
      <c r="C25" s="19"/>
      <c r="D25" s="19"/>
      <c r="E25" s="19"/>
      <c r="F25" s="19"/>
      <c r="G25" s="19"/>
      <c r="H25" s="19"/>
      <c r="I25" s="19"/>
      <c r="J25" s="19"/>
      <c r="K25" s="19"/>
      <c r="L25" s="19"/>
      <c r="M25" s="19"/>
      <c r="N25" s="19"/>
    </row>
  </sheetData>
  <mergeCells count="1">
    <mergeCell ref="F5:N5"/>
  </mergeCells>
  <pageMargins left="0.7" right="0.7" top="0.75" bottom="0.75" header="0.3" footer="0.3"/>
  <pageSetup paperSize="9" orientation="landscape"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5"/>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4" t="s">
        <v>148</v>
      </c>
    </row>
    <row r="2" spans="1:14" ht="15" customHeight="1" x14ac:dyDescent="0.2">
      <c r="A2" s="184" t="s">
        <v>29</v>
      </c>
    </row>
    <row r="4" spans="1:14" x14ac:dyDescent="0.2">
      <c r="A4" s="19"/>
      <c r="B4" s="19"/>
      <c r="C4" s="19"/>
      <c r="D4" s="19"/>
      <c r="E4" s="19"/>
      <c r="F4" s="19"/>
      <c r="G4" s="19"/>
      <c r="H4" s="19"/>
      <c r="I4" s="19"/>
      <c r="J4" s="19"/>
      <c r="K4" s="19"/>
      <c r="L4" s="19"/>
      <c r="M4" s="19"/>
      <c r="N4" s="19"/>
    </row>
    <row r="5" spans="1:14" x14ac:dyDescent="0.2">
      <c r="A5" t="s">
        <v>5</v>
      </c>
      <c r="B5" t="s">
        <v>5</v>
      </c>
      <c r="D5" t="s">
        <v>5</v>
      </c>
      <c r="F5" s="256" t="s">
        <v>109</v>
      </c>
      <c r="G5" s="256" t="s">
        <v>5</v>
      </c>
      <c r="H5" s="256" t="s">
        <v>5</v>
      </c>
      <c r="I5" s="256" t="s">
        <v>5</v>
      </c>
      <c r="J5" s="256" t="s">
        <v>5</v>
      </c>
      <c r="K5" s="256" t="s">
        <v>5</v>
      </c>
      <c r="L5" s="256" t="s">
        <v>5</v>
      </c>
      <c r="M5" s="256" t="s">
        <v>5</v>
      </c>
      <c r="N5" s="256" t="s">
        <v>5</v>
      </c>
    </row>
    <row r="6" spans="1:14" x14ac:dyDescent="0.2">
      <c r="A6" t="s">
        <v>5</v>
      </c>
      <c r="B6" t="s">
        <v>5</v>
      </c>
      <c r="D6" s="5" t="s">
        <v>42</v>
      </c>
      <c r="F6" s="5" t="s">
        <v>100</v>
      </c>
      <c r="G6" s="5" t="s">
        <v>101</v>
      </c>
      <c r="H6" s="5" t="s">
        <v>102</v>
      </c>
      <c r="I6" s="5" t="s">
        <v>103</v>
      </c>
      <c r="J6" s="5" t="s">
        <v>104</v>
      </c>
      <c r="K6" s="5" t="s">
        <v>105</v>
      </c>
      <c r="L6" s="5" t="s">
        <v>106</v>
      </c>
      <c r="M6" s="5" t="s">
        <v>107</v>
      </c>
      <c r="N6" s="5" t="s">
        <v>108</v>
      </c>
    </row>
    <row r="8" spans="1:14" x14ac:dyDescent="0.2">
      <c r="A8" s="18" t="s">
        <v>53</v>
      </c>
      <c r="B8" t="s">
        <v>5</v>
      </c>
      <c r="D8" s="140">
        <v>977.2</v>
      </c>
      <c r="F8" s="141">
        <v>551.20000000000005</v>
      </c>
      <c r="G8" s="142">
        <v>169.4</v>
      </c>
      <c r="H8" s="143">
        <v>4.0999999999999996</v>
      </c>
      <c r="I8" s="144">
        <v>0.2</v>
      </c>
      <c r="J8" s="145">
        <v>122</v>
      </c>
      <c r="K8" s="146">
        <v>106.1</v>
      </c>
      <c r="L8" s="147">
        <v>22.6</v>
      </c>
      <c r="M8" s="148">
        <v>0.5</v>
      </c>
      <c r="N8" s="149">
        <v>1.1000000000000001</v>
      </c>
    </row>
    <row r="10" spans="1:14" x14ac:dyDescent="0.2">
      <c r="A10" s="18" t="s">
        <v>54</v>
      </c>
      <c r="B10" s="18" t="s">
        <v>42</v>
      </c>
      <c r="D10" s="140">
        <v>140.1</v>
      </c>
      <c r="F10" s="141">
        <v>111.7</v>
      </c>
      <c r="G10" s="142">
        <v>27</v>
      </c>
      <c r="H10" s="143">
        <v>0.3</v>
      </c>
      <c r="I10" s="144">
        <v>0</v>
      </c>
      <c r="J10" s="145">
        <v>0.2</v>
      </c>
      <c r="K10" s="146">
        <v>0.1</v>
      </c>
      <c r="L10" s="147">
        <v>0</v>
      </c>
      <c r="M10" s="148">
        <v>0</v>
      </c>
      <c r="N10" s="149">
        <v>0.9</v>
      </c>
    </row>
    <row r="11" spans="1:14" x14ac:dyDescent="0.2">
      <c r="A11" t="s">
        <v>5</v>
      </c>
      <c r="B11" s="18" t="s">
        <v>55</v>
      </c>
      <c r="D11" s="140">
        <v>62</v>
      </c>
      <c r="F11" s="141">
        <v>60.6</v>
      </c>
      <c r="G11" s="142">
        <v>0.4</v>
      </c>
      <c r="H11" s="143">
        <v>0.2</v>
      </c>
      <c r="I11" s="144">
        <v>0</v>
      </c>
      <c r="J11" s="145">
        <v>0.2</v>
      </c>
      <c r="K11" s="146">
        <v>0</v>
      </c>
      <c r="L11" s="147">
        <v>0</v>
      </c>
      <c r="M11" s="148">
        <v>0</v>
      </c>
      <c r="N11" s="149">
        <v>0.6</v>
      </c>
    </row>
    <row r="12" spans="1:14" x14ac:dyDescent="0.2">
      <c r="A12" t="s">
        <v>5</v>
      </c>
      <c r="B12" s="18" t="s">
        <v>56</v>
      </c>
      <c r="D12" s="140">
        <v>12</v>
      </c>
      <c r="F12" s="141">
        <v>11.1</v>
      </c>
      <c r="G12" s="142">
        <v>0.8</v>
      </c>
      <c r="H12" s="143">
        <v>0</v>
      </c>
      <c r="I12" s="144">
        <v>0</v>
      </c>
      <c r="J12" s="145">
        <v>0</v>
      </c>
      <c r="K12" s="146">
        <v>0</v>
      </c>
      <c r="L12" s="147">
        <v>0</v>
      </c>
      <c r="M12" s="148">
        <v>0</v>
      </c>
      <c r="N12" s="149">
        <v>0.1</v>
      </c>
    </row>
    <row r="13" spans="1:14" x14ac:dyDescent="0.2">
      <c r="A13" t="s">
        <v>5</v>
      </c>
      <c r="B13" s="18" t="s">
        <v>57</v>
      </c>
      <c r="D13" s="140">
        <v>56.9</v>
      </c>
      <c r="F13" s="141">
        <v>30.7</v>
      </c>
      <c r="G13" s="142">
        <v>25.8</v>
      </c>
      <c r="H13" s="143">
        <v>0</v>
      </c>
      <c r="I13" s="144">
        <v>0</v>
      </c>
      <c r="J13" s="145">
        <v>0</v>
      </c>
      <c r="K13" s="146">
        <v>0.1</v>
      </c>
      <c r="L13" s="147">
        <v>0</v>
      </c>
      <c r="M13" s="148">
        <v>0</v>
      </c>
      <c r="N13" s="149">
        <v>0.2</v>
      </c>
    </row>
    <row r="14" spans="1:14" x14ac:dyDescent="0.2">
      <c r="A14" t="s">
        <v>5</v>
      </c>
      <c r="B14" s="18" t="s">
        <v>58</v>
      </c>
      <c r="D14" s="140">
        <v>8.9</v>
      </c>
      <c r="F14" s="141">
        <v>8.9</v>
      </c>
      <c r="G14" s="142">
        <v>0</v>
      </c>
      <c r="H14" s="143">
        <v>0</v>
      </c>
      <c r="I14" s="144">
        <v>0</v>
      </c>
      <c r="J14" s="145">
        <v>0</v>
      </c>
      <c r="K14" s="146">
        <v>0</v>
      </c>
      <c r="L14" s="147">
        <v>0</v>
      </c>
      <c r="M14" s="148">
        <v>0</v>
      </c>
      <c r="N14" s="149">
        <v>0</v>
      </c>
    </row>
    <row r="15" spans="1:14" x14ac:dyDescent="0.2">
      <c r="A15" t="s">
        <v>5</v>
      </c>
      <c r="B15" s="18" t="s">
        <v>59</v>
      </c>
      <c r="D15" s="140">
        <v>0.3</v>
      </c>
      <c r="F15" s="141">
        <v>0.3</v>
      </c>
      <c r="G15" s="142">
        <v>0</v>
      </c>
      <c r="H15" s="143">
        <v>0</v>
      </c>
      <c r="I15" s="144">
        <v>0</v>
      </c>
      <c r="J15" s="145">
        <v>0</v>
      </c>
      <c r="K15" s="146">
        <v>0</v>
      </c>
      <c r="L15" s="147">
        <v>0</v>
      </c>
      <c r="M15" s="148">
        <v>0</v>
      </c>
      <c r="N15" s="149">
        <v>0</v>
      </c>
    </row>
    <row r="17" spans="1:14" x14ac:dyDescent="0.2">
      <c r="A17" s="18" t="s">
        <v>60</v>
      </c>
      <c r="B17" s="18" t="s">
        <v>42</v>
      </c>
      <c r="D17" s="140">
        <v>837.1</v>
      </c>
      <c r="F17" s="141">
        <v>439.5</v>
      </c>
      <c r="G17" s="142">
        <v>142.5</v>
      </c>
      <c r="H17" s="143">
        <v>3.8</v>
      </c>
      <c r="I17" s="144">
        <v>0.2</v>
      </c>
      <c r="J17" s="145">
        <v>121.8</v>
      </c>
      <c r="K17" s="146">
        <v>106</v>
      </c>
      <c r="L17" s="147">
        <v>22.6</v>
      </c>
      <c r="M17" s="148">
        <v>0.5</v>
      </c>
      <c r="N17" s="149">
        <v>0.1</v>
      </c>
    </row>
    <row r="18" spans="1:14" x14ac:dyDescent="0.2">
      <c r="A18" t="s">
        <v>5</v>
      </c>
      <c r="B18" s="18" t="s">
        <v>61</v>
      </c>
      <c r="D18" s="140">
        <v>273.3</v>
      </c>
      <c r="F18" s="141">
        <v>254.6</v>
      </c>
      <c r="G18" s="142">
        <v>5.2</v>
      </c>
      <c r="H18" s="143">
        <v>2.6</v>
      </c>
      <c r="I18" s="144">
        <v>0.1</v>
      </c>
      <c r="J18" s="145">
        <v>10.3</v>
      </c>
      <c r="K18" s="146">
        <v>0.3</v>
      </c>
      <c r="L18" s="147">
        <v>0</v>
      </c>
      <c r="M18" s="148">
        <v>0.1</v>
      </c>
      <c r="N18" s="149">
        <v>0.1</v>
      </c>
    </row>
    <row r="19" spans="1:14" x14ac:dyDescent="0.2">
      <c r="A19" t="s">
        <v>5</v>
      </c>
      <c r="B19" s="18" t="s">
        <v>62</v>
      </c>
      <c r="D19" s="140">
        <v>13.9</v>
      </c>
      <c r="F19" s="141">
        <v>13.2</v>
      </c>
      <c r="G19" s="142">
        <v>0.1</v>
      </c>
      <c r="H19" s="143">
        <v>0.1</v>
      </c>
      <c r="I19" s="144">
        <v>0</v>
      </c>
      <c r="J19" s="145">
        <v>0.5</v>
      </c>
      <c r="K19" s="146">
        <v>0</v>
      </c>
      <c r="L19" s="147">
        <v>0</v>
      </c>
      <c r="M19" s="148">
        <v>0</v>
      </c>
      <c r="N19" s="149">
        <v>0</v>
      </c>
    </row>
    <row r="20" spans="1:14" x14ac:dyDescent="0.2">
      <c r="A20" t="s">
        <v>5</v>
      </c>
      <c r="B20" s="18" t="s">
        <v>56</v>
      </c>
      <c r="D20" s="140">
        <v>150.69999999999999</v>
      </c>
      <c r="F20" s="141">
        <v>82.5</v>
      </c>
      <c r="G20" s="142">
        <v>14</v>
      </c>
      <c r="H20" s="143">
        <v>1.1000000000000001</v>
      </c>
      <c r="I20" s="144">
        <v>0.1</v>
      </c>
      <c r="J20" s="145">
        <v>52.3</v>
      </c>
      <c r="K20" s="146">
        <v>0.2</v>
      </c>
      <c r="L20" s="147">
        <v>0</v>
      </c>
      <c r="M20" s="148">
        <v>0.4</v>
      </c>
      <c r="N20" s="149">
        <v>0</v>
      </c>
    </row>
    <row r="21" spans="1:14" x14ac:dyDescent="0.2">
      <c r="A21" t="s">
        <v>5</v>
      </c>
      <c r="B21" s="18" t="s">
        <v>57</v>
      </c>
      <c r="D21" s="140">
        <v>366.2</v>
      </c>
      <c r="F21" s="141">
        <v>64.7</v>
      </c>
      <c r="G21" s="142">
        <v>114.9</v>
      </c>
      <c r="H21" s="143">
        <v>0</v>
      </c>
      <c r="I21" s="144">
        <v>0</v>
      </c>
      <c r="J21" s="145">
        <v>58.5</v>
      </c>
      <c r="K21" s="146">
        <v>105.5</v>
      </c>
      <c r="L21" s="147">
        <v>22.6</v>
      </c>
      <c r="M21" s="148">
        <v>0</v>
      </c>
      <c r="N21" s="149">
        <v>0</v>
      </c>
    </row>
    <row r="22" spans="1:14" x14ac:dyDescent="0.2">
      <c r="A22" t="s">
        <v>5</v>
      </c>
      <c r="B22" s="18" t="s">
        <v>58</v>
      </c>
      <c r="D22" s="140">
        <v>23.2</v>
      </c>
      <c r="F22" s="141">
        <v>23.2</v>
      </c>
      <c r="G22" s="142">
        <v>0</v>
      </c>
      <c r="H22" s="143">
        <v>0</v>
      </c>
      <c r="I22" s="144">
        <v>0</v>
      </c>
      <c r="J22" s="145">
        <v>0</v>
      </c>
      <c r="K22" s="146">
        <v>0</v>
      </c>
      <c r="L22" s="147">
        <v>0</v>
      </c>
      <c r="M22" s="148">
        <v>0</v>
      </c>
      <c r="N22" s="149">
        <v>0</v>
      </c>
    </row>
    <row r="23" spans="1:14" x14ac:dyDescent="0.2">
      <c r="A23" t="s">
        <v>5</v>
      </c>
      <c r="B23" s="18" t="s">
        <v>59</v>
      </c>
      <c r="D23" s="140">
        <v>9.8000000000000007</v>
      </c>
      <c r="F23" s="141">
        <v>1.3</v>
      </c>
      <c r="G23" s="142">
        <v>8.3000000000000007</v>
      </c>
      <c r="H23" s="143">
        <v>0</v>
      </c>
      <c r="I23" s="144">
        <v>0</v>
      </c>
      <c r="J23" s="145">
        <v>0.2</v>
      </c>
      <c r="K23" s="146">
        <v>0</v>
      </c>
      <c r="L23" s="147">
        <v>0</v>
      </c>
      <c r="M23" s="148">
        <v>0</v>
      </c>
      <c r="N23" s="149">
        <v>0</v>
      </c>
    </row>
    <row r="25" spans="1:14" x14ac:dyDescent="0.2">
      <c r="A25" s="185" t="s">
        <v>126</v>
      </c>
      <c r="B25" s="19"/>
      <c r="C25" s="19"/>
      <c r="D25" s="19"/>
      <c r="E25" s="19"/>
      <c r="F25" s="19"/>
      <c r="G25" s="19"/>
      <c r="H25" s="19"/>
      <c r="I25" s="19"/>
      <c r="J25" s="19"/>
      <c r="K25" s="19"/>
      <c r="L25" s="19"/>
      <c r="M25" s="19"/>
      <c r="N25" s="19"/>
    </row>
  </sheetData>
  <mergeCells count="1">
    <mergeCell ref="F5:N5"/>
  </mergeCells>
  <pageMargins left="0.7" right="0.7" top="0.75" bottom="0.75" header="0.3" footer="0.3"/>
  <pageSetup paperSize="9"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6"/>
  <sheetViews>
    <sheetView showGridLines="0" zoomScaleNormal="100" workbookViewId="0"/>
  </sheetViews>
  <sheetFormatPr defaultColWidth="12" defaultRowHeight="10" x14ac:dyDescent="0.2"/>
  <cols>
    <col min="1" max="1" width="37.6640625" customWidth="1"/>
    <col min="2" max="2" width="43.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4" t="s">
        <v>149</v>
      </c>
    </row>
    <row r="2" spans="1:14" ht="15" customHeight="1" x14ac:dyDescent="0.2">
      <c r="A2" s="184" t="s">
        <v>30</v>
      </c>
    </row>
    <row r="4" spans="1:14" x14ac:dyDescent="0.2">
      <c r="A4" s="19"/>
      <c r="B4" s="19"/>
      <c r="C4" s="19"/>
      <c r="D4" s="19"/>
      <c r="E4" s="19"/>
      <c r="F4" s="19"/>
      <c r="G4" s="19"/>
      <c r="H4" s="19"/>
      <c r="I4" s="19"/>
      <c r="J4" s="19"/>
      <c r="K4" s="19"/>
      <c r="L4" s="19"/>
      <c r="M4" s="19"/>
      <c r="N4" s="19"/>
    </row>
    <row r="5" spans="1:14" x14ac:dyDescent="0.2">
      <c r="A5" t="s">
        <v>5</v>
      </c>
      <c r="B5" t="s">
        <v>5</v>
      </c>
      <c r="D5" t="s">
        <v>5</v>
      </c>
      <c r="F5" s="256" t="s">
        <v>99</v>
      </c>
      <c r="G5" s="256" t="s">
        <v>5</v>
      </c>
      <c r="H5" s="256" t="s">
        <v>5</v>
      </c>
      <c r="I5" s="256" t="s">
        <v>5</v>
      </c>
      <c r="J5" s="256" t="s">
        <v>5</v>
      </c>
      <c r="K5" s="256" t="s">
        <v>5</v>
      </c>
      <c r="L5" s="256" t="s">
        <v>5</v>
      </c>
      <c r="M5" s="256" t="s">
        <v>5</v>
      </c>
      <c r="N5" s="256" t="s">
        <v>5</v>
      </c>
    </row>
    <row r="6" spans="1:14" x14ac:dyDescent="0.2">
      <c r="A6" t="s">
        <v>5</v>
      </c>
      <c r="B6" t="s">
        <v>5</v>
      </c>
      <c r="D6" s="5" t="s">
        <v>42</v>
      </c>
      <c r="F6" s="5" t="s">
        <v>100</v>
      </c>
      <c r="G6" s="5" t="s">
        <v>101</v>
      </c>
      <c r="H6" s="5" t="s">
        <v>102</v>
      </c>
      <c r="I6" s="5" t="s">
        <v>103</v>
      </c>
      <c r="J6" s="5" t="s">
        <v>104</v>
      </c>
      <c r="K6" s="5" t="s">
        <v>105</v>
      </c>
      <c r="L6" s="5" t="s">
        <v>106</v>
      </c>
      <c r="M6" s="5" t="s">
        <v>107</v>
      </c>
      <c r="N6" s="5" t="s">
        <v>108</v>
      </c>
    </row>
    <row r="8" spans="1:14" x14ac:dyDescent="0.2">
      <c r="A8" s="18" t="s">
        <v>53</v>
      </c>
      <c r="B8" t="s">
        <v>5</v>
      </c>
      <c r="D8" s="150">
        <v>223360</v>
      </c>
      <c r="F8" s="151">
        <v>107340</v>
      </c>
      <c r="G8" s="152">
        <v>88200</v>
      </c>
      <c r="H8" s="153">
        <v>960</v>
      </c>
      <c r="I8" s="154">
        <v>150</v>
      </c>
      <c r="J8" s="155">
        <v>29420</v>
      </c>
      <c r="K8" s="156">
        <v>29270</v>
      </c>
      <c r="L8" s="157">
        <v>2230</v>
      </c>
      <c r="M8" s="158">
        <v>780</v>
      </c>
      <c r="N8" s="159">
        <v>260</v>
      </c>
    </row>
    <row r="10" spans="1:14" x14ac:dyDescent="0.2">
      <c r="A10" s="18" t="s">
        <v>110</v>
      </c>
      <c r="B10" s="18" t="s">
        <v>42</v>
      </c>
      <c r="D10" s="150">
        <v>10580</v>
      </c>
      <c r="F10" s="151">
        <v>8210</v>
      </c>
      <c r="G10" s="152">
        <v>3320</v>
      </c>
      <c r="H10" s="153">
        <v>20</v>
      </c>
      <c r="I10" s="154">
        <v>10</v>
      </c>
      <c r="J10" s="155">
        <v>10</v>
      </c>
      <c r="K10" s="156">
        <v>10</v>
      </c>
      <c r="L10" s="157">
        <v>0</v>
      </c>
      <c r="M10" s="158">
        <v>0</v>
      </c>
      <c r="N10" s="159">
        <v>240</v>
      </c>
    </row>
    <row r="11" spans="1:14" x14ac:dyDescent="0.2">
      <c r="A11" t="s">
        <v>5</v>
      </c>
      <c r="B11" s="18" t="s">
        <v>55</v>
      </c>
      <c r="D11" s="150">
        <v>4510</v>
      </c>
      <c r="F11" s="151">
        <v>4350</v>
      </c>
      <c r="G11" s="152">
        <v>290</v>
      </c>
      <c r="H11" s="153">
        <v>10</v>
      </c>
      <c r="I11" s="154">
        <v>0</v>
      </c>
      <c r="J11" s="155">
        <v>10</v>
      </c>
      <c r="K11" s="156">
        <v>0</v>
      </c>
      <c r="L11" s="157">
        <v>0</v>
      </c>
      <c r="M11" s="158">
        <v>0</v>
      </c>
      <c r="N11" s="159">
        <v>150</v>
      </c>
    </row>
    <row r="12" spans="1:14" x14ac:dyDescent="0.2">
      <c r="A12" t="s">
        <v>5</v>
      </c>
      <c r="B12" s="18" t="s">
        <v>56</v>
      </c>
      <c r="D12" s="150">
        <v>2170</v>
      </c>
      <c r="F12" s="151">
        <v>1850</v>
      </c>
      <c r="G12" s="152">
        <v>350</v>
      </c>
      <c r="H12" s="153">
        <v>10</v>
      </c>
      <c r="I12" s="154">
        <v>0</v>
      </c>
      <c r="J12" s="155">
        <v>0</v>
      </c>
      <c r="K12" s="156">
        <v>0</v>
      </c>
      <c r="L12" s="157">
        <v>0</v>
      </c>
      <c r="M12" s="158">
        <v>0</v>
      </c>
      <c r="N12" s="159">
        <v>60</v>
      </c>
    </row>
    <row r="13" spans="1:14" x14ac:dyDescent="0.2">
      <c r="A13" t="s">
        <v>5</v>
      </c>
      <c r="B13" s="18" t="s">
        <v>57</v>
      </c>
      <c r="D13" s="150">
        <v>4120</v>
      </c>
      <c r="F13" s="151">
        <v>1530</v>
      </c>
      <c r="G13" s="152">
        <v>2770</v>
      </c>
      <c r="H13" s="153">
        <v>0</v>
      </c>
      <c r="I13" s="154">
        <v>0</v>
      </c>
      <c r="J13" s="155">
        <v>0</v>
      </c>
      <c r="K13" s="156">
        <v>10</v>
      </c>
      <c r="L13" s="157">
        <v>0</v>
      </c>
      <c r="M13" s="158">
        <v>0</v>
      </c>
      <c r="N13" s="159">
        <v>30</v>
      </c>
    </row>
    <row r="14" spans="1:14" x14ac:dyDescent="0.2">
      <c r="A14" t="s">
        <v>5</v>
      </c>
      <c r="B14" s="18" t="s">
        <v>58</v>
      </c>
      <c r="D14" s="150">
        <v>970</v>
      </c>
      <c r="F14" s="151">
        <v>960</v>
      </c>
      <c r="G14" s="152">
        <v>0</v>
      </c>
      <c r="H14" s="153">
        <v>0</v>
      </c>
      <c r="I14" s="154">
        <v>0</v>
      </c>
      <c r="J14" s="155">
        <v>0</v>
      </c>
      <c r="K14" s="156">
        <v>0</v>
      </c>
      <c r="L14" s="157">
        <v>0</v>
      </c>
      <c r="M14" s="158">
        <v>0</v>
      </c>
      <c r="N14" s="159">
        <v>10</v>
      </c>
    </row>
    <row r="15" spans="1:14" x14ac:dyDescent="0.2">
      <c r="A15" t="s">
        <v>5</v>
      </c>
      <c r="B15" s="18" t="s">
        <v>59</v>
      </c>
      <c r="D15" s="150">
        <v>140</v>
      </c>
      <c r="F15" s="151">
        <v>100</v>
      </c>
      <c r="G15" s="152">
        <v>30</v>
      </c>
      <c r="H15" s="153">
        <v>0</v>
      </c>
      <c r="I15" s="154">
        <v>0</v>
      </c>
      <c r="J15" s="155">
        <v>0</v>
      </c>
      <c r="K15" s="156">
        <v>0</v>
      </c>
      <c r="L15" s="157">
        <v>0</v>
      </c>
      <c r="M15" s="158">
        <v>0</v>
      </c>
      <c r="N15" s="159">
        <v>0</v>
      </c>
    </row>
    <row r="17" spans="1:14" x14ac:dyDescent="0.2">
      <c r="A17" s="18" t="s">
        <v>111</v>
      </c>
      <c r="B17" s="18" t="s">
        <v>42</v>
      </c>
      <c r="D17" s="150">
        <v>216150</v>
      </c>
      <c r="F17" s="151">
        <v>101130</v>
      </c>
      <c r="G17" s="152">
        <v>85440</v>
      </c>
      <c r="H17" s="153">
        <v>940</v>
      </c>
      <c r="I17" s="154">
        <v>140</v>
      </c>
      <c r="J17" s="155">
        <v>29410</v>
      </c>
      <c r="K17" s="156">
        <v>29270</v>
      </c>
      <c r="L17" s="157">
        <v>2230</v>
      </c>
      <c r="M17" s="158">
        <v>780</v>
      </c>
      <c r="N17" s="159">
        <v>20</v>
      </c>
    </row>
    <row r="18" spans="1:14" x14ac:dyDescent="0.2">
      <c r="A18" t="s">
        <v>5</v>
      </c>
      <c r="B18" s="18" t="s">
        <v>61</v>
      </c>
      <c r="D18" s="150">
        <v>41020</v>
      </c>
      <c r="F18" s="151">
        <v>37370</v>
      </c>
      <c r="G18" s="152">
        <v>4200</v>
      </c>
      <c r="H18" s="153">
        <v>350</v>
      </c>
      <c r="I18" s="154">
        <v>40</v>
      </c>
      <c r="J18" s="155">
        <v>2160</v>
      </c>
      <c r="K18" s="156">
        <v>60</v>
      </c>
      <c r="L18" s="157">
        <v>10</v>
      </c>
      <c r="M18" s="158">
        <v>70</v>
      </c>
      <c r="N18" s="159">
        <v>10</v>
      </c>
    </row>
    <row r="19" spans="1:14" x14ac:dyDescent="0.2">
      <c r="A19" t="s">
        <v>5</v>
      </c>
      <c r="B19" s="18" t="s">
        <v>62</v>
      </c>
      <c r="D19" s="150">
        <v>11910</v>
      </c>
      <c r="F19" s="151">
        <v>11360</v>
      </c>
      <c r="G19" s="152">
        <v>120</v>
      </c>
      <c r="H19" s="153">
        <v>70</v>
      </c>
      <c r="I19" s="154">
        <v>10</v>
      </c>
      <c r="J19" s="155">
        <v>340</v>
      </c>
      <c r="K19" s="156">
        <v>10</v>
      </c>
      <c r="L19" s="157">
        <v>0</v>
      </c>
      <c r="M19" s="158">
        <v>30</v>
      </c>
      <c r="N19" s="159">
        <v>0</v>
      </c>
    </row>
    <row r="20" spans="1:14" x14ac:dyDescent="0.2">
      <c r="A20" t="s">
        <v>5</v>
      </c>
      <c r="B20" s="18" t="s">
        <v>56</v>
      </c>
      <c r="D20" s="150">
        <v>86370</v>
      </c>
      <c r="F20" s="151">
        <v>57270</v>
      </c>
      <c r="G20" s="152">
        <v>15030</v>
      </c>
      <c r="H20" s="153">
        <v>630</v>
      </c>
      <c r="I20" s="154">
        <v>110</v>
      </c>
      <c r="J20" s="155">
        <v>18060</v>
      </c>
      <c r="K20" s="156">
        <v>40</v>
      </c>
      <c r="L20" s="157">
        <v>50</v>
      </c>
      <c r="M20" s="158">
        <v>700</v>
      </c>
      <c r="N20" s="159">
        <v>10</v>
      </c>
    </row>
    <row r="21" spans="1:14" x14ac:dyDescent="0.2">
      <c r="A21" t="s">
        <v>5</v>
      </c>
      <c r="B21" s="18" t="s">
        <v>57</v>
      </c>
      <c r="D21" s="150">
        <v>105000</v>
      </c>
      <c r="F21" s="151">
        <v>5490</v>
      </c>
      <c r="G21" s="152">
        <v>61420</v>
      </c>
      <c r="H21" s="153">
        <v>0</v>
      </c>
      <c r="I21" s="154">
        <v>0</v>
      </c>
      <c r="J21" s="155">
        <v>10470</v>
      </c>
      <c r="K21" s="156">
        <v>29180</v>
      </c>
      <c r="L21" s="157">
        <v>2180</v>
      </c>
      <c r="M21" s="158">
        <v>0</v>
      </c>
      <c r="N21" s="159">
        <v>0</v>
      </c>
    </row>
    <row r="22" spans="1:14" x14ac:dyDescent="0.2">
      <c r="A22" t="s">
        <v>5</v>
      </c>
      <c r="B22" s="18" t="s">
        <v>58</v>
      </c>
      <c r="D22" s="150">
        <v>8740</v>
      </c>
      <c r="F22" s="151">
        <v>8690</v>
      </c>
      <c r="G22" s="152">
        <v>70</v>
      </c>
      <c r="H22" s="153">
        <v>0</v>
      </c>
      <c r="I22" s="154">
        <v>0</v>
      </c>
      <c r="J22" s="155">
        <v>0</v>
      </c>
      <c r="K22" s="156">
        <v>0</v>
      </c>
      <c r="L22" s="157">
        <v>0</v>
      </c>
      <c r="M22" s="158">
        <v>0</v>
      </c>
      <c r="N22" s="159">
        <v>0</v>
      </c>
    </row>
    <row r="23" spans="1:14" x14ac:dyDescent="0.2">
      <c r="A23" t="s">
        <v>5</v>
      </c>
      <c r="B23" s="18" t="s">
        <v>59</v>
      </c>
      <c r="D23" s="150">
        <v>10690</v>
      </c>
      <c r="F23" s="151">
        <v>1520</v>
      </c>
      <c r="G23" s="152">
        <v>8880</v>
      </c>
      <c r="H23" s="153">
        <v>0</v>
      </c>
      <c r="I23" s="154">
        <v>0</v>
      </c>
      <c r="J23" s="155">
        <v>310</v>
      </c>
      <c r="K23" s="156">
        <v>30</v>
      </c>
      <c r="L23" s="157">
        <v>10</v>
      </c>
      <c r="M23" s="158">
        <v>0</v>
      </c>
      <c r="N23" s="159">
        <v>0</v>
      </c>
    </row>
    <row r="25" spans="1:14" x14ac:dyDescent="0.2">
      <c r="A25" s="185" t="s">
        <v>126</v>
      </c>
      <c r="B25" s="19"/>
      <c r="C25" s="19"/>
      <c r="D25" s="19"/>
      <c r="E25" s="19"/>
      <c r="F25" s="19"/>
      <c r="G25" s="19"/>
      <c r="H25" s="19"/>
      <c r="I25" s="19"/>
      <c r="J25" s="19"/>
      <c r="K25" s="19"/>
      <c r="L25" s="19"/>
      <c r="M25" s="19"/>
      <c r="N25" s="19"/>
    </row>
    <row r="26" spans="1:14" ht="11" customHeight="1" x14ac:dyDescent="0.2">
      <c r="A26" s="186" t="s">
        <v>150</v>
      </c>
    </row>
  </sheetData>
  <mergeCells count="1">
    <mergeCell ref="F5:N5"/>
  </mergeCells>
  <pageMargins left="0.7" right="0.7" top="0.75" bottom="0.75" header="0.3" footer="0.3"/>
  <pageSetup paperSize="9" orientation="landscape"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6"/>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7.44140625" customWidth="1"/>
    <col min="6" max="6" width="2.6640625" customWidth="1"/>
    <col min="7" max="7" width="10.6640625" customWidth="1"/>
    <col min="8" max="8" width="27.44140625" customWidth="1"/>
  </cols>
  <sheetData>
    <row r="1" spans="1:8" ht="15" customHeight="1" x14ac:dyDescent="0.2">
      <c r="A1" s="184" t="s">
        <v>151</v>
      </c>
    </row>
    <row r="2" spans="1:8" ht="15" customHeight="1" x14ac:dyDescent="0.2">
      <c r="A2" s="184" t="s">
        <v>31</v>
      </c>
    </row>
    <row r="4" spans="1:8" x14ac:dyDescent="0.2">
      <c r="A4" s="19"/>
      <c r="B4" s="19"/>
      <c r="C4" s="19"/>
      <c r="D4" s="19"/>
      <c r="E4" s="19"/>
      <c r="F4" s="19"/>
      <c r="G4" s="19"/>
      <c r="H4" s="19"/>
    </row>
    <row r="5" spans="1:8" x14ac:dyDescent="0.2">
      <c r="A5" t="s">
        <v>5</v>
      </c>
      <c r="B5" t="s">
        <v>5</v>
      </c>
      <c r="D5" s="256" t="s">
        <v>104</v>
      </c>
      <c r="E5" s="256" t="s">
        <v>5</v>
      </c>
      <c r="G5" s="256" t="s">
        <v>105</v>
      </c>
      <c r="H5" s="256" t="s">
        <v>5</v>
      </c>
    </row>
    <row r="6" spans="1:8" x14ac:dyDescent="0.2">
      <c r="A6" t="s">
        <v>5</v>
      </c>
      <c r="B6" t="s">
        <v>5</v>
      </c>
      <c r="D6" s="5" t="s">
        <v>72</v>
      </c>
      <c r="E6" s="5" t="s">
        <v>90</v>
      </c>
      <c r="G6" s="5" t="s">
        <v>72</v>
      </c>
      <c r="H6" s="5" t="s">
        <v>90</v>
      </c>
    </row>
    <row r="8" spans="1:8" x14ac:dyDescent="0.2">
      <c r="A8" s="18" t="s">
        <v>111</v>
      </c>
      <c r="B8" s="18" t="s">
        <v>42</v>
      </c>
      <c r="D8" s="160">
        <v>860</v>
      </c>
      <c r="E8" s="161">
        <v>0.6</v>
      </c>
      <c r="G8" s="162">
        <v>80</v>
      </c>
      <c r="H8" s="163">
        <v>0.7</v>
      </c>
    </row>
    <row r="9" spans="1:8" x14ac:dyDescent="0.2">
      <c r="A9" t="s">
        <v>5</v>
      </c>
      <c r="B9" s="18" t="s">
        <v>78</v>
      </c>
      <c r="D9" s="160">
        <v>0</v>
      </c>
      <c r="E9" s="161">
        <v>0</v>
      </c>
      <c r="G9" s="162">
        <v>0</v>
      </c>
      <c r="H9" s="163">
        <v>0</v>
      </c>
    </row>
    <row r="10" spans="1:8" x14ac:dyDescent="0.2">
      <c r="A10" t="s">
        <v>5</v>
      </c>
      <c r="B10" s="18" t="s">
        <v>79</v>
      </c>
      <c r="D10" s="160">
        <v>0</v>
      </c>
      <c r="E10" s="161">
        <v>0</v>
      </c>
      <c r="G10" s="162">
        <v>0</v>
      </c>
      <c r="H10" s="163">
        <v>0</v>
      </c>
    </row>
    <row r="11" spans="1:8" x14ac:dyDescent="0.2">
      <c r="A11" t="s">
        <v>5</v>
      </c>
      <c r="B11" s="18" t="s">
        <v>80</v>
      </c>
      <c r="D11" s="160">
        <v>0</v>
      </c>
      <c r="E11" s="161">
        <v>0</v>
      </c>
      <c r="G11" s="162">
        <v>0</v>
      </c>
      <c r="H11" s="163">
        <v>0</v>
      </c>
    </row>
    <row r="12" spans="1:8" x14ac:dyDescent="0.2">
      <c r="A12" t="s">
        <v>5</v>
      </c>
      <c r="B12" s="18" t="s">
        <v>81</v>
      </c>
      <c r="D12" s="160">
        <v>0</v>
      </c>
      <c r="E12" s="161">
        <v>0</v>
      </c>
      <c r="G12" s="162">
        <v>0</v>
      </c>
      <c r="H12" s="163">
        <v>0</v>
      </c>
    </row>
    <row r="13" spans="1:8" x14ac:dyDescent="0.2">
      <c r="A13" t="s">
        <v>5</v>
      </c>
      <c r="B13" s="18" t="s">
        <v>82</v>
      </c>
      <c r="D13" s="160">
        <v>0</v>
      </c>
      <c r="E13" s="161">
        <v>0</v>
      </c>
      <c r="G13" s="162">
        <v>0</v>
      </c>
      <c r="H13" s="163">
        <v>0</v>
      </c>
    </row>
    <row r="14" spans="1:8" x14ac:dyDescent="0.2">
      <c r="A14" t="s">
        <v>5</v>
      </c>
      <c r="B14" s="18" t="s">
        <v>83</v>
      </c>
      <c r="D14" s="160">
        <v>0</v>
      </c>
      <c r="E14" s="161">
        <v>0</v>
      </c>
      <c r="G14" s="162">
        <v>0</v>
      </c>
      <c r="H14" s="163">
        <v>0</v>
      </c>
    </row>
    <row r="15" spans="1:8" x14ac:dyDescent="0.2">
      <c r="A15" t="s">
        <v>5</v>
      </c>
      <c r="B15" s="18" t="s">
        <v>84</v>
      </c>
      <c r="D15" s="160">
        <v>120</v>
      </c>
      <c r="E15" s="161">
        <v>0.4</v>
      </c>
      <c r="G15" s="162">
        <v>0</v>
      </c>
      <c r="H15" s="163">
        <v>0</v>
      </c>
    </row>
    <row r="16" spans="1:8" x14ac:dyDescent="0.2">
      <c r="A16" t="s">
        <v>5</v>
      </c>
      <c r="B16" s="18" t="s">
        <v>85</v>
      </c>
      <c r="D16" s="160">
        <v>0</v>
      </c>
      <c r="E16" s="161">
        <v>0</v>
      </c>
      <c r="G16" s="162">
        <v>0</v>
      </c>
      <c r="H16" s="163">
        <v>0</v>
      </c>
    </row>
    <row r="17" spans="1:8" x14ac:dyDescent="0.2">
      <c r="A17" t="s">
        <v>5</v>
      </c>
      <c r="B17" s="18" t="s">
        <v>86</v>
      </c>
      <c r="D17" s="160">
        <v>0</v>
      </c>
      <c r="E17" s="161">
        <v>0</v>
      </c>
      <c r="G17" s="162">
        <v>0</v>
      </c>
      <c r="H17" s="163">
        <v>0</v>
      </c>
    </row>
    <row r="18" spans="1:8" x14ac:dyDescent="0.2">
      <c r="A18" t="s">
        <v>5</v>
      </c>
      <c r="B18" s="18" t="s">
        <v>57</v>
      </c>
      <c r="D18" s="160">
        <v>750</v>
      </c>
      <c r="E18" s="161">
        <v>0.2</v>
      </c>
      <c r="G18" s="162">
        <v>80</v>
      </c>
      <c r="H18" s="163">
        <v>0.7</v>
      </c>
    </row>
    <row r="19" spans="1:8" x14ac:dyDescent="0.2">
      <c r="A19" t="s">
        <v>5</v>
      </c>
      <c r="B19" s="18" t="s">
        <v>75</v>
      </c>
      <c r="D19" s="160">
        <v>0</v>
      </c>
      <c r="E19" s="161">
        <v>0</v>
      </c>
      <c r="G19" s="162">
        <v>0</v>
      </c>
      <c r="H19" s="163">
        <v>0</v>
      </c>
    </row>
    <row r="20" spans="1:8" x14ac:dyDescent="0.2">
      <c r="A20" t="s">
        <v>5</v>
      </c>
      <c r="B20" s="18" t="s">
        <v>87</v>
      </c>
      <c r="D20" s="160">
        <v>0</v>
      </c>
      <c r="E20" s="161">
        <v>0</v>
      </c>
      <c r="G20" s="162">
        <v>0</v>
      </c>
      <c r="H20" s="163">
        <v>0</v>
      </c>
    </row>
    <row r="21" spans="1:8" x14ac:dyDescent="0.2">
      <c r="A21" t="s">
        <v>5</v>
      </c>
      <c r="B21" s="18" t="s">
        <v>88</v>
      </c>
      <c r="D21" s="160">
        <v>0</v>
      </c>
      <c r="E21" s="161">
        <v>0</v>
      </c>
      <c r="G21" s="162">
        <v>0</v>
      </c>
      <c r="H21" s="163">
        <v>0</v>
      </c>
    </row>
    <row r="22" spans="1:8" x14ac:dyDescent="0.2">
      <c r="A22" t="s">
        <v>5</v>
      </c>
      <c r="B22" s="18" t="s">
        <v>89</v>
      </c>
      <c r="D22" s="160">
        <v>0</v>
      </c>
      <c r="E22" s="161">
        <v>0</v>
      </c>
      <c r="G22" s="162">
        <v>0</v>
      </c>
      <c r="H22" s="163">
        <v>0</v>
      </c>
    </row>
    <row r="23" spans="1:8" x14ac:dyDescent="0.2">
      <c r="A23" t="s">
        <v>5</v>
      </c>
      <c r="B23" s="18" t="s">
        <v>59</v>
      </c>
      <c r="D23" s="160">
        <v>0</v>
      </c>
      <c r="E23" s="161">
        <v>0</v>
      </c>
      <c r="G23" s="162">
        <v>0</v>
      </c>
      <c r="H23" s="163">
        <v>0</v>
      </c>
    </row>
    <row r="25" spans="1:8" x14ac:dyDescent="0.2">
      <c r="A25" s="185" t="s">
        <v>126</v>
      </c>
      <c r="B25" s="19"/>
      <c r="C25" s="19"/>
      <c r="D25" s="19"/>
      <c r="E25" s="19"/>
      <c r="F25" s="19"/>
      <c r="G25" s="19"/>
      <c r="H25" s="19"/>
    </row>
    <row r="26" spans="1:8" ht="11" customHeight="1" x14ac:dyDescent="0.2">
      <c r="A26" s="186" t="s">
        <v>142</v>
      </c>
    </row>
  </sheetData>
  <mergeCells count="2">
    <mergeCell ref="D5:E5"/>
    <mergeCell ref="G5:H5"/>
  </mergeCells>
  <pageMargins left="0.7" right="0.7" top="0.75" bottom="0.75" header="0.3" footer="0.3"/>
  <pageSetup paperSize="9" orientation="landscape"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28"/>
  <sheetViews>
    <sheetView showGridLines="0" zoomScaleNormal="100" workbookViewId="0"/>
  </sheetViews>
  <sheetFormatPr defaultColWidth="12" defaultRowHeight="10" x14ac:dyDescent="0.2"/>
  <cols>
    <col min="1" max="1" width="37.6640625" customWidth="1"/>
    <col min="2" max="2" width="75.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4" t="s">
        <v>152</v>
      </c>
    </row>
    <row r="2" spans="1:14" ht="15" customHeight="1" x14ac:dyDescent="0.2">
      <c r="A2" s="184" t="s">
        <v>32</v>
      </c>
    </row>
    <row r="4" spans="1:14" x14ac:dyDescent="0.2">
      <c r="A4" s="19"/>
      <c r="B4" s="19"/>
      <c r="C4" s="19"/>
      <c r="D4" s="19"/>
      <c r="E4" s="19"/>
      <c r="F4" s="19"/>
      <c r="G4" s="19"/>
      <c r="H4" s="19"/>
      <c r="I4" s="19"/>
      <c r="J4" s="19"/>
      <c r="K4" s="19"/>
      <c r="L4" s="19"/>
      <c r="M4" s="19"/>
      <c r="N4" s="19"/>
    </row>
    <row r="5" spans="1:14" x14ac:dyDescent="0.2">
      <c r="A5" t="s">
        <v>5</v>
      </c>
      <c r="B5" t="s">
        <v>5</v>
      </c>
      <c r="D5" t="s">
        <v>5</v>
      </c>
      <c r="F5" s="256" t="s">
        <v>99</v>
      </c>
      <c r="G5" s="256" t="s">
        <v>5</v>
      </c>
      <c r="H5" s="256" t="s">
        <v>5</v>
      </c>
      <c r="I5" s="256" t="s">
        <v>5</v>
      </c>
      <c r="J5" s="256" t="s">
        <v>5</v>
      </c>
      <c r="K5" s="256" t="s">
        <v>5</v>
      </c>
      <c r="L5" s="256" t="s">
        <v>5</v>
      </c>
      <c r="M5" s="256" t="s">
        <v>5</v>
      </c>
      <c r="N5" s="256" t="s">
        <v>5</v>
      </c>
    </row>
    <row r="6" spans="1:14" x14ac:dyDescent="0.2">
      <c r="A6" t="s">
        <v>5</v>
      </c>
      <c r="B6" t="s">
        <v>5</v>
      </c>
      <c r="D6" s="5" t="s">
        <v>72</v>
      </c>
      <c r="F6" s="5" t="s">
        <v>100</v>
      </c>
      <c r="G6" s="5" t="s">
        <v>101</v>
      </c>
      <c r="H6" s="5" t="s">
        <v>102</v>
      </c>
      <c r="I6" s="5" t="s">
        <v>103</v>
      </c>
      <c r="J6" s="5" t="s">
        <v>104</v>
      </c>
      <c r="K6" s="5" t="s">
        <v>105</v>
      </c>
      <c r="L6" s="5" t="s">
        <v>106</v>
      </c>
      <c r="M6" s="5" t="s">
        <v>107</v>
      </c>
      <c r="N6" s="5" t="s">
        <v>108</v>
      </c>
    </row>
    <row r="8" spans="1:14" x14ac:dyDescent="0.2">
      <c r="A8" s="18" t="s">
        <v>53</v>
      </c>
      <c r="B8" t="s">
        <v>5</v>
      </c>
      <c r="D8" s="164">
        <v>29400</v>
      </c>
      <c r="F8" s="165">
        <v>16930</v>
      </c>
      <c r="G8" s="166">
        <v>12410</v>
      </c>
      <c r="H8" s="167">
        <v>260</v>
      </c>
      <c r="I8" s="168">
        <v>50</v>
      </c>
      <c r="J8" s="169">
        <v>860</v>
      </c>
      <c r="K8" s="170">
        <v>80</v>
      </c>
      <c r="L8" s="171">
        <v>90</v>
      </c>
      <c r="M8" s="172">
        <v>410</v>
      </c>
      <c r="N8" s="173">
        <v>0</v>
      </c>
    </row>
    <row r="10" spans="1:14" x14ac:dyDescent="0.2">
      <c r="A10" s="18" t="s">
        <v>111</v>
      </c>
      <c r="B10" s="18" t="s">
        <v>42</v>
      </c>
      <c r="D10" s="164">
        <v>29390</v>
      </c>
      <c r="F10" s="165">
        <v>16920</v>
      </c>
      <c r="G10" s="166">
        <v>12410</v>
      </c>
      <c r="H10" s="167">
        <v>260</v>
      </c>
      <c r="I10" s="168">
        <v>50</v>
      </c>
      <c r="J10" s="169">
        <v>860</v>
      </c>
      <c r="K10" s="170">
        <v>80</v>
      </c>
      <c r="L10" s="171">
        <v>90</v>
      </c>
      <c r="M10" s="172">
        <v>410</v>
      </c>
      <c r="N10" s="173">
        <v>0</v>
      </c>
    </row>
    <row r="11" spans="1:14" x14ac:dyDescent="0.2">
      <c r="A11" t="s">
        <v>5</v>
      </c>
      <c r="B11" s="18" t="s">
        <v>78</v>
      </c>
      <c r="D11" s="164">
        <v>1010</v>
      </c>
      <c r="F11" s="165">
        <v>910</v>
      </c>
      <c r="G11" s="166">
        <v>120</v>
      </c>
      <c r="H11" s="167">
        <v>20</v>
      </c>
      <c r="I11" s="168">
        <v>10</v>
      </c>
      <c r="J11" s="169">
        <v>0</v>
      </c>
      <c r="K11" s="170">
        <v>0</v>
      </c>
      <c r="L11" s="171">
        <v>0</v>
      </c>
      <c r="M11" s="172">
        <v>10</v>
      </c>
      <c r="N11" s="173">
        <v>0</v>
      </c>
    </row>
    <row r="12" spans="1:14" x14ac:dyDescent="0.2">
      <c r="A12" t="s">
        <v>5</v>
      </c>
      <c r="B12" s="18" t="s">
        <v>79</v>
      </c>
      <c r="D12" s="164">
        <v>220</v>
      </c>
      <c r="F12" s="165">
        <v>220</v>
      </c>
      <c r="G12" s="166">
        <v>30</v>
      </c>
      <c r="H12" s="167">
        <v>0</v>
      </c>
      <c r="I12" s="168">
        <v>0</v>
      </c>
      <c r="J12" s="169">
        <v>0</v>
      </c>
      <c r="K12" s="170">
        <v>0</v>
      </c>
      <c r="L12" s="171">
        <v>0</v>
      </c>
      <c r="M12" s="172">
        <v>0</v>
      </c>
      <c r="N12" s="173">
        <v>0</v>
      </c>
    </row>
    <row r="13" spans="1:14" x14ac:dyDescent="0.2">
      <c r="A13" t="s">
        <v>5</v>
      </c>
      <c r="B13" s="18" t="s">
        <v>80</v>
      </c>
      <c r="D13" s="164">
        <v>110</v>
      </c>
      <c r="F13" s="165">
        <v>70</v>
      </c>
      <c r="G13" s="166">
        <v>60</v>
      </c>
      <c r="H13" s="167">
        <v>0</v>
      </c>
      <c r="I13" s="168">
        <v>0</v>
      </c>
      <c r="J13" s="169">
        <v>0</v>
      </c>
      <c r="K13" s="170">
        <v>0</v>
      </c>
      <c r="L13" s="171">
        <v>0</v>
      </c>
      <c r="M13" s="172">
        <v>0</v>
      </c>
      <c r="N13" s="173">
        <v>0</v>
      </c>
    </row>
    <row r="14" spans="1:14" x14ac:dyDescent="0.2">
      <c r="A14" t="s">
        <v>5</v>
      </c>
      <c r="B14" s="18" t="s">
        <v>81</v>
      </c>
      <c r="D14" s="164">
        <v>190</v>
      </c>
      <c r="F14" s="165">
        <v>160</v>
      </c>
      <c r="G14" s="166">
        <v>60</v>
      </c>
      <c r="H14" s="167">
        <v>0</v>
      </c>
      <c r="I14" s="168">
        <v>0</v>
      </c>
      <c r="J14" s="169">
        <v>0</v>
      </c>
      <c r="K14" s="170">
        <v>0</v>
      </c>
      <c r="L14" s="171">
        <v>0</v>
      </c>
      <c r="M14" s="172">
        <v>0</v>
      </c>
      <c r="N14" s="173">
        <v>0</v>
      </c>
    </row>
    <row r="15" spans="1:14" x14ac:dyDescent="0.2">
      <c r="A15" t="s">
        <v>5</v>
      </c>
      <c r="B15" s="18" t="s">
        <v>82</v>
      </c>
      <c r="D15" s="164">
        <v>160</v>
      </c>
      <c r="F15" s="165">
        <v>160</v>
      </c>
      <c r="G15" s="166">
        <v>20</v>
      </c>
      <c r="H15" s="167">
        <v>0</v>
      </c>
      <c r="I15" s="168">
        <v>0</v>
      </c>
      <c r="J15" s="169">
        <v>0</v>
      </c>
      <c r="K15" s="170">
        <v>0</v>
      </c>
      <c r="L15" s="171">
        <v>0</v>
      </c>
      <c r="M15" s="172">
        <v>0</v>
      </c>
      <c r="N15" s="173">
        <v>0</v>
      </c>
    </row>
    <row r="16" spans="1:14" x14ac:dyDescent="0.2">
      <c r="A16" t="s">
        <v>5</v>
      </c>
      <c r="B16" s="18" t="s">
        <v>83</v>
      </c>
      <c r="D16" s="164">
        <v>690</v>
      </c>
      <c r="F16" s="165">
        <v>570</v>
      </c>
      <c r="G16" s="166">
        <v>160</v>
      </c>
      <c r="H16" s="167">
        <v>0</v>
      </c>
      <c r="I16" s="168">
        <v>0</v>
      </c>
      <c r="J16" s="169">
        <v>0</v>
      </c>
      <c r="K16" s="170">
        <v>0</v>
      </c>
      <c r="L16" s="171">
        <v>0</v>
      </c>
      <c r="M16" s="172">
        <v>0</v>
      </c>
      <c r="N16" s="173">
        <v>0</v>
      </c>
    </row>
    <row r="17" spans="1:14" x14ac:dyDescent="0.2">
      <c r="A17" t="s">
        <v>5</v>
      </c>
      <c r="B17" s="18" t="s">
        <v>84</v>
      </c>
      <c r="D17" s="164">
        <v>17450</v>
      </c>
      <c r="F17" s="165">
        <v>13510</v>
      </c>
      <c r="G17" s="166">
        <v>4050</v>
      </c>
      <c r="H17" s="167">
        <v>240</v>
      </c>
      <c r="I17" s="168">
        <v>40</v>
      </c>
      <c r="J17" s="169">
        <v>120</v>
      </c>
      <c r="K17" s="170">
        <v>0</v>
      </c>
      <c r="L17" s="171">
        <v>10</v>
      </c>
      <c r="M17" s="172">
        <v>380</v>
      </c>
      <c r="N17" s="173">
        <v>0</v>
      </c>
    </row>
    <row r="18" spans="1:14" x14ac:dyDescent="0.2">
      <c r="A18" t="s">
        <v>5</v>
      </c>
      <c r="B18" s="18" t="s">
        <v>85</v>
      </c>
      <c r="D18" s="164">
        <v>950</v>
      </c>
      <c r="F18" s="165">
        <v>920</v>
      </c>
      <c r="G18" s="166">
        <v>10</v>
      </c>
      <c r="H18" s="167">
        <v>0</v>
      </c>
      <c r="I18" s="168">
        <v>0</v>
      </c>
      <c r="J18" s="169">
        <v>0</v>
      </c>
      <c r="K18" s="170">
        <v>0</v>
      </c>
      <c r="L18" s="171">
        <v>0</v>
      </c>
      <c r="M18" s="172">
        <v>10</v>
      </c>
      <c r="N18" s="173">
        <v>0</v>
      </c>
    </row>
    <row r="19" spans="1:14" x14ac:dyDescent="0.2">
      <c r="A19" t="s">
        <v>5</v>
      </c>
      <c r="B19" s="18" t="s">
        <v>86</v>
      </c>
      <c r="D19" s="164">
        <v>50</v>
      </c>
      <c r="F19" s="165">
        <v>50</v>
      </c>
      <c r="G19" s="166">
        <v>0</v>
      </c>
      <c r="H19" s="167">
        <v>0</v>
      </c>
      <c r="I19" s="168">
        <v>0</v>
      </c>
      <c r="J19" s="169">
        <v>0</v>
      </c>
      <c r="K19" s="170">
        <v>0</v>
      </c>
      <c r="L19" s="171">
        <v>0</v>
      </c>
      <c r="M19" s="172">
        <v>0</v>
      </c>
      <c r="N19" s="173">
        <v>0</v>
      </c>
    </row>
    <row r="20" spans="1:14" x14ac:dyDescent="0.2">
      <c r="A20" t="s">
        <v>5</v>
      </c>
      <c r="B20" s="18" t="s">
        <v>57</v>
      </c>
      <c r="D20" s="164">
        <v>6010</v>
      </c>
      <c r="F20" s="165">
        <v>270</v>
      </c>
      <c r="G20" s="166">
        <v>4930</v>
      </c>
      <c r="H20" s="167">
        <v>0</v>
      </c>
      <c r="I20" s="168">
        <v>0</v>
      </c>
      <c r="J20" s="169">
        <v>750</v>
      </c>
      <c r="K20" s="170">
        <v>80</v>
      </c>
      <c r="L20" s="171">
        <v>80</v>
      </c>
      <c r="M20" s="172">
        <v>0</v>
      </c>
      <c r="N20" s="173">
        <v>0</v>
      </c>
    </row>
    <row r="21" spans="1:14" x14ac:dyDescent="0.2">
      <c r="A21" t="s">
        <v>5</v>
      </c>
      <c r="B21" s="18" t="s">
        <v>75</v>
      </c>
      <c r="D21" s="164">
        <v>100</v>
      </c>
      <c r="F21" s="165">
        <v>100</v>
      </c>
      <c r="G21" s="166">
        <v>0</v>
      </c>
      <c r="H21" s="167">
        <v>0</v>
      </c>
      <c r="I21" s="168">
        <v>0</v>
      </c>
      <c r="J21" s="169">
        <v>0</v>
      </c>
      <c r="K21" s="170">
        <v>0</v>
      </c>
      <c r="L21" s="171">
        <v>0</v>
      </c>
      <c r="M21" s="172">
        <v>0</v>
      </c>
      <c r="N21" s="173">
        <v>0</v>
      </c>
    </row>
    <row r="22" spans="1:14" x14ac:dyDescent="0.2">
      <c r="A22" t="s">
        <v>5</v>
      </c>
      <c r="B22" s="18" t="s">
        <v>87</v>
      </c>
      <c r="D22" s="164">
        <v>400</v>
      </c>
      <c r="F22" s="165">
        <v>400</v>
      </c>
      <c r="G22" s="166">
        <v>10</v>
      </c>
      <c r="H22" s="167">
        <v>0</v>
      </c>
      <c r="I22" s="168">
        <v>0</v>
      </c>
      <c r="J22" s="169">
        <v>0</v>
      </c>
      <c r="K22" s="170">
        <v>0</v>
      </c>
      <c r="L22" s="171">
        <v>0</v>
      </c>
      <c r="M22" s="172">
        <v>0</v>
      </c>
      <c r="N22" s="173">
        <v>0</v>
      </c>
    </row>
    <row r="23" spans="1:14" x14ac:dyDescent="0.2">
      <c r="A23" t="s">
        <v>5</v>
      </c>
      <c r="B23" s="18" t="s">
        <v>88</v>
      </c>
      <c r="D23" s="164">
        <v>40</v>
      </c>
      <c r="F23" s="165">
        <v>40</v>
      </c>
      <c r="G23" s="166">
        <v>0</v>
      </c>
      <c r="H23" s="167">
        <v>0</v>
      </c>
      <c r="I23" s="168">
        <v>0</v>
      </c>
      <c r="J23" s="169">
        <v>0</v>
      </c>
      <c r="K23" s="170">
        <v>0</v>
      </c>
      <c r="L23" s="171">
        <v>0</v>
      </c>
      <c r="M23" s="172">
        <v>0</v>
      </c>
      <c r="N23" s="173">
        <v>0</v>
      </c>
    </row>
    <row r="24" spans="1:14" x14ac:dyDescent="0.2">
      <c r="A24" t="s">
        <v>5</v>
      </c>
      <c r="B24" s="18" t="s">
        <v>89</v>
      </c>
      <c r="D24" s="164">
        <v>100</v>
      </c>
      <c r="F24" s="165">
        <v>70</v>
      </c>
      <c r="G24" s="166">
        <v>20</v>
      </c>
      <c r="H24" s="167">
        <v>0</v>
      </c>
      <c r="I24" s="168">
        <v>0</v>
      </c>
      <c r="J24" s="169">
        <v>0</v>
      </c>
      <c r="K24" s="170">
        <v>0</v>
      </c>
      <c r="L24" s="171">
        <v>0</v>
      </c>
      <c r="M24" s="172">
        <v>0</v>
      </c>
      <c r="N24" s="173">
        <v>0</v>
      </c>
    </row>
    <row r="25" spans="1:14" x14ac:dyDescent="0.2">
      <c r="A25" t="s">
        <v>5</v>
      </c>
      <c r="B25" s="18" t="s">
        <v>59</v>
      </c>
      <c r="D25" s="164">
        <v>3230</v>
      </c>
      <c r="F25" s="165">
        <v>110</v>
      </c>
      <c r="G25" s="166">
        <v>3130</v>
      </c>
      <c r="H25" s="167">
        <v>0</v>
      </c>
      <c r="I25" s="168">
        <v>0</v>
      </c>
      <c r="J25" s="169">
        <v>0</v>
      </c>
      <c r="K25" s="170">
        <v>0</v>
      </c>
      <c r="L25" s="171">
        <v>0</v>
      </c>
      <c r="M25" s="172">
        <v>0</v>
      </c>
      <c r="N25" s="173">
        <v>0</v>
      </c>
    </row>
    <row r="27" spans="1:14" x14ac:dyDescent="0.2">
      <c r="A27" s="185" t="s">
        <v>126</v>
      </c>
      <c r="B27" s="19"/>
      <c r="C27" s="19"/>
      <c r="D27" s="19"/>
      <c r="E27" s="19"/>
      <c r="F27" s="19"/>
      <c r="G27" s="19"/>
      <c r="H27" s="19"/>
      <c r="I27" s="19"/>
      <c r="J27" s="19"/>
      <c r="K27" s="19"/>
      <c r="L27" s="19"/>
      <c r="M27" s="19"/>
      <c r="N27" s="19"/>
    </row>
    <row r="28" spans="1:14" ht="11" customHeight="1" x14ac:dyDescent="0.2">
      <c r="A28" s="186" t="s">
        <v>150</v>
      </c>
    </row>
  </sheetData>
  <mergeCells count="1">
    <mergeCell ref="F5:N5"/>
  </mergeCells>
  <pageMargins left="0.7" right="0.7" top="0.75" bottom="0.75" header="0.3" footer="0.3"/>
  <pageSetup paperSize="9" orientation="landscape"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showGridLines="0" zoomScaleNormal="100" workbookViewId="0">
      <selection activeCell="A27" sqref="A27:XFD27"/>
    </sheetView>
  </sheetViews>
  <sheetFormatPr defaultColWidth="12" defaultRowHeight="10" x14ac:dyDescent="0.2"/>
  <cols>
    <col min="1" max="1" width="15.6640625" customWidth="1"/>
    <col min="2" max="2" width="34.6640625" customWidth="1"/>
    <col min="3" max="3" width="2.6640625" customWidth="1"/>
    <col min="4" max="4" width="10.6640625" customWidth="1"/>
    <col min="5" max="5" width="2.6640625" customWidth="1"/>
    <col min="6" max="6" width="20.44140625" customWidth="1"/>
    <col min="7" max="7" width="22.77734375" customWidth="1"/>
    <col min="8" max="9" width="10.6640625" customWidth="1"/>
    <col min="10" max="10" width="22.77734375" customWidth="1"/>
    <col min="11" max="11" width="24" customWidth="1"/>
    <col min="12" max="12" width="27.44140625" customWidth="1"/>
    <col min="13" max="13" width="15.77734375" customWidth="1"/>
    <col min="14" max="14" width="10.6640625" customWidth="1"/>
  </cols>
  <sheetData>
    <row r="1" spans="1:14" ht="15" customHeight="1" x14ac:dyDescent="0.2">
      <c r="A1" s="184" t="s">
        <v>153</v>
      </c>
    </row>
    <row r="2" spans="1:14" ht="15" customHeight="1" x14ac:dyDescent="0.2">
      <c r="A2" s="184" t="s">
        <v>33</v>
      </c>
    </row>
    <row r="4" spans="1:14" x14ac:dyDescent="0.2">
      <c r="A4" s="19"/>
      <c r="B4" s="19"/>
      <c r="C4" s="19"/>
      <c r="D4" s="19"/>
      <c r="E4" s="19"/>
      <c r="F4" s="19"/>
      <c r="G4" s="19"/>
      <c r="H4" s="19"/>
      <c r="I4" s="19"/>
      <c r="J4" s="19"/>
      <c r="K4" s="19"/>
      <c r="L4" s="19"/>
      <c r="M4" s="19"/>
      <c r="N4" s="19"/>
    </row>
    <row r="5" spans="1:14" x14ac:dyDescent="0.2">
      <c r="A5" t="s">
        <v>5</v>
      </c>
      <c r="B5" t="s">
        <v>5</v>
      </c>
      <c r="D5" t="s">
        <v>5</v>
      </c>
      <c r="F5" s="256" t="s">
        <v>99</v>
      </c>
      <c r="G5" s="256" t="s">
        <v>5</v>
      </c>
      <c r="H5" s="256" t="s">
        <v>5</v>
      </c>
      <c r="I5" s="256" t="s">
        <v>5</v>
      </c>
      <c r="J5" s="256" t="s">
        <v>5</v>
      </c>
      <c r="K5" s="256" t="s">
        <v>5</v>
      </c>
      <c r="L5" s="256" t="s">
        <v>5</v>
      </c>
      <c r="M5" s="256" t="s">
        <v>5</v>
      </c>
      <c r="N5" s="256" t="s">
        <v>5</v>
      </c>
    </row>
    <row r="6" spans="1:14" x14ac:dyDescent="0.2">
      <c r="A6" t="s">
        <v>5</v>
      </c>
      <c r="B6" t="s">
        <v>5</v>
      </c>
      <c r="D6" s="5" t="s">
        <v>42</v>
      </c>
      <c r="F6" s="5" t="s">
        <v>100</v>
      </c>
      <c r="G6" s="5" t="s">
        <v>101</v>
      </c>
      <c r="H6" s="5" t="s">
        <v>102</v>
      </c>
      <c r="I6" s="5" t="s">
        <v>103</v>
      </c>
      <c r="J6" s="5" t="s">
        <v>104</v>
      </c>
      <c r="K6" s="5" t="s">
        <v>105</v>
      </c>
      <c r="L6" s="5" t="s">
        <v>106</v>
      </c>
      <c r="M6" s="5" t="s">
        <v>107</v>
      </c>
      <c r="N6" s="5" t="s">
        <v>108</v>
      </c>
    </row>
    <row r="8" spans="1:14" x14ac:dyDescent="0.2">
      <c r="A8" s="18" t="s">
        <v>42</v>
      </c>
      <c r="B8" t="s">
        <v>5</v>
      </c>
      <c r="D8" s="174">
        <v>223360</v>
      </c>
      <c r="F8" s="175">
        <v>107340</v>
      </c>
      <c r="G8" s="176">
        <v>88200</v>
      </c>
      <c r="H8" s="177">
        <v>960</v>
      </c>
      <c r="I8" s="178">
        <v>150</v>
      </c>
      <c r="J8" s="179">
        <v>29420</v>
      </c>
      <c r="K8" s="180">
        <v>29270</v>
      </c>
      <c r="L8" s="181">
        <v>2230</v>
      </c>
      <c r="M8" s="182">
        <v>780</v>
      </c>
      <c r="N8" s="183">
        <v>260</v>
      </c>
    </row>
    <row r="10" spans="1:14" x14ac:dyDescent="0.2">
      <c r="A10" s="18" t="s">
        <v>112</v>
      </c>
      <c r="B10" s="18" t="s">
        <v>113</v>
      </c>
      <c r="D10" s="174">
        <v>22280</v>
      </c>
      <c r="F10" s="175">
        <v>10310</v>
      </c>
      <c r="G10" s="176">
        <v>13370</v>
      </c>
      <c r="H10" s="177">
        <v>0</v>
      </c>
      <c r="I10" s="178">
        <v>0</v>
      </c>
      <c r="J10" s="179">
        <v>500</v>
      </c>
      <c r="K10" s="180">
        <v>210</v>
      </c>
      <c r="L10" s="181">
        <v>20</v>
      </c>
      <c r="M10" s="182">
        <v>550</v>
      </c>
      <c r="N10" s="183">
        <v>0</v>
      </c>
    </row>
    <row r="11" spans="1:14" x14ac:dyDescent="0.2">
      <c r="A11" t="s">
        <v>5</v>
      </c>
      <c r="B11" s="18" t="s">
        <v>114</v>
      </c>
      <c r="D11" s="174">
        <v>101460</v>
      </c>
      <c r="F11" s="175">
        <v>47680</v>
      </c>
      <c r="G11" s="176">
        <v>43520</v>
      </c>
      <c r="H11" s="177">
        <v>10</v>
      </c>
      <c r="I11" s="178">
        <v>0</v>
      </c>
      <c r="J11" s="179">
        <v>14260</v>
      </c>
      <c r="K11" s="180">
        <v>11880</v>
      </c>
      <c r="L11" s="181">
        <v>660</v>
      </c>
      <c r="M11" s="182">
        <v>230</v>
      </c>
      <c r="N11" s="183">
        <v>180</v>
      </c>
    </row>
    <row r="12" spans="1:14" x14ac:dyDescent="0.2">
      <c r="A12" t="s">
        <v>5</v>
      </c>
      <c r="B12" s="18" t="s">
        <v>115</v>
      </c>
      <c r="D12" s="174">
        <v>89320</v>
      </c>
      <c r="F12" s="175">
        <v>44020</v>
      </c>
      <c r="G12" s="176">
        <v>28420</v>
      </c>
      <c r="H12" s="177">
        <v>570</v>
      </c>
      <c r="I12" s="178">
        <v>110</v>
      </c>
      <c r="J12" s="179">
        <v>13480</v>
      </c>
      <c r="K12" s="180">
        <v>15770</v>
      </c>
      <c r="L12" s="181">
        <v>1400</v>
      </c>
      <c r="M12" s="182">
        <v>0</v>
      </c>
      <c r="N12" s="183">
        <v>30</v>
      </c>
    </row>
    <row r="13" spans="1:14" x14ac:dyDescent="0.2">
      <c r="A13" t="s">
        <v>5</v>
      </c>
      <c r="B13" s="18" t="s">
        <v>116</v>
      </c>
      <c r="D13" s="174">
        <v>10280</v>
      </c>
      <c r="F13" s="175">
        <v>5310</v>
      </c>
      <c r="G13" s="176">
        <v>2890</v>
      </c>
      <c r="H13" s="177">
        <v>380</v>
      </c>
      <c r="I13" s="178">
        <v>40</v>
      </c>
      <c r="J13" s="179">
        <v>1170</v>
      </c>
      <c r="K13" s="180">
        <v>1420</v>
      </c>
      <c r="L13" s="181">
        <v>160</v>
      </c>
      <c r="M13" s="182">
        <v>0</v>
      </c>
      <c r="N13" s="183">
        <v>60</v>
      </c>
    </row>
    <row r="14" spans="1:14" x14ac:dyDescent="0.2">
      <c r="A14" t="s">
        <v>5</v>
      </c>
      <c r="B14" s="18" t="s">
        <v>71</v>
      </c>
      <c r="D14" s="174">
        <v>20</v>
      </c>
      <c r="F14" s="175">
        <v>10</v>
      </c>
      <c r="G14" s="176">
        <v>10</v>
      </c>
      <c r="H14" s="177">
        <v>0</v>
      </c>
      <c r="I14" s="178">
        <v>0</v>
      </c>
      <c r="J14" s="179">
        <v>0</v>
      </c>
      <c r="K14" s="180">
        <v>0</v>
      </c>
      <c r="L14" s="181">
        <v>0</v>
      </c>
      <c r="M14" s="182">
        <v>0</v>
      </c>
      <c r="N14" s="183">
        <v>0</v>
      </c>
    </row>
    <row r="16" spans="1:14" x14ac:dyDescent="0.2">
      <c r="A16" s="18" t="s">
        <v>117</v>
      </c>
      <c r="B16" s="18" t="s">
        <v>118</v>
      </c>
      <c r="D16" s="174">
        <v>130100</v>
      </c>
      <c r="F16" s="175">
        <v>63100</v>
      </c>
      <c r="G16" s="176">
        <v>51920</v>
      </c>
      <c r="H16" s="177">
        <v>520</v>
      </c>
      <c r="I16" s="178">
        <v>80</v>
      </c>
      <c r="J16" s="179">
        <v>17430</v>
      </c>
      <c r="K16" s="180">
        <v>17700</v>
      </c>
      <c r="L16" s="181">
        <v>1270</v>
      </c>
      <c r="M16" s="182">
        <v>300</v>
      </c>
      <c r="N16" s="183">
        <v>160</v>
      </c>
    </row>
    <row r="17" spans="1:14" x14ac:dyDescent="0.2">
      <c r="A17" t="s">
        <v>5</v>
      </c>
      <c r="B17" s="18" t="s">
        <v>119</v>
      </c>
      <c r="D17" s="174">
        <v>93230</v>
      </c>
      <c r="F17" s="175">
        <v>44230</v>
      </c>
      <c r="G17" s="176">
        <v>36270</v>
      </c>
      <c r="H17" s="177">
        <v>440</v>
      </c>
      <c r="I17" s="178">
        <v>70</v>
      </c>
      <c r="J17" s="179">
        <v>11980</v>
      </c>
      <c r="K17" s="180">
        <v>11570</v>
      </c>
      <c r="L17" s="181">
        <v>960</v>
      </c>
      <c r="M17" s="182">
        <v>470</v>
      </c>
      <c r="N17" s="183">
        <v>100</v>
      </c>
    </row>
    <row r="18" spans="1:14" x14ac:dyDescent="0.2">
      <c r="A18" t="s">
        <v>5</v>
      </c>
      <c r="B18" s="18" t="s">
        <v>71</v>
      </c>
      <c r="D18" s="174">
        <v>20</v>
      </c>
      <c r="F18" s="175">
        <v>10</v>
      </c>
      <c r="G18" s="176">
        <v>10</v>
      </c>
      <c r="H18" s="177">
        <v>0</v>
      </c>
      <c r="I18" s="178">
        <v>0</v>
      </c>
      <c r="J18" s="179">
        <v>0</v>
      </c>
      <c r="K18" s="180">
        <v>0</v>
      </c>
      <c r="L18" s="181">
        <v>0</v>
      </c>
      <c r="M18" s="182">
        <v>0</v>
      </c>
      <c r="N18" s="183">
        <v>0</v>
      </c>
    </row>
    <row r="20" spans="1:14" x14ac:dyDescent="0.2">
      <c r="A20" s="18" t="s">
        <v>120</v>
      </c>
      <c r="B20" s="18" t="s">
        <v>121</v>
      </c>
      <c r="D20" s="174">
        <v>69670</v>
      </c>
      <c r="F20" s="175">
        <v>36470</v>
      </c>
      <c r="G20" s="176">
        <v>30430</v>
      </c>
      <c r="H20" s="177">
        <v>470</v>
      </c>
      <c r="I20" s="178">
        <v>50</v>
      </c>
      <c r="J20" s="179">
        <v>7250</v>
      </c>
      <c r="K20" s="180">
        <v>5250</v>
      </c>
      <c r="L20" s="181">
        <v>570</v>
      </c>
      <c r="M20" s="182">
        <v>370</v>
      </c>
      <c r="N20" s="183">
        <v>80</v>
      </c>
    </row>
    <row r="21" spans="1:14" x14ac:dyDescent="0.2">
      <c r="A21" t="s">
        <v>5</v>
      </c>
      <c r="B21" s="18" t="s">
        <v>122</v>
      </c>
      <c r="D21" s="174">
        <v>127830</v>
      </c>
      <c r="F21" s="175">
        <v>54910</v>
      </c>
      <c r="G21" s="176">
        <v>48040</v>
      </c>
      <c r="H21" s="177">
        <v>410</v>
      </c>
      <c r="I21" s="178">
        <v>90</v>
      </c>
      <c r="J21" s="179">
        <v>19010</v>
      </c>
      <c r="K21" s="180">
        <v>21370</v>
      </c>
      <c r="L21" s="181">
        <v>1520</v>
      </c>
      <c r="M21" s="182">
        <v>370</v>
      </c>
      <c r="N21" s="183">
        <v>110</v>
      </c>
    </row>
    <row r="22" spans="1:14" x14ac:dyDescent="0.2">
      <c r="A22" t="s">
        <v>5</v>
      </c>
      <c r="B22" s="18" t="s">
        <v>123</v>
      </c>
      <c r="D22" s="174">
        <v>11020</v>
      </c>
      <c r="F22" s="175">
        <v>7170</v>
      </c>
      <c r="G22" s="176">
        <v>5060</v>
      </c>
      <c r="H22" s="177">
        <v>20</v>
      </c>
      <c r="I22" s="178">
        <v>0</v>
      </c>
      <c r="J22" s="179">
        <v>800</v>
      </c>
      <c r="K22" s="180">
        <v>600</v>
      </c>
      <c r="L22" s="181">
        <v>40</v>
      </c>
      <c r="M22" s="182">
        <v>30</v>
      </c>
      <c r="N22" s="183">
        <v>20</v>
      </c>
    </row>
    <row r="23" spans="1:14" x14ac:dyDescent="0.2">
      <c r="A23" t="s">
        <v>5</v>
      </c>
      <c r="B23" s="18" t="s">
        <v>71</v>
      </c>
      <c r="D23" s="174">
        <v>14840</v>
      </c>
      <c r="F23" s="175">
        <v>8790</v>
      </c>
      <c r="G23" s="176">
        <v>4680</v>
      </c>
      <c r="H23" s="177">
        <v>70</v>
      </c>
      <c r="I23" s="178">
        <v>10</v>
      </c>
      <c r="J23" s="179">
        <v>2370</v>
      </c>
      <c r="K23" s="180">
        <v>2050</v>
      </c>
      <c r="L23" s="181">
        <v>110</v>
      </c>
      <c r="M23" s="182">
        <v>10</v>
      </c>
      <c r="N23" s="183">
        <v>50</v>
      </c>
    </row>
    <row r="24" spans="1:14" x14ac:dyDescent="0.2">
      <c r="A24" t="s">
        <v>5</v>
      </c>
      <c r="B24" s="18" t="s">
        <v>124</v>
      </c>
      <c r="D24" s="174">
        <v>13230</v>
      </c>
      <c r="F24" s="175">
        <v>7830</v>
      </c>
      <c r="G24" s="176">
        <v>4190</v>
      </c>
      <c r="H24" s="177">
        <v>40</v>
      </c>
      <c r="I24" s="178">
        <v>0</v>
      </c>
      <c r="J24" s="179">
        <v>2200</v>
      </c>
      <c r="K24" s="180">
        <v>1910</v>
      </c>
      <c r="L24" s="181">
        <v>100</v>
      </c>
      <c r="M24" s="182">
        <v>10</v>
      </c>
      <c r="N24" s="183">
        <v>40</v>
      </c>
    </row>
    <row r="26" spans="1:14" x14ac:dyDescent="0.2">
      <c r="A26" s="185" t="s">
        <v>126</v>
      </c>
      <c r="B26" s="19"/>
      <c r="C26" s="19"/>
      <c r="D26" s="19"/>
      <c r="E26" s="19"/>
      <c r="F26" s="19"/>
      <c r="G26" s="19"/>
      <c r="H26" s="19"/>
      <c r="I26" s="19"/>
      <c r="J26" s="19"/>
      <c r="K26" s="19"/>
      <c r="L26" s="19"/>
      <c r="M26" s="19"/>
      <c r="N26" s="19"/>
    </row>
    <row r="27" spans="1:14" ht="11" customHeight="1" x14ac:dyDescent="0.2">
      <c r="A27" s="186" t="s">
        <v>154</v>
      </c>
    </row>
  </sheetData>
  <mergeCells count="1">
    <mergeCell ref="F5:N5"/>
  </mergeCell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29</vt:i4>
      </vt:variant>
      <vt:variant>
        <vt:lpstr>Benoemde bereiken</vt:lpstr>
      </vt:variant>
      <vt:variant>
        <vt:i4>31</vt:i4>
      </vt:variant>
    </vt:vector>
  </HeadingPairs>
  <TitlesOfParts>
    <vt:vector size="60" baseType="lpstr">
      <vt:lpstr>Voorblad</vt:lpstr>
      <vt:lpstr>Inhoud</vt:lpstr>
      <vt:lpstr>Toelichting</vt:lpstr>
      <vt:lpstr>Begrippen</vt:lpstr>
      <vt:lpstr>Bronbestanden</vt:lpstr>
      <vt:lpstr>Tabel B1.1A</vt:lpstr>
      <vt:lpstr>Tabel B1.1B</vt:lpstr>
      <vt:lpstr>Tabel B1.2A</vt:lpstr>
      <vt:lpstr>Tabel B1.2B</vt:lpstr>
      <vt:lpstr>Tabel B1.3A</vt:lpstr>
      <vt:lpstr>Tabel B1.3B</vt:lpstr>
      <vt:lpstr>Tabel B1.4A</vt:lpstr>
      <vt:lpstr>Tabel B1.4B</vt:lpstr>
      <vt:lpstr>Tabel B1.5A</vt:lpstr>
      <vt:lpstr>Tabel B1.5B</vt:lpstr>
      <vt:lpstr>Tabel B1.6</vt:lpstr>
      <vt:lpstr>Tabel B1.7</vt:lpstr>
      <vt:lpstr>Tabel B1.8</vt:lpstr>
      <vt:lpstr>Tabel B1.9</vt:lpstr>
      <vt:lpstr>Tabel B1.10</vt:lpstr>
      <vt:lpstr>Tabel B1.11A</vt:lpstr>
      <vt:lpstr>Tabel B1.11B</vt:lpstr>
      <vt:lpstr>Tabel B1.12A</vt:lpstr>
      <vt:lpstr>Tabel B1.12B</vt:lpstr>
      <vt:lpstr>Tabel B1.12C</vt:lpstr>
      <vt:lpstr>Tabel B1.13A</vt:lpstr>
      <vt:lpstr>Tabel B1.14A</vt:lpstr>
      <vt:lpstr>Tabel B1.14B</vt:lpstr>
      <vt:lpstr>Tabel B1.15</vt:lpstr>
      <vt:lpstr>Bronbestanden!Afdrukbereik</vt:lpstr>
      <vt:lpstr>Inhoud!Afdrukbereik</vt:lpstr>
      <vt:lpstr>'Tabel B1.2A'!Afdrukbereik</vt:lpstr>
      <vt:lpstr>'Tabel B1.3A'!Afdrukbereik</vt:lpstr>
      <vt:lpstr>'Tabel B1.4A'!Afdrukbereik</vt:lpstr>
      <vt:lpstr>'Tabel B1.6'!Afdrukbereik</vt:lpstr>
      <vt:lpstr>'Tabel B1.9'!Afdrukbereik</vt:lpstr>
      <vt:lpstr>Tabel_B1.10</vt:lpstr>
      <vt:lpstr>Tabel_B1.11A</vt:lpstr>
      <vt:lpstr>Tabel_B1.11B</vt:lpstr>
      <vt:lpstr>Tabel_B1.12A</vt:lpstr>
      <vt:lpstr>Tabel_B1.12B</vt:lpstr>
      <vt:lpstr>Tabel_B1.12C</vt:lpstr>
      <vt:lpstr>Tabel_B1.13A</vt:lpstr>
      <vt:lpstr>Tabel_B1.14A</vt:lpstr>
      <vt:lpstr>Tabel_B1.14B</vt:lpstr>
      <vt:lpstr>Tabel_B1.15</vt:lpstr>
      <vt:lpstr>Tabel_B1.1A</vt:lpstr>
      <vt:lpstr>Tabel_B1.1B</vt:lpstr>
      <vt:lpstr>Tabel_B1.2A</vt:lpstr>
      <vt:lpstr>Tabel_B1.2B</vt:lpstr>
      <vt:lpstr>Tabel_B1.3A</vt:lpstr>
      <vt:lpstr>Tabel_B1.3B</vt:lpstr>
      <vt:lpstr>Tabel_B1.4A</vt:lpstr>
      <vt:lpstr>Tabel_B1.4B</vt:lpstr>
      <vt:lpstr>Tabel_B1.5A</vt:lpstr>
      <vt:lpstr>Tabel_B1.5B</vt:lpstr>
      <vt:lpstr>Tabel_B1.6</vt:lpstr>
      <vt:lpstr>Tabel_B1.7</vt:lpstr>
      <vt:lpstr>Tabel_B1.8</vt:lpstr>
      <vt:lpstr>Tabel_B1.9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2026-10-14T08:42:47Z</dcterms:created>
  <dcterms:modified xsi:type="dcterms:W3CDTF">2026-10-22T07:04:26Z</dcterms:modified>
</cp:coreProperties>
</file>