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bsp.nl\Productie\primair\MODNAM\Werk\MRproductie\MR_2026\Material flow accounts\Oppervlaktedelfstoffen\Publicatie\CBS\"/>
    </mc:Choice>
  </mc:AlternateContent>
  <xr:revisionPtr revIDLastSave="0" documentId="13_ncr:1_{FFD1EEB1-8232-4179-B37B-AF8F150C9518}" xr6:coauthVersionLast="47" xr6:coauthVersionMax="47" xr10:uidLastSave="{00000000-0000-0000-0000-000000000000}"/>
  <bookViews>
    <workbookView xWindow="-108" yWindow="-108" windowWidth="23256" windowHeight="12456" xr2:uid="{B76A0E85-7D31-44D1-9611-DAD59CC9FB40}"/>
  </bookViews>
  <sheets>
    <sheet name="Voorblad" sheetId="3" r:id="rId1"/>
    <sheet name="Inhoud" sheetId="4" r:id="rId2"/>
    <sheet name="Introductie" sheetId="5" r:id="rId3"/>
    <sheet name="Tabel 1" sheetId="6" r:id="rId4"/>
    <sheet name="Tabel 2" sheetId="11" r:id="rId5"/>
    <sheet name="Tabel 3" sheetId="12" r:id="rId6"/>
    <sheet name="Tabel 4" sheetId="13" r:id="rId7"/>
    <sheet name="Tabel 5" sheetId="15" r:id="rId8"/>
    <sheet name="Tabel 6" sheetId="16" r:id="rId9"/>
    <sheet name="Toelichting" sheetId="9" r:id="rId10"/>
    <sheet name="Begrippen" sheetId="10" r:id="rId11"/>
  </sheets>
  <externalReferences>
    <externalReference r:id="rId12"/>
  </externalReferences>
  <definedNames>
    <definedName name="_xlnm._FilterDatabase" localSheetId="3" hidden="1">'Tabel 1'!$A$4:$G$19</definedName>
    <definedName name="_xlnm._FilterDatabase" localSheetId="4" hidden="1">'Tabel 2'!$A$4:$G$19</definedName>
    <definedName name="_xlnm._FilterDatabase" localSheetId="5" hidden="1">'Tabel 3'!$A$4:$G$19</definedName>
    <definedName name="_xlnm._FilterDatabase" localSheetId="6" hidden="1">'Tabel 4'!$A$4:$G$5</definedName>
    <definedName name="_xlnm._FilterDatabase" localSheetId="7" hidden="1">'Tabel 5'!$A$4:$G$21</definedName>
    <definedName name="_xlnm._FilterDatabase" localSheetId="8" hidden="1">'Tabel 6'!$A$4:$G$5</definedName>
    <definedName name="_xlnm.Print_Area" localSheetId="2">Introductie!$A$1:$A$7</definedName>
    <definedName name="_xlnm.Print_Area" localSheetId="9">Toelichting!$A$1:$A$42</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3" i="15" l="1"/>
  <c r="J9" i="15"/>
  <c r="J8" i="13"/>
  <c r="D8" i="13"/>
  <c r="E8" i="13"/>
  <c r="F8" i="13"/>
  <c r="G8" i="13"/>
  <c r="H8" i="13"/>
  <c r="I8" i="13"/>
  <c r="C8" i="13"/>
  <c r="J7" i="12"/>
  <c r="J7" i="11"/>
  <c r="J7" i="6"/>
  <c r="J23" i="15" l="1"/>
  <c r="J7" i="15" s="1"/>
  <c r="I7" i="11" l="1"/>
  <c r="D33" i="15"/>
  <c r="E33" i="15"/>
  <c r="F33" i="15"/>
  <c r="G33" i="15"/>
  <c r="H33" i="15"/>
  <c r="I33" i="15"/>
  <c r="C33" i="15"/>
  <c r="D23" i="15"/>
  <c r="E23" i="15"/>
  <c r="F23" i="15"/>
  <c r="G23" i="15"/>
  <c r="H23" i="15"/>
  <c r="I23" i="15"/>
  <c r="C23" i="15"/>
  <c r="G9" i="15"/>
  <c r="H9" i="15"/>
  <c r="E9" i="15"/>
  <c r="I9" i="15"/>
  <c r="F9" i="15"/>
  <c r="D9" i="15"/>
  <c r="D7" i="15" s="1"/>
  <c r="C9" i="15"/>
  <c r="H7" i="12"/>
  <c r="E7" i="12"/>
  <c r="I7" i="12"/>
  <c r="F7" i="12"/>
  <c r="C7" i="12"/>
  <c r="G7" i="12"/>
  <c r="D7" i="12"/>
  <c r="G7" i="11"/>
  <c r="D7" i="11"/>
  <c r="H7" i="11"/>
  <c r="C7" i="11"/>
  <c r="E7" i="11"/>
  <c r="F7" i="11"/>
  <c r="C7" i="6"/>
  <c r="D7" i="6"/>
  <c r="E7" i="6"/>
  <c r="F7" i="6"/>
  <c r="G7" i="6"/>
  <c r="H7" i="6"/>
  <c r="I7" i="6"/>
  <c r="C7" i="15" l="1"/>
  <c r="G7" i="15"/>
  <c r="I7" i="15"/>
  <c r="E7" i="15"/>
  <c r="F7" i="15"/>
  <c r="H7" i="15"/>
</calcChain>
</file>

<file path=xl/sharedStrings.xml><?xml version="1.0" encoding="utf-8"?>
<sst xmlns="http://schemas.openxmlformats.org/spreadsheetml/2006/main" count="211" uniqueCount="132">
  <si>
    <t>Inhoud</t>
  </si>
  <si>
    <t>Introductie</t>
  </si>
  <si>
    <t>Toelichting</t>
  </si>
  <si>
    <t>Begrippen</t>
  </si>
  <si>
    <t>Inhoudsopgave</t>
  </si>
  <si>
    <t>Contact</t>
  </si>
  <si>
    <t>Verklaring van tekens</t>
  </si>
  <si>
    <t>. = het cijfer is onbekend, onvoldoende betrouwbaar of geheim</t>
  </si>
  <si>
    <t>Inleiding</t>
  </si>
  <si>
    <t>Bron: CBS.</t>
  </si>
  <si>
    <t>Technische toelichting</t>
  </si>
  <si>
    <t>Populatie</t>
  </si>
  <si>
    <t>Peildatum</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</si>
  <si>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</si>
  <si>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</si>
  <si>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</si>
  <si>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</si>
  <si>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</si>
  <si>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</si>
  <si>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</si>
  <si>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</si>
  <si>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</si>
  <si>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</si>
  <si>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</si>
  <si>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</si>
  <si>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Integraal of steekproef</t>
  </si>
  <si>
    <t>Integraal.</t>
  </si>
  <si>
    <t>Periodiciteit</t>
  </si>
  <si>
    <t>Bijzonderheden</t>
  </si>
  <si>
    <t>Groningen</t>
  </si>
  <si>
    <t>Friesland</t>
  </si>
  <si>
    <t>Drenthe</t>
  </si>
  <si>
    <t>Overijssel</t>
  </si>
  <si>
    <t>Flevoland</t>
  </si>
  <si>
    <t>Gelderland</t>
  </si>
  <si>
    <t>Utrecht</t>
  </si>
  <si>
    <t>Noord-holland</t>
  </si>
  <si>
    <t>Zuid-holland</t>
  </si>
  <si>
    <t>Noord-brabant</t>
  </si>
  <si>
    <t>Limburg</t>
  </si>
  <si>
    <t>Zeeland</t>
  </si>
  <si>
    <t>x mln kg</t>
  </si>
  <si>
    <t>Totaal Provincies</t>
  </si>
  <si>
    <t>Tabel 1: Winning van grind</t>
  </si>
  <si>
    <t>Tabel 2: Winning van klei</t>
  </si>
  <si>
    <t>Tabel 3: Winning van beton- metselzand</t>
  </si>
  <si>
    <t>Tabel 4: Winning van overig industriezand</t>
  </si>
  <si>
    <t>Totaal Nederland</t>
  </si>
  <si>
    <t>Ijsselmeer + randmeren</t>
  </si>
  <si>
    <t>Benedenrivier</t>
  </si>
  <si>
    <t>Bovenrivier</t>
  </si>
  <si>
    <t>Overig rijkswatereren</t>
  </si>
  <si>
    <t>Waddenzee</t>
  </si>
  <si>
    <t>Westerschelde/delta</t>
  </si>
  <si>
    <t>Noordzee</t>
  </si>
  <si>
    <t>Domeinvrij</t>
  </si>
  <si>
    <t>Noordzee landaanwinning</t>
  </si>
  <si>
    <t>Noordzee kustverdediging</t>
  </si>
  <si>
    <t>Bron: CBS</t>
  </si>
  <si>
    <t>Tabel 1: Winning van Grind</t>
  </si>
  <si>
    <t>Tabel 2: Winning van Klei</t>
  </si>
  <si>
    <t>Tabel 5: Winning van Ophoogzand</t>
  </si>
  <si>
    <t>ASD</t>
  </si>
  <si>
    <t>Aanvullende statistische diensten</t>
  </si>
  <si>
    <t>De provincies leveren jaarlijkse gegevens over de winning en vergunde voorraden via een enquêteformulier van het CBS. Het formulier vraagt naar gegevens over het voorgaande jaar (T-1) en het jaar daarvoor (T-2). Het opnemen van gegevens over T-2 is belangrijk omdat er altijd wijzigingen kunnen optreden door de toepassing van nieuwe methoden of de beschikbaarheid van nieuwe brondata. Deze aanpak zorgt ervoor dat we een consistente tijdreeks kunnen opbouwen en onderhouden.</t>
  </si>
  <si>
    <t>Provincies.</t>
  </si>
  <si>
    <t>Gegevens worden jaarlijks geactualiseerd</t>
  </si>
  <si>
    <t>Winningscijfers Rijkswateren</t>
  </si>
  <si>
    <t>Domeinvrije winningen verwijzen naar de winning van oppervlaktedelfstoffen uit gebieden die niet onder specifiek eigendom of domein vallen, zoals openbare gronden of rijkswateren. Bodemmateriaal afkomstig uit Rijkseigendom is vrijgesteld van domeinvergoeding wanneer het direct wordt hergebruikt in een Rijksinfrawerk, mits er een vrijstellingsbepaling in de tendertekst of overeenkomst van de opdrachtgever is opgenomen.</t>
  </si>
  <si>
    <t>Introductie tabellenset</t>
  </si>
  <si>
    <t>De populatie van de gegevensverzamling betsaat uit de 12 provincies van Nederland en de Rijkswateren</t>
  </si>
  <si>
    <t>Winning: Betreft de hoeveelheid oppervlaktedelfstoffen die door het bedrijf is gewonnen en vermarkt. Het gaat hierbij om materiaal dat daadwerkelijk wordt verkocht of anderszins verhandeld, en sluit herinrichtingsspecie (zoals materiaal dat niet vermarkt wordt, bijvoorbeeld bij herinrichtingswerken) en soortgelijk materiaal uit.</t>
  </si>
  <si>
    <t>Variabelen</t>
  </si>
  <si>
    <t>Bescherming van bedrijfsgegevens</t>
  </si>
  <si>
    <t>Provinciale winningscijfers</t>
  </si>
  <si>
    <t>Ons e-mailadres is milieurekeningen@cbs.nl</t>
  </si>
  <si>
    <t>Tabel 3: Winning van Beton - metselzand</t>
  </si>
  <si>
    <t>Tabel 4: Winning van Overig Industriezand</t>
  </si>
  <si>
    <t>Tabel 6: Winning van Mergel (Kalksteen)</t>
  </si>
  <si>
    <t>Tabel 6: Winning van mergel</t>
  </si>
  <si>
    <t>RVB</t>
  </si>
  <si>
    <t xml:space="preserve">In 2025 heeft het ministerie van Infrastructuur en Waterstaat (IenW) het CBS gevraagd om aanvullende statistische dienstverlening (ASD) over de jaarlijkse winning en voorraden van oppervlaktedelfstoffen (bouwgrondstoffen) in Nederland. De afgesproken dienstverlening bestaat uit twee producten: (1) een tabellenset met de jaarlijkse winning van bouwgrondstoffen en (2) een tabellenset met een inschatting van het nog te winnen volume op basis van bestaande vergunningen. </t>
  </si>
  <si>
    <t>Deze levering bevat de tabellenset uit Deel 1 van het project: de jaarlijkse winning van oppervlaktedelfstoffen.</t>
  </si>
  <si>
    <t>Deze tabel gaat over de jaarlijkse winning van ophoogzand, dat wordt gebruikt voor terreinophoging, het bouwrijp maken van terreinen en wegenaanleg. Naast provinciale winning wordt er ook veel ophoogzand gewonnen in de Rijkswateren. De data is weergegeven in drie tabellen: Tabel 5.1 gaat over de winning in de provincies, Tabel 5.2 betreft de winning in de Rijkswateren, en Tabel 5.3 toont het totaal voor Nederland. De tabel maakt een onderscheid tussen reguliere winning en niet-reguliere winning, waarbij niet-reguliere winning betrekking heeft op projecten rondom Noordzee kustverdediging en Noordzee landaanwinning, zoals de 2e Maasvlakte.</t>
  </si>
  <si>
    <t>In dit onderzoek is rekening gehouden met de privacy van individuele bedrijven. Om de herleidbaarheid van gegevens te voorkomen, is de winning van Overig industriezand niet per provincie weergegeven, maar alleen op nationaal niveau. Ook de gegevens over zilverzand zijn niet uitgesplitst per provincie, vanwege de mogelijkheid van herleidbaarheid naar individuele bedrijven.</t>
  </si>
  <si>
    <t>CBS, team Arbeid, Milieurekeningen en Regio</t>
  </si>
  <si>
    <t>Tabel 1</t>
  </si>
  <si>
    <t>Tabel 2</t>
  </si>
  <si>
    <t>Tabel 3</t>
  </si>
  <si>
    <t>Tabel 4</t>
  </si>
  <si>
    <t>Tabel 5</t>
  </si>
  <si>
    <t>Tabel 6</t>
  </si>
  <si>
    <t>niets (blanco) = het cijfer kan op logische gronden niet voorkomen</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</si>
  <si>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</si>
  <si>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</si>
  <si>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</si>
  <si>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</si>
  <si>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</si>
  <si>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</si>
  <si>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</si>
  <si>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Reguliere winning Rijkswateren</t>
  </si>
  <si>
    <t>Niet-reguliere winning Rijkswateren</t>
  </si>
  <si>
    <r>
      <rPr>
        <vertAlign val="superscript"/>
        <sz val="10"/>
        <rFont val="Calibri"/>
        <family val="2"/>
      </rPr>
      <t>1</t>
    </r>
    <r>
      <rPr>
        <sz val="10"/>
        <rFont val="Calibri"/>
        <family val="2"/>
      </rPr>
      <t xml:space="preserve"> Domeinvrij kan niet verder onderverdeeld worden naar winlocaties</t>
    </r>
  </si>
  <si>
    <r>
      <rPr>
        <vertAlign val="superscript"/>
        <sz val="10"/>
        <rFont val="Calibri"/>
        <family val="2"/>
      </rPr>
      <t xml:space="preserve">2 </t>
    </r>
    <r>
      <rPr>
        <sz val="10"/>
        <rFont val="Calibri"/>
        <family val="2"/>
      </rPr>
      <t>Voor de cijfers over het domeinvrij gewonnen ophoogzand is de registrerende instantie, het Rijksvastgoedbedrijf (RVB), afhankelijk van de opgaven van de zandwinners of aannemers. Vanwege die afhankelijkheid is sprake van enige onzekerheid. Omdat de zandwinners of aannemers een incentive hebben om te melden gaat de RVB ervan uit dat die onzekerheid beperkt is.</t>
    </r>
  </si>
  <si>
    <r>
      <t>Domeinvrij</t>
    </r>
    <r>
      <rPr>
        <vertAlign val="superscript"/>
        <sz val="10"/>
        <color theme="1"/>
        <rFont val="Calibri"/>
        <family val="2"/>
        <scheme val="minor"/>
      </rPr>
      <t xml:space="preserve"> 1 2</t>
    </r>
  </si>
  <si>
    <r>
      <rPr>
        <vertAlign val="superscript"/>
        <sz val="10"/>
        <rFont val="Calibri"/>
        <family val="2"/>
        <scheme val="minor"/>
      </rPr>
      <t>1</t>
    </r>
    <r>
      <rPr>
        <sz val="10"/>
        <rFont val="Calibri"/>
        <family val="2"/>
        <scheme val="minor"/>
      </rPr>
      <t xml:space="preserve"> De cijfers over de winning van zilverzand voor de periode 2017-2021 zijn incompleet, wat leidt tot een onderschatting van zowel de zilverzandwinning als de totale winning van overig industriezand in Nederland voor deze jaren.</t>
    </r>
  </si>
  <si>
    <r>
      <t>w.v. Zilverzand</t>
    </r>
    <r>
      <rPr>
        <i/>
        <vertAlign val="superscript"/>
        <sz val="10"/>
        <rFont val="Calibri"/>
        <family val="2"/>
        <scheme val="minor"/>
      </rPr>
      <t xml:space="preserve"> 1</t>
    </r>
  </si>
  <si>
    <t>Tabel 5: Winning van ophoogzand</t>
  </si>
  <si>
    <r>
      <t>Vragen over deze publicatie kunnen gestuurd worden aan team Milieurekeningen</t>
    </r>
    <r>
      <rPr>
        <sz val="10"/>
        <color theme="1"/>
        <rFont val="Calibri"/>
        <family val="2"/>
        <scheme val="minor"/>
      </rPr>
      <t xml:space="preserve"> onder vermelding van het projectnummer: </t>
    </r>
    <r>
      <rPr>
        <sz val="10"/>
        <color theme="8" tint="-0.249977111117893"/>
        <rFont val="Calibri"/>
        <family val="2"/>
      </rPr>
      <t>PR004114</t>
    </r>
  </si>
  <si>
    <t>Winning bouwgrondstoffen</t>
  </si>
  <si>
    <t>De cijfers over de winning van delfstoffen uit Rijkswateren worden jaarlijks geleverd door Rijksvastgoedbedrijf (RVB). Deze cijfers bevatten de volledige tijdreeks en worden voorzien van een uitsplitsing naar gebied. Voor de cijfers over het domeinvrij gewonnen ophoogzand het RVB afhankelijk van de opgaven van de zandwinners of aannemers. Vanwege deze afhankelijkheid is er sprake van enige onzekerheid. Aangezien de zandwinners of aannemers een stimulans hebben om te melden, gaat het RVB ervan uit dat deze onzekerheid beperkt is.</t>
  </si>
  <si>
    <r>
      <t xml:space="preserve">Totaal Nederland </t>
    </r>
    <r>
      <rPr>
        <b/>
        <vertAlign val="superscript"/>
        <sz val="10"/>
        <color rgb="FF000000"/>
        <rFont val="Calibri"/>
        <family val="2"/>
        <scheme val="minor"/>
      </rPr>
      <t>1</t>
    </r>
  </si>
  <si>
    <t>Deze tabel gaat over de jaarlijkse winning van grind, een natuurlijk materiaal dat wordt gebruikt in de bouw, onder andere voor beton- en asfaltproductie en als funderingsmateriaal voor wegen en spoorwegen. De data is weergegeven per jaar en per provincie, en betreft de winning op landlocaties.</t>
  </si>
  <si>
    <t>Deze tabel gaat over de jaarlijkse winning van klei, een fijnkorrelig materiaal dat wordt gebruikt in de bouwindustrie, vooral voor de productie van bakstenen en voor de aanleg en versterking van dijken. De data is weergegeven per jaar en per provincie, en betreft de winning op landlocaties.</t>
  </si>
  <si>
    <t>Deze tabel gaat over de jaarlijkse winning van beton- en metselzand, zandsoorten die veel worden gebruikt in de bouw, respectievelijk voor de productie van beton en voor metselwerk. De data is weergegeven per jaar en per provincie, en betreft de winning op landlocaties.</t>
  </si>
  <si>
    <t>Deze tabel gaat over de jaarlijkse winning van overig industriezand, dat wordt gebruikt in industriële toepassingen zoals de productie van glas, zandstralen en als grondstof in de chemische industrie. Daarnaast is er een uitsplitsing van zilverzand opgenomen. De data is weergegeven per jaar en betreft de winning op landlocaties. Vanwege geheimhouding van individuele bedrijven is ervoor gekozen om geen provinciale uitsplitsing te tonen. Zie het tabblad Toelichting voor meer informatie.</t>
  </si>
  <si>
    <t>Deze tabel gaat over de jaarlijkse winning van mergel (kalksteen), dat wordt gebruikt in de bouw en industrie, met toepassingen zoals in de productie van cement, als bouwmateriaal en in de landbouw (bijvoorbeeld als kalk voor bodemverbetering). De tabel toont het totaal voor Nederland.</t>
  </si>
  <si>
    <t>2017-2024</t>
  </si>
  <si>
    <t>Winning van Grind 2017-2024</t>
  </si>
  <si>
    <t>Winning van Klei 2017-2024</t>
  </si>
  <si>
    <t>Winning van Beton- metselzand 2017-2024</t>
  </si>
  <si>
    <t>Winning van Overig industriezand 2017-2024</t>
  </si>
  <si>
    <t>Winning van Ophoogzand 2017-2024</t>
  </si>
  <si>
    <t>Winning van Mergel 2017-2024</t>
  </si>
  <si>
    <t>2024*</t>
  </si>
  <si>
    <t>.</t>
  </si>
  <si>
    <t>Voor de gegevens in deze publicatie wordt uitgegaan van de kalenderjaren 2017 tot en met 2024, de jaren waarvoor het CBS de data heeft uitgevraagd. Gegevens over eerdere jaren zijn beschikbaar in externe publicaties van Cascade en H2H. Het laatste jaar wordt standaard als voorlopig aangeduid, omdat de twee laatste jaren elk jaar opnieuw worden uitgevraagd. Hierdoor kunnen de cijfers voor dat jaar nog veranderen bij de volgende uitvraag. Zie ook op tabblad 'Begrippen' de brontoelichting over provinciale winningscijfers.</t>
  </si>
  <si>
    <t>Rijkswaterstaat</t>
  </si>
  <si>
    <t>De cijfers over de niet-reguliere winning van ophoogzand in de Noordzee worden jaarlijks aangeleverd door Rijkswaterstaat. Deze dataset bevat de volledige tijdreeks van de winning van ophoogzand ten behoeve van kustsuppletie.</t>
  </si>
  <si>
    <t>Niet-reguliere winning Noordzee</t>
  </si>
  <si>
    <r>
      <t>Totaal Nederland</t>
    </r>
    <r>
      <rPr>
        <b/>
        <vertAlign val="superscript"/>
        <sz val="10"/>
        <color rgb="FF000000"/>
        <rFont val="Calibri"/>
        <family val="2"/>
        <scheme val="minor"/>
      </rPr>
      <t xml:space="preserve"> </t>
    </r>
  </si>
  <si>
    <t>Mei,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</si>
</sst>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 numFmtId="168" formatCode="#\ ##0"/>
  </numFmts>
  <fonts count="49"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theme="6"/>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vertAlign val="superscript"/>
      <sz val="10"/>
      <color theme="1"/>
      <name val="Calibri"/>
      <family val="2"/>
      <scheme val="minor"/>
    </font>
    <font>
      <b/>
      <sz val="10"/>
      <color indexed="8"/>
      <name val="Calibri"/>
      <family val="2"/>
      <scheme val="minor"/>
    </font>
    <font>
      <sz val="8"/>
      <color theme="1"/>
      <name val="Calibri"/>
      <family val="2"/>
      <scheme val="minor"/>
    </font>
    <font>
      <sz val="8"/>
      <color theme="1"/>
      <name val="Arial"/>
      <family val="2"/>
    </font>
    <font>
      <sz val="10"/>
      <color rgb="FF0070C0"/>
      <name val="Calibri"/>
      <family val="2"/>
      <scheme val="minor"/>
    </font>
    <font>
      <sz val="10"/>
      <color indexed="10"/>
      <name val="Calibri"/>
      <family val="2"/>
      <scheme val="minor"/>
    </font>
    <font>
      <u/>
      <sz val="10"/>
      <color theme="10"/>
      <name val="Calibri"/>
      <family val="2"/>
      <scheme val="minor"/>
    </font>
    <font>
      <sz val="10"/>
      <color theme="8" tint="-0.249977111117893"/>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i/>
      <vertAlign val="superscript"/>
      <sz val="10"/>
      <name val="Calibri"/>
      <family val="2"/>
      <scheme val="minor"/>
    </font>
    <font>
      <sz val="16"/>
      <name val="Calibri"/>
      <family val="2"/>
    </font>
    <font>
      <b/>
      <vertAlign val="superscript"/>
      <sz val="10"/>
      <color rgb="FF000000"/>
      <name val="Calibri"/>
      <family val="2"/>
      <scheme val="minor"/>
    </font>
    <font>
      <sz val="11"/>
      <name val="Times New Roman"/>
      <family val="1"/>
    </font>
    <font>
      <sz val="8"/>
      <name val="Calibri"/>
      <family val="2"/>
    </font>
    <font>
      <vertAlign val="superscript"/>
      <sz val="10"/>
      <name val="Calibri"/>
      <family val="2"/>
      <scheme val="minor"/>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s>
  <borders count="16">
    <border>
      <left/>
      <right/>
      <top/>
      <bottom/>
      <diagonal/>
    </border>
    <border>
      <left/>
      <right/>
      <top/>
      <bottom style="thin">
        <color auto="1"/>
      </bottom>
      <diagonal/>
    </border>
    <border>
      <left/>
      <right/>
      <top/>
      <bottom style="thin">
        <color theme="1"/>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
      <left/>
      <right/>
      <top style="thin">
        <color theme="1"/>
      </top>
      <bottom style="thin">
        <color indexed="64"/>
      </bottom>
      <diagonal/>
    </border>
  </borders>
  <cellStyleXfs count="61">
    <xf numFmtId="0" fontId="0" fillId="0" borderId="0"/>
    <xf numFmtId="0" fontId="4" fillId="2" borderId="0" applyNumberFormat="0" applyFill="0" applyBorder="0" applyProtection="0"/>
    <xf numFmtId="0" fontId="6" fillId="2" borderId="0" applyNumberFormat="0" applyFill="0" applyBorder="0" applyProtection="0"/>
    <xf numFmtId="0" fontId="8" fillId="0" borderId="14" applyNumberFormat="0" applyFont="0" applyFill="0" applyAlignment="0" applyProtection="0">
      <alignment vertical="top" wrapText="1"/>
    </xf>
    <xf numFmtId="0" fontId="6" fillId="3" borderId="13">
      <alignment wrapText="1"/>
    </xf>
    <xf numFmtId="49" fontId="8" fillId="16" borderId="0">
      <alignment horizontal="left"/>
    </xf>
    <xf numFmtId="0" fontId="15" fillId="0" borderId="0" applyNumberFormat="0" applyFill="0" applyBorder="0" applyAlignment="0" applyProtection="0"/>
    <xf numFmtId="0" fontId="38" fillId="0" borderId="0" applyNumberFormat="0" applyFill="0" applyBorder="0" applyAlignment="0" applyProtection="0"/>
    <xf numFmtId="164" fontId="8" fillId="0" borderId="0" applyFill="0" applyBorder="0" applyAlignment="0" applyProtection="0"/>
    <xf numFmtId="41" fontId="3" fillId="0" borderId="0" applyFont="0" applyFill="0" applyBorder="0" applyAlignment="0" applyProtection="0"/>
    <xf numFmtId="44" fontId="7" fillId="0" borderId="0" applyFill="0" applyBorder="0" applyAlignment="0" applyProtection="0"/>
    <xf numFmtId="42" fontId="3" fillId="0" borderId="0" applyFont="0" applyFill="0" applyBorder="0" applyAlignment="0" applyProtection="0"/>
    <xf numFmtId="9" fontId="7" fillId="0" borderId="0" applyFill="0" applyBorder="0" applyAlignment="0" applyProtection="0"/>
    <xf numFmtId="0" fontId="12" fillId="0" borderId="0" applyNumberFormat="0" applyFill="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41" fillId="35" borderId="0" applyNumberFormat="0" applyBorder="0" applyAlignment="0" applyProtection="0"/>
    <xf numFmtId="0" fontId="42" fillId="36" borderId="0" applyNumberFormat="0" applyBorder="0" applyAlignment="0" applyProtection="0"/>
    <xf numFmtId="0" fontId="39" fillId="18" borderId="0" applyNumberFormat="0" applyBorder="0" applyAlignment="0" applyProtection="0"/>
    <xf numFmtId="0" fontId="29" fillId="5" borderId="7" applyNumberFormat="0" applyAlignment="0" applyProtection="0"/>
    <xf numFmtId="0" fontId="30" fillId="6" borderId="8" applyNumberFormat="0" applyAlignment="0" applyProtection="0"/>
    <xf numFmtId="0" fontId="31" fillId="6" borderId="7" applyNumberFormat="0" applyAlignment="0" applyProtection="0"/>
    <xf numFmtId="0" fontId="32" fillId="0" borderId="9" applyNumberFormat="0" applyFill="0" applyAlignment="0" applyProtection="0"/>
    <xf numFmtId="0" fontId="33" fillId="7" borderId="10" applyNumberFormat="0" applyAlignment="0" applyProtection="0"/>
    <xf numFmtId="0" fontId="34" fillId="0" borderId="0" applyNumberFormat="0" applyFill="0" applyBorder="0" applyAlignment="0" applyProtection="0"/>
    <xf numFmtId="0" fontId="3" fillId="8" borderId="11" applyNumberFormat="0" applyFont="0" applyAlignment="0" applyProtection="0"/>
    <xf numFmtId="0" fontId="35" fillId="0" borderId="0" applyNumberFormat="0" applyFill="0" applyBorder="0" applyAlignment="0" applyProtection="0"/>
    <xf numFmtId="0" fontId="36" fillId="0" borderId="12" applyNumberFormat="0" applyFill="0" applyAlignment="0" applyProtection="0"/>
    <xf numFmtId="0" fontId="37" fillId="20" borderId="0" applyNumberFormat="0" applyBorder="0" applyAlignment="0" applyProtection="0"/>
    <xf numFmtId="0" fontId="2" fillId="27" borderId="0" applyNumberFormat="0" applyBorder="0" applyAlignment="0" applyProtection="0"/>
    <xf numFmtId="0" fontId="2" fillId="17" borderId="0" applyNumberFormat="0" applyBorder="0" applyAlignment="0" applyProtection="0"/>
    <xf numFmtId="0" fontId="2" fillId="26" borderId="0" applyNumberFormat="0" applyBorder="0" applyAlignment="0" applyProtection="0"/>
    <xf numFmtId="0" fontId="37" fillId="21" borderId="0" applyNumberFormat="0" applyBorder="0" applyAlignment="0" applyProtection="0"/>
    <xf numFmtId="0" fontId="2"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37" fillId="22"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31" borderId="0" applyNumberFormat="0" applyBorder="0" applyAlignment="0" applyProtection="0"/>
    <xf numFmtId="0" fontId="37" fillId="23" borderId="0" applyNumberFormat="0" applyBorder="0" applyAlignment="0" applyProtection="0"/>
    <xf numFmtId="0" fontId="3" fillId="9" borderId="0" applyNumberFormat="0" applyBorder="0" applyAlignment="0" applyProtection="0"/>
    <xf numFmtId="0" fontId="2" fillId="34" borderId="0" applyNumberFormat="0" applyBorder="0" applyAlignment="0" applyProtection="0"/>
    <xf numFmtId="0" fontId="2" fillId="33" borderId="0" applyNumberFormat="0" applyBorder="0" applyAlignment="0" applyProtection="0"/>
    <xf numFmtId="0" fontId="37" fillId="24"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7" fillId="25"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49" fontId="8" fillId="16" borderId="0">
      <alignment horizontal="left" vertical="top" wrapText="1"/>
    </xf>
    <xf numFmtId="49" fontId="6" fillId="0" borderId="0">
      <alignment horizontal="left"/>
    </xf>
    <xf numFmtId="167" fontId="8" fillId="2" borderId="0">
      <alignment horizontal="right"/>
    </xf>
    <xf numFmtId="0" fontId="9" fillId="2" borderId="0" applyNumberFormat="0" applyFill="0" applyBorder="0" applyProtection="0">
      <alignment vertical="top" wrapText="1"/>
    </xf>
    <xf numFmtId="0" fontId="8" fillId="0" borderId="0">
      <alignment vertical="top" wrapText="1"/>
    </xf>
    <xf numFmtId="49" fontId="40" fillId="0" borderId="0">
      <alignment horizontal="left"/>
    </xf>
    <xf numFmtId="0" fontId="1" fillId="0" borderId="0"/>
  </cellStyleXfs>
  <cellXfs count="117">
    <xf numFmtId="0" fontId="0" fillId="0" borderId="0" xfId="0"/>
    <xf numFmtId="0" fontId="4" fillId="0" borderId="0" xfId="1" applyFill="1"/>
    <xf numFmtId="0" fontId="0" fillId="0" borderId="0" xfId="0" applyAlignment="1">
      <alignment vertical="top"/>
    </xf>
    <xf numFmtId="0" fontId="6" fillId="0" borderId="0" xfId="2" applyFill="1"/>
    <xf numFmtId="0" fontId="7" fillId="0" borderId="0" xfId="0" applyFont="1" applyAlignment="1">
      <alignment vertical="top"/>
    </xf>
    <xf numFmtId="0" fontId="0" fillId="3" borderId="0" xfId="0" applyFill="1" applyAlignment="1">
      <alignment vertical="top"/>
    </xf>
    <xf numFmtId="0" fontId="7" fillId="3" borderId="0" xfId="0" applyFont="1" applyFill="1" applyAlignment="1">
      <alignment vertical="top"/>
    </xf>
    <xf numFmtId="0" fontId="13" fillId="3" borderId="0" xfId="0" applyFont="1" applyFill="1" applyAlignment="1">
      <alignment vertical="top"/>
    </xf>
    <xf numFmtId="0" fontId="14" fillId="3" borderId="0" xfId="0" applyFont="1" applyFill="1" applyAlignment="1">
      <alignment vertical="top"/>
    </xf>
    <xf numFmtId="0" fontId="11" fillId="3" borderId="0" xfId="0" applyFont="1" applyFill="1" applyAlignment="1">
      <alignment vertical="top"/>
    </xf>
    <xf numFmtId="49" fontId="11" fillId="3" borderId="0" xfId="0" applyNumberFormat="1" applyFont="1" applyFill="1" applyAlignment="1">
      <alignment vertical="top"/>
    </xf>
    <xf numFmtId="0" fontId="7" fillId="2" borderId="0" xfId="0" applyFont="1" applyFill="1" applyAlignment="1">
      <alignment vertical="top"/>
    </xf>
    <xf numFmtId="0" fontId="7" fillId="2" borderId="0" xfId="0" quotePrefix="1" applyFont="1" applyFill="1" applyAlignment="1">
      <alignment vertical="top"/>
    </xf>
    <xf numFmtId="0" fontId="4" fillId="0" borderId="0" xfId="1" applyFill="1" applyAlignment="1">
      <alignment vertical="top"/>
    </xf>
    <xf numFmtId="0" fontId="6" fillId="0" borderId="0" xfId="2" applyFill="1" applyAlignment="1">
      <alignment vertical="top"/>
    </xf>
    <xf numFmtId="0" fontId="0" fillId="0" borderId="0" xfId="0"/>
    <xf numFmtId="0" fontId="0" fillId="0" borderId="0" xfId="0" applyAlignment="1">
      <alignment vertical="top"/>
    </xf>
    <xf numFmtId="0" fontId="16" fillId="2" borderId="0" xfId="0" applyFont="1" applyFill="1" applyAlignment="1">
      <alignment vertical="center"/>
    </xf>
    <xf numFmtId="0" fontId="10" fillId="0" borderId="0" xfId="0" applyFont="1" applyAlignment="1">
      <alignment vertical="top" wrapText="1"/>
    </xf>
    <xf numFmtId="0" fontId="7" fillId="0" borderId="0" xfId="0" applyFont="1" applyAlignment="1">
      <alignment vertical="top" wrapText="1"/>
    </xf>
    <xf numFmtId="0" fontId="4" fillId="2" borderId="0" xfId="3" applyFont="1" applyFill="1" applyBorder="1" applyAlignment="1"/>
    <xf numFmtId="0" fontId="4" fillId="2" borderId="0" xfId="1" applyFill="1"/>
    <xf numFmtId="165" fontId="4" fillId="2" borderId="0" xfId="1" applyNumberFormat="1" applyFill="1"/>
    <xf numFmtId="0" fontId="6" fillId="2" borderId="0" xfId="2" applyFill="1"/>
    <xf numFmtId="165" fontId="6" fillId="2" borderId="0" xfId="2" applyNumberFormat="1" applyFill="1"/>
    <xf numFmtId="0" fontId="6" fillId="2" borderId="2" xfId="2" applyFill="1" applyBorder="1"/>
    <xf numFmtId="165" fontId="6" fillId="2" borderId="2" xfId="2" applyNumberFormat="1" applyFill="1" applyBorder="1"/>
    <xf numFmtId="0" fontId="7" fillId="2" borderId="3" xfId="0" applyFont="1" applyFill="1" applyBorder="1"/>
    <xf numFmtId="0" fontId="7" fillId="2" borderId="0" xfId="0" applyFont="1" applyFill="1" applyBorder="1"/>
    <xf numFmtId="0" fontId="7" fillId="2" borderId="2" xfId="0" applyFont="1" applyFill="1" applyBorder="1"/>
    <xf numFmtId="0" fontId="17" fillId="2" borderId="2" xfId="0" applyFont="1" applyFill="1" applyBorder="1" applyAlignment="1">
      <alignment horizontal="right" vertical="top" wrapText="1"/>
    </xf>
    <xf numFmtId="165" fontId="8" fillId="2" borderId="0" xfId="0" applyNumberFormat="1" applyFont="1" applyFill="1" applyAlignment="1">
      <alignment vertical="top"/>
    </xf>
    <xf numFmtId="0" fontId="8" fillId="2" borderId="0" xfId="0" applyFont="1" applyFill="1" applyAlignment="1">
      <alignment vertical="top"/>
    </xf>
    <xf numFmtId="166" fontId="7" fillId="2" borderId="0" xfId="0" applyNumberFormat="1" applyFont="1" applyFill="1" applyAlignment="1">
      <alignment horizontal="right" vertical="center"/>
    </xf>
    <xf numFmtId="0" fontId="20" fillId="2" borderId="0" xfId="0" applyFont="1" applyFill="1" applyBorder="1"/>
    <xf numFmtId="0" fontId="8" fillId="2" borderId="0" xfId="0" applyFont="1" applyFill="1"/>
    <xf numFmtId="165" fontId="8" fillId="2" borderId="0" xfId="0" applyNumberFormat="1" applyFont="1" applyFill="1"/>
    <xf numFmtId="0" fontId="6" fillId="2" borderId="0" xfId="2" applyFill="1" applyBorder="1"/>
    <xf numFmtId="0" fontId="6" fillId="2" borderId="3" xfId="2" applyFill="1" applyBorder="1"/>
    <xf numFmtId="165" fontId="6" fillId="2" borderId="3" xfId="2" applyNumberFormat="1" applyFill="1" applyBorder="1"/>
    <xf numFmtId="0" fontId="7" fillId="2" borderId="0" xfId="0" applyFont="1" applyFill="1" applyBorder="1" applyAlignment="1">
      <alignment vertical="top"/>
    </xf>
    <xf numFmtId="0" fontId="7" fillId="2" borderId="0" xfId="0" applyFont="1" applyFill="1" applyBorder="1" applyAlignment="1">
      <alignment vertical="top" wrapText="1"/>
    </xf>
    <xf numFmtId="0" fontId="21" fillId="2" borderId="0" xfId="0" applyFont="1" applyFill="1" applyBorder="1"/>
    <xf numFmtId="0" fontId="4" fillId="2" borderId="0" xfId="1" applyFill="1" applyAlignment="1">
      <alignment vertical="top"/>
    </xf>
    <xf numFmtId="0" fontId="6" fillId="2" borderId="0" xfId="0" applyFont="1" applyFill="1" applyAlignment="1">
      <alignment vertical="top" wrapText="1"/>
    </xf>
    <xf numFmtId="166" fontId="7" fillId="2" borderId="0" xfId="0" applyNumberFormat="1" applyFont="1" applyFill="1" applyAlignment="1">
      <alignment horizontal="right" vertical="center"/>
    </xf>
    <xf numFmtId="0" fontId="7" fillId="2" borderId="0" xfId="0" quotePrefix="1" applyFont="1" applyFill="1" applyAlignment="1">
      <alignment vertical="top" wrapText="1"/>
    </xf>
    <xf numFmtId="0" fontId="22" fillId="3" borderId="0" xfId="0" applyFont="1" applyFill="1" applyAlignment="1">
      <alignment vertical="top" wrapText="1"/>
    </xf>
    <xf numFmtId="0" fontId="8" fillId="3" borderId="0" xfId="0" applyFont="1" applyFill="1" applyAlignment="1">
      <alignment vertical="top"/>
    </xf>
    <xf numFmtId="0" fontId="23" fillId="3" borderId="0" xfId="0" applyFont="1" applyFill="1" applyAlignment="1">
      <alignment vertical="top" wrapText="1"/>
    </xf>
    <xf numFmtId="0" fontId="8" fillId="3"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vertical="top" wrapText="1"/>
    </xf>
    <xf numFmtId="0" fontId="24" fillId="2" borderId="0" xfId="0" applyFont="1" applyFill="1" applyAlignment="1">
      <alignment vertical="top" wrapText="1"/>
    </xf>
    <xf numFmtId="0" fontId="17" fillId="2" borderId="0" xfId="0" applyFont="1" applyFill="1" applyAlignment="1">
      <alignment vertical="top" wrapText="1"/>
    </xf>
    <xf numFmtId="0" fontId="7" fillId="4" borderId="0" xfId="0" applyFont="1" applyFill="1" applyAlignment="1">
      <alignment vertical="top" wrapText="1"/>
    </xf>
    <xf numFmtId="0" fontId="6" fillId="2" borderId="0" xfId="2" applyFill="1" applyBorder="1" applyAlignment="1">
      <alignment vertical="top"/>
    </xf>
    <xf numFmtId="49" fontId="8" fillId="16" borderId="0" xfId="5" applyAlignment="1">
      <alignment horizontal="left" vertical="top"/>
    </xf>
    <xf numFmtId="0" fontId="5" fillId="0" borderId="0" xfId="0" applyFont="1"/>
    <xf numFmtId="0" fontId="0" fillId="0" borderId="0" xfId="0" applyAlignment="1"/>
    <xf numFmtId="0" fontId="0" fillId="2" borderId="0" xfId="0" applyFill="1"/>
    <xf numFmtId="0" fontId="9" fillId="3" borderId="15" xfId="0" applyFont="1" applyFill="1" applyBorder="1" applyAlignment="1">
      <alignment horizontal="left" vertical="top"/>
    </xf>
    <xf numFmtId="0" fontId="7" fillId="2" borderId="15" xfId="0" applyFont="1" applyFill="1" applyBorder="1" applyAlignment="1">
      <alignment horizontal="right" vertical="top" wrapText="1"/>
    </xf>
    <xf numFmtId="1" fontId="8" fillId="2" borderId="0" xfId="0" applyNumberFormat="1" applyFont="1" applyFill="1"/>
    <xf numFmtId="0" fontId="8" fillId="2" borderId="1" xfId="0" applyFont="1" applyFill="1" applyBorder="1"/>
    <xf numFmtId="165" fontId="8" fillId="2" borderId="1" xfId="0" applyNumberFormat="1" applyFont="1" applyFill="1" applyBorder="1"/>
    <xf numFmtId="0" fontId="8" fillId="2" borderId="0" xfId="0" applyFont="1" applyFill="1" applyBorder="1"/>
    <xf numFmtId="0" fontId="6" fillId="2" borderId="0" xfId="0" applyFont="1" applyFill="1" applyAlignment="1">
      <alignment vertical="top"/>
    </xf>
    <xf numFmtId="0" fontId="8" fillId="2" borderId="1" xfId="0" applyFont="1" applyFill="1" applyBorder="1" applyAlignment="1">
      <alignment vertical="top"/>
    </xf>
    <xf numFmtId="0" fontId="0" fillId="0" borderId="0" xfId="0" applyAlignment="1">
      <alignment wrapText="1"/>
    </xf>
    <xf numFmtId="49" fontId="19" fillId="0" borderId="0" xfId="0" applyNumberFormat="1" applyFont="1" applyBorder="1" applyAlignment="1">
      <alignment horizontal="left" vertical="top"/>
    </xf>
    <xf numFmtId="0" fontId="9" fillId="2" borderId="0" xfId="0" applyFont="1" applyFill="1" applyBorder="1" applyAlignment="1">
      <alignment horizontal="left" vertical="top" indent="2"/>
    </xf>
    <xf numFmtId="0" fontId="8" fillId="2" borderId="0" xfId="0" applyFont="1" applyFill="1" applyBorder="1" applyAlignment="1">
      <alignment vertical="top"/>
    </xf>
    <xf numFmtId="165" fontId="8" fillId="2" borderId="0" xfId="0" applyNumberFormat="1" applyFont="1" applyFill="1" applyBorder="1"/>
    <xf numFmtId="1" fontId="9" fillId="2" borderId="0" xfId="0" applyNumberFormat="1" applyFont="1" applyFill="1" applyBorder="1"/>
    <xf numFmtId="0" fontId="44" fillId="3" borderId="0" xfId="0" applyFont="1" applyFill="1" applyAlignment="1">
      <alignment vertical="top"/>
    </xf>
    <xf numFmtId="0" fontId="17" fillId="0" borderId="0" xfId="0" applyFont="1" applyAlignment="1">
      <alignment vertical="top" wrapText="1"/>
    </xf>
    <xf numFmtId="0" fontId="0" fillId="0" borderId="0" xfId="0" applyFont="1" applyAlignment="1">
      <alignment wrapText="1"/>
    </xf>
    <xf numFmtId="1" fontId="6" fillId="2" borderId="0" xfId="8" applyNumberFormat="1" applyFont="1" applyFill="1" applyBorder="1" applyAlignment="1">
      <alignment horizontal="right" vertical="center"/>
    </xf>
    <xf numFmtId="0" fontId="5" fillId="0" borderId="0" xfId="0" applyFont="1" applyAlignment="1">
      <alignment vertical="center" wrapText="1"/>
    </xf>
    <xf numFmtId="0" fontId="46" fillId="0" borderId="0" xfId="0" applyFont="1"/>
    <xf numFmtId="0" fontId="5" fillId="0" borderId="0" xfId="0" applyFont="1" applyAlignment="1">
      <alignment vertical="center"/>
    </xf>
    <xf numFmtId="0" fontId="0" fillId="2" borderId="0" xfId="0" applyFill="1" applyAlignment="1">
      <alignment horizontal="left" indent="2"/>
    </xf>
    <xf numFmtId="0" fontId="8" fillId="2" borderId="0" xfId="0" applyFont="1" applyFill="1" applyAlignment="1">
      <alignment horizontal="left" vertical="top" indent="2"/>
    </xf>
    <xf numFmtId="0" fontId="9" fillId="3" borderId="3" xfId="0" applyFont="1" applyFill="1" applyBorder="1" applyAlignment="1">
      <alignment horizontal="left" vertical="top"/>
    </xf>
    <xf numFmtId="0" fontId="7" fillId="2" borderId="3" xfId="0" applyFont="1" applyFill="1" applyBorder="1" applyAlignment="1">
      <alignment horizontal="right" vertical="top" wrapText="1"/>
    </xf>
    <xf numFmtId="0" fontId="0" fillId="0" borderId="0" xfId="0" applyBorder="1"/>
    <xf numFmtId="49" fontId="19" fillId="0" borderId="0" xfId="0" applyNumberFormat="1" applyFont="1" applyBorder="1" applyAlignment="1">
      <alignment horizontal="left" vertical="top" indent="2"/>
    </xf>
    <xf numFmtId="0" fontId="0" fillId="2" borderId="0" xfId="0" applyFill="1" applyAlignment="1">
      <alignment horizontal="left" indent="3"/>
    </xf>
    <xf numFmtId="0" fontId="7" fillId="2" borderId="0" xfId="0" applyFont="1" applyFill="1" applyAlignment="1">
      <alignment horizontal="left" indent="2"/>
    </xf>
    <xf numFmtId="0" fontId="8" fillId="2" borderId="0" xfId="0" applyFont="1" applyFill="1" applyAlignment="1">
      <alignment horizontal="left" indent="2"/>
    </xf>
    <xf numFmtId="1" fontId="8" fillId="2" borderId="0" xfId="0" applyNumberFormat="1" applyFont="1" applyFill="1" applyAlignment="1">
      <alignment horizontal="left" indent="2"/>
    </xf>
    <xf numFmtId="0" fontId="0" fillId="0" borderId="0" xfId="0" applyAlignment="1">
      <alignment horizontal="left" indent="2"/>
    </xf>
    <xf numFmtId="0" fontId="17" fillId="2" borderId="0" xfId="0" applyFont="1" applyFill="1" applyBorder="1" applyAlignment="1">
      <alignment horizontal="left" indent="1"/>
    </xf>
    <xf numFmtId="0" fontId="7" fillId="2" borderId="0" xfId="0" applyFont="1" applyFill="1" applyBorder="1" applyAlignment="1">
      <alignment horizontal="left" indent="2"/>
    </xf>
    <xf numFmtId="0" fontId="8" fillId="2" borderId="0" xfId="0" applyFont="1" applyFill="1" applyBorder="1" applyAlignment="1">
      <alignment horizontal="left" indent="2"/>
    </xf>
    <xf numFmtId="0" fontId="0" fillId="2" borderId="1" xfId="0" applyFill="1" applyBorder="1"/>
    <xf numFmtId="165" fontId="8" fillId="2" borderId="0" xfId="8" applyNumberFormat="1" applyFill="1" applyAlignment="1">
      <alignment horizontal="right" vertical="center"/>
    </xf>
    <xf numFmtId="165" fontId="8" fillId="2" borderId="0" xfId="8" applyNumberFormat="1" applyFill="1" applyBorder="1"/>
    <xf numFmtId="165" fontId="6" fillId="2" borderId="0" xfId="8" applyNumberFormat="1" applyFont="1" applyFill="1" applyBorder="1" applyAlignment="1">
      <alignment horizontal="right" vertical="center"/>
    </xf>
    <xf numFmtId="165" fontId="7" fillId="2" borderId="0" xfId="0" applyNumberFormat="1" applyFont="1" applyFill="1" applyAlignment="1">
      <alignment horizontal="right" vertical="center"/>
    </xf>
    <xf numFmtId="165" fontId="7" fillId="2" borderId="0" xfId="0" applyNumberFormat="1" applyFont="1" applyFill="1" applyBorder="1"/>
    <xf numFmtId="165" fontId="20" fillId="2" borderId="0" xfId="0" applyNumberFormat="1" applyFont="1" applyFill="1" applyBorder="1"/>
    <xf numFmtId="168" fontId="6" fillId="2" borderId="0" xfId="8" applyNumberFormat="1" applyFont="1" applyFill="1" applyBorder="1" applyAlignment="1">
      <alignment horizontal="right" vertical="center"/>
    </xf>
    <xf numFmtId="168" fontId="6" fillId="2" borderId="0" xfId="0" applyNumberFormat="1" applyFont="1" applyFill="1"/>
    <xf numFmtId="168" fontId="8" fillId="2" borderId="0" xfId="0" applyNumberFormat="1" applyFont="1" applyFill="1"/>
    <xf numFmtId="168" fontId="7" fillId="2" borderId="0" xfId="0" applyNumberFormat="1" applyFont="1" applyFill="1" applyAlignment="1">
      <alignment horizontal="right" vertical="center"/>
    </xf>
    <xf numFmtId="168" fontId="8" fillId="2" borderId="0" xfId="0" applyNumberFormat="1" applyFont="1" applyFill="1" applyBorder="1"/>
    <xf numFmtId="168" fontId="6" fillId="2" borderId="0" xfId="0" applyNumberFormat="1" applyFont="1" applyFill="1" applyBorder="1"/>
    <xf numFmtId="168" fontId="8" fillId="2" borderId="0" xfId="0" applyNumberFormat="1" applyFont="1" applyFill="1" applyBorder="1" applyAlignment="1">
      <alignment horizontal="right"/>
    </xf>
    <xf numFmtId="168" fontId="8" fillId="2" borderId="0" xfId="0" applyNumberFormat="1" applyFont="1" applyFill="1" applyBorder="1" applyAlignment="1">
      <alignment horizontal="left" indent="2"/>
    </xf>
    <xf numFmtId="165" fontId="8" fillId="2" borderId="0" xfId="8" applyNumberFormat="1" applyFont="1" applyFill="1" applyBorder="1" applyAlignment="1">
      <alignment horizontal="right" vertical="center"/>
    </xf>
    <xf numFmtId="0" fontId="0" fillId="0" borderId="1" xfId="0" applyBorder="1"/>
    <xf numFmtId="168" fontId="0" fillId="0" borderId="0" xfId="0" applyNumberFormat="1"/>
    <xf numFmtId="168" fontId="8" fillId="2" borderId="0" xfId="0" applyNumberFormat="1" applyFont="1" applyFill="1" applyBorder="1" applyAlignment="1"/>
    <xf numFmtId="0" fontId="0" fillId="0" borderId="15" xfId="0" applyBorder="1"/>
    <xf numFmtId="0" fontId="48" fillId="2" borderId="0" xfId="0" applyFont="1" applyFill="1" applyAlignment="1">
      <alignment vertical="top"/>
    </xf>
  </cellXfs>
  <cellStyles count="61">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Standaard 3 2" xfId="60" xr:uid="{F744823D-2427-43C1-8B8E-28A379CCF069}"/>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13335</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primair\MODNAM\Werk\MRproductie\MR_2026\Material%20flow%20accounts\Oppervlaktedelfstoffen\Verwerking\Werkbestand%202004-2024.xlsx" TargetMode="External"/><Relationship Id="rId1" Type="http://schemas.openxmlformats.org/officeDocument/2006/relationships/externalLinkPath" Target="/primair/MODNAM/Werk/MRproductie/MR_2026/Material%20flow%20accounts/Oppervlaktedelfstoffen/Verwerking/Werkbestand%202004-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Grind"/>
      <sheetName val="Klei"/>
      <sheetName val="Beton-metselzand"/>
      <sheetName val="Overig industriezand"/>
      <sheetName val="Ophoogzand"/>
      <sheetName val="Kalksteen"/>
    </sheetNames>
    <sheetDataSet>
      <sheetData sheetId="0"/>
      <sheetData sheetId="1"/>
      <sheetData sheetId="2"/>
      <sheetData sheetId="3"/>
      <sheetData sheetId="4">
        <row r="39">
          <cell r="P39">
            <v>425</v>
          </cell>
          <cell r="Q39">
            <v>363</v>
          </cell>
          <cell r="R39">
            <v>327</v>
          </cell>
          <cell r="S39">
            <v>359</v>
          </cell>
          <cell r="T39">
            <v>326.39999999999998</v>
          </cell>
          <cell r="U39">
            <v>401.2</v>
          </cell>
          <cell r="V39">
            <v>382.5</v>
          </cell>
          <cell r="W39">
            <v>380.8</v>
          </cell>
        </row>
        <row r="40">
          <cell r="U40">
            <v>114.0106</v>
          </cell>
          <cell r="V40">
            <v>68.271799999999999</v>
          </cell>
          <cell r="W40">
            <v>80.705624999999998</v>
          </cell>
        </row>
      </sheetData>
      <sheetData sheetId="5"/>
      <sheetData sheetId="6"/>
    </sheetDataSet>
  </externalBook>
</externalLink>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cbs.nl/privac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heetViews>
  <sheetFormatPr defaultColWidth="8.109375" defaultRowHeight="13.8" x14ac:dyDescent="0.3"/>
  <cols>
    <col min="1" max="1" width="8.44140625" style="6" customWidth="1"/>
    <col min="2" max="2" width="86.44140625" style="6" customWidth="1"/>
    <col min="3" max="9" width="8.33203125" style="6" customWidth="1"/>
    <col min="10" max="16384" width="8.109375" style="6"/>
  </cols>
  <sheetData>
    <row r="1" spans="1:11" s="5" customFormat="1" x14ac:dyDescent="0.3"/>
    <row r="4" spans="1:11" ht="21" x14ac:dyDescent="0.3">
      <c r="B4" s="75" t="s">
        <v>109</v>
      </c>
    </row>
    <row r="5" spans="1:11" ht="15.6" x14ac:dyDescent="0.3">
      <c r="A5" s="7"/>
      <c r="B5" s="8" t="s">
        <v>117</v>
      </c>
    </row>
    <row r="7" spans="1:11" x14ac:dyDescent="0.3">
      <c r="A7" s="9" t="s">
        <v>85</v>
      </c>
    </row>
    <row r="8" spans="1:11" x14ac:dyDescent="0.3">
      <c r="A8" s="10" t="s">
        <v>131</v>
      </c>
    </row>
    <row r="12" spans="1:11" x14ac:dyDescent="0.3">
      <c r="A12" s="11"/>
      <c r="B12" s="11"/>
      <c r="C12" s="11"/>
      <c r="D12" s="11"/>
      <c r="E12" s="11"/>
      <c r="F12" s="11"/>
      <c r="G12" s="11"/>
      <c r="H12" s="11"/>
      <c r="I12" s="11"/>
      <c r="J12" s="11"/>
      <c r="K12" s="11"/>
    </row>
    <row r="13" spans="1:11" x14ac:dyDescent="0.3">
      <c r="A13" s="12"/>
      <c r="B13" s="11"/>
      <c r="C13" s="11"/>
      <c r="D13" s="11"/>
      <c r="E13" s="11"/>
      <c r="F13" s="11"/>
      <c r="G13" s="11"/>
      <c r="H13" s="11"/>
      <c r="I13" s="11"/>
      <c r="J13" s="11"/>
      <c r="K13" s="11"/>
    </row>
    <row r="14" spans="1:11" x14ac:dyDescent="0.3">
      <c r="A14" s="11"/>
      <c r="B14" s="11"/>
      <c r="C14" s="11"/>
      <c r="D14" s="11"/>
      <c r="E14" s="11"/>
      <c r="F14" s="11"/>
      <c r="G14" s="11"/>
      <c r="H14" s="11"/>
      <c r="I14" s="11"/>
      <c r="J14" s="11"/>
      <c r="K14" s="11"/>
    </row>
    <row r="15" spans="1:11" x14ac:dyDescent="0.3">
      <c r="A15" s="12"/>
      <c r="B15" s="11"/>
      <c r="C15" s="11"/>
      <c r="D15" s="11"/>
      <c r="E15" s="11"/>
      <c r="F15" s="11"/>
      <c r="G15" s="11"/>
      <c r="H15" s="11"/>
      <c r="I15" s="11"/>
      <c r="J15" s="11"/>
      <c r="K15" s="11"/>
    </row>
    <row r="16" spans="1:11" x14ac:dyDescent="0.3">
      <c r="A16" s="11"/>
      <c r="B16" s="11"/>
      <c r="C16" s="11"/>
      <c r="D16" s="11"/>
      <c r="E16" s="11"/>
      <c r="F16" s="11"/>
      <c r="G16" s="11"/>
      <c r="H16" s="11"/>
      <c r="I16" s="11"/>
      <c r="J16" s="11"/>
      <c r="K16" s="11"/>
    </row>
    <row r="17" spans="1:11" x14ac:dyDescent="0.3">
      <c r="A17" s="11"/>
      <c r="B17" s="11"/>
      <c r="C17" s="11"/>
      <c r="D17" s="11"/>
      <c r="E17" s="11"/>
      <c r="F17" s="11"/>
      <c r="G17" s="11"/>
      <c r="H17" s="11"/>
      <c r="I17" s="11"/>
      <c r="J17" s="11"/>
      <c r="K17" s="11"/>
    </row>
    <row r="18" spans="1:11" x14ac:dyDescent="0.3">
      <c r="A18" s="12"/>
      <c r="B18" s="11"/>
      <c r="C18" s="11"/>
      <c r="D18" s="11"/>
      <c r="E18" s="11"/>
      <c r="F18" s="11"/>
      <c r="G18" s="11"/>
      <c r="H18" s="11"/>
      <c r="I18" s="11"/>
      <c r="J18" s="11"/>
      <c r="K18" s="11"/>
    </row>
    <row r="19" spans="1:11" x14ac:dyDescent="0.3">
      <c r="A19" s="12"/>
      <c r="B19" s="11"/>
      <c r="C19" s="11"/>
      <c r="D19" s="11"/>
      <c r="E19" s="11"/>
      <c r="F19" s="11"/>
      <c r="G19" s="11"/>
      <c r="H19" s="11"/>
      <c r="I19" s="11"/>
      <c r="J19" s="11"/>
      <c r="K19" s="11"/>
    </row>
    <row r="20" spans="1:11" x14ac:dyDescent="0.3">
      <c r="A20" s="12"/>
      <c r="B20" s="11"/>
      <c r="C20" s="11"/>
      <c r="D20" s="11"/>
      <c r="E20" s="11"/>
      <c r="F20" s="11"/>
      <c r="G20" s="11"/>
      <c r="H20" s="11"/>
      <c r="I20" s="11"/>
      <c r="J20" s="11"/>
      <c r="K20" s="11"/>
    </row>
    <row r="21" spans="1:11" x14ac:dyDescent="0.3">
      <c r="B21" s="11"/>
      <c r="C21" s="11"/>
      <c r="D21" s="11"/>
      <c r="E21" s="11"/>
      <c r="F21" s="11"/>
      <c r="G21" s="11"/>
      <c r="H21" s="11"/>
      <c r="I21" s="11"/>
      <c r="J21" s="11"/>
      <c r="K21" s="11"/>
    </row>
    <row r="22" spans="1:11" x14ac:dyDescent="0.3">
      <c r="A22" s="11"/>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B42"/>
  <sheetViews>
    <sheetView showGridLines="0" zoomScaleNormal="100" workbookViewId="0"/>
  </sheetViews>
  <sheetFormatPr defaultColWidth="8.33203125" defaultRowHeight="13.8" x14ac:dyDescent="0.3"/>
  <cols>
    <col min="1" max="1" width="95.109375" style="51" customWidth="1"/>
    <col min="2" max="4" width="8.33203125" style="11"/>
    <col min="5" max="5" width="8.33203125" style="11" customWidth="1"/>
    <col min="6" max="16384" width="8.33203125" style="11"/>
  </cols>
  <sheetData>
    <row r="1" spans="1:2" s="21" customFormat="1" ht="15.6" x14ac:dyDescent="0.3">
      <c r="A1" s="21" t="s">
        <v>10</v>
      </c>
    </row>
    <row r="2" spans="1:2" s="23" customFormat="1" x14ac:dyDescent="0.3"/>
    <row r="3" spans="1:2" x14ac:dyDescent="0.3">
      <c r="A3" s="23" t="s">
        <v>11</v>
      </c>
    </row>
    <row r="4" spans="1:2" x14ac:dyDescent="0.3">
      <c r="A4" s="50" t="s">
        <v>70</v>
      </c>
    </row>
    <row r="5" spans="1:2" x14ac:dyDescent="0.3">
      <c r="A5" s="46"/>
    </row>
    <row r="6" spans="1:2" x14ac:dyDescent="0.3">
      <c r="A6" s="44" t="s">
        <v>12</v>
      </c>
    </row>
    <row r="7" spans="1:2" ht="69" x14ac:dyDescent="0.3">
      <c r="A7" s="50" t="s">
        <v>126</v>
      </c>
    </row>
    <row r="8" spans="1:2" s="48" customFormat="1" x14ac:dyDescent="0.3">
      <c r="A8" s="47"/>
    </row>
    <row r="9" spans="1:2" s="48" customFormat="1" x14ac:dyDescent="0.3">
      <c r="A9" s="44" t="s">
        <v>72</v>
      </c>
    </row>
    <row r="10" spans="1:2" s="48" customFormat="1" ht="41.4" x14ac:dyDescent="0.3">
      <c r="A10" s="79" t="s">
        <v>71</v>
      </c>
      <c r="B10" s="49"/>
    </row>
    <row r="11" spans="1:2" s="48" customFormat="1" x14ac:dyDescent="0.3">
      <c r="A11" s="50"/>
    </row>
    <row r="12" spans="1:2" s="32" customFormat="1" x14ac:dyDescent="0.3">
      <c r="A12" s="44" t="s">
        <v>73</v>
      </c>
    </row>
    <row r="13" spans="1:2" ht="55.2" x14ac:dyDescent="0.3">
      <c r="A13" s="50" t="s">
        <v>84</v>
      </c>
    </row>
    <row r="15" spans="1:2" s="32" customFormat="1" x14ac:dyDescent="0.3">
      <c r="A15" s="44" t="s">
        <v>13</v>
      </c>
    </row>
    <row r="16" spans="1:2" s="32" customFormat="1" ht="55.2" x14ac:dyDescent="0.3">
      <c r="A16" s="52" t="s">
        <v>14</v>
      </c>
    </row>
    <row r="17" spans="1:1" s="32" customFormat="1" ht="110.4" x14ac:dyDescent="0.3">
      <c r="A17" s="52" t="s">
        <v>15</v>
      </c>
    </row>
    <row r="18" spans="1:1" x14ac:dyDescent="0.3">
      <c r="A18" s="53" t="s">
        <v>16</v>
      </c>
    </row>
    <row r="19" spans="1:1" x14ac:dyDescent="0.3">
      <c r="A19" s="54"/>
    </row>
    <row r="20" spans="1:1" x14ac:dyDescent="0.3">
      <c r="A20" s="54"/>
    </row>
    <row r="21" spans="1:1" x14ac:dyDescent="0.3">
      <c r="A21" s="55"/>
    </row>
    <row r="22" spans="1:1" x14ac:dyDescent="0.3">
      <c r="A22" s="55"/>
    </row>
    <row r="23" spans="1:1" x14ac:dyDescent="0.3">
      <c r="A23" s="55"/>
    </row>
    <row r="24" spans="1:1" x14ac:dyDescent="0.3">
      <c r="A24" s="55"/>
    </row>
    <row r="25" spans="1:1" x14ac:dyDescent="0.3">
      <c r="A25" s="54"/>
    </row>
    <row r="26" spans="1:1" x14ac:dyDescent="0.3">
      <c r="A26" s="54"/>
    </row>
    <row r="30" spans="1:1" x14ac:dyDescent="0.3">
      <c r="A30" s="54"/>
    </row>
    <row r="31" spans="1:1" x14ac:dyDescent="0.3">
      <c r="A31" s="54"/>
    </row>
    <row r="32" spans="1:1" x14ac:dyDescent="0.3">
      <c r="A32" s="54"/>
    </row>
    <row r="33" spans="1:1" s="6" customFormat="1" x14ac:dyDescent="0.3">
      <c r="A33" s="51"/>
    </row>
    <row r="34" spans="1:1" x14ac:dyDescent="0.3">
      <c r="A34" s="54"/>
    </row>
    <row r="36" spans="1:1" x14ac:dyDescent="0.3">
      <c r="A36" s="54"/>
    </row>
    <row r="38" spans="1:1" x14ac:dyDescent="0.3">
      <c r="A38" s="46"/>
    </row>
    <row r="39" spans="1:1" x14ac:dyDescent="0.3">
      <c r="A39" s="46"/>
    </row>
    <row r="41" spans="1:1" x14ac:dyDescent="0.3">
      <c r="A41" s="54"/>
    </row>
    <row r="42" spans="1:1" x14ac:dyDescent="0.3">
      <c r="A42" s="54"/>
    </row>
  </sheetData>
  <hyperlinks>
    <hyperlink ref="A18" r:id="rId1" xr:uid="{48756F76-133E-4B09-80CC-E8F1B144EEC2}"/>
  </hyperlinks>
  <pageMargins left="0.75" right="0.75" top="1" bottom="1" header="0.5" footer="0.5"/>
  <pageSetup paperSize="9" scale="73"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30"/>
  <sheetViews>
    <sheetView showGridLines="0" workbookViewId="0"/>
  </sheetViews>
  <sheetFormatPr defaultColWidth="8.33203125" defaultRowHeight="13.8" x14ac:dyDescent="0.3"/>
  <cols>
    <col min="1" max="1" width="19.109375" style="52" customWidth="1"/>
    <col min="2" max="2" width="77" style="52" customWidth="1"/>
    <col min="3" max="16384" width="8.33203125" style="52"/>
  </cols>
  <sheetData>
    <row r="1" spans="1:2" s="21" customFormat="1" ht="15.6" x14ac:dyDescent="0.3">
      <c r="A1" s="43" t="s">
        <v>17</v>
      </c>
    </row>
    <row r="2" spans="1:2" s="37" customFormat="1" x14ac:dyDescent="0.3">
      <c r="A2" s="56"/>
    </row>
    <row r="3" spans="1:2" x14ac:dyDescent="0.3">
      <c r="A3" s="56" t="s">
        <v>3</v>
      </c>
    </row>
    <row r="4" spans="1:2" ht="69" x14ac:dyDescent="0.3">
      <c r="A4" s="57" t="s">
        <v>55</v>
      </c>
      <c r="B4" s="52" t="s">
        <v>68</v>
      </c>
    </row>
    <row r="6" spans="1:2" x14ac:dyDescent="0.3">
      <c r="A6" s="44" t="s">
        <v>18</v>
      </c>
    </row>
    <row r="7" spans="1:2" x14ac:dyDescent="0.3">
      <c r="A7" s="57" t="s">
        <v>62</v>
      </c>
      <c r="B7" s="52" t="s">
        <v>63</v>
      </c>
    </row>
    <row r="8" spans="1:2" x14ac:dyDescent="0.3">
      <c r="A8" s="57" t="s">
        <v>19</v>
      </c>
      <c r="B8" s="52" t="s">
        <v>20</v>
      </c>
    </row>
    <row r="9" spans="1:2" x14ac:dyDescent="0.3">
      <c r="A9" s="56"/>
    </row>
    <row r="10" spans="1:2" x14ac:dyDescent="0.3">
      <c r="A10" s="44" t="s">
        <v>21</v>
      </c>
    </row>
    <row r="11" spans="1:2" x14ac:dyDescent="0.3">
      <c r="A11" s="57" t="s">
        <v>22</v>
      </c>
      <c r="B11" s="44" t="s">
        <v>74</v>
      </c>
    </row>
    <row r="12" spans="1:2" ht="82.8" x14ac:dyDescent="0.3">
      <c r="A12" s="57" t="s">
        <v>23</v>
      </c>
      <c r="B12" s="52" t="s">
        <v>64</v>
      </c>
    </row>
    <row r="13" spans="1:2" x14ac:dyDescent="0.3">
      <c r="A13" s="57" t="s">
        <v>24</v>
      </c>
      <c r="B13" s="52" t="s">
        <v>65</v>
      </c>
    </row>
    <row r="14" spans="1:2" x14ac:dyDescent="0.3">
      <c r="A14" s="57" t="s">
        <v>25</v>
      </c>
      <c r="B14" s="52" t="s">
        <v>26</v>
      </c>
    </row>
    <row r="15" spans="1:2" x14ac:dyDescent="0.3">
      <c r="A15" s="57" t="s">
        <v>27</v>
      </c>
      <c r="B15" s="52" t="s">
        <v>66</v>
      </c>
    </row>
    <row r="16" spans="1:2" x14ac:dyDescent="0.3">
      <c r="A16" s="57" t="s">
        <v>28</v>
      </c>
    </row>
    <row r="18" spans="1:2" x14ac:dyDescent="0.3">
      <c r="A18" s="57" t="s">
        <v>22</v>
      </c>
      <c r="B18" s="44" t="s">
        <v>67</v>
      </c>
    </row>
    <row r="19" spans="1:2" ht="82.8" x14ac:dyDescent="0.3">
      <c r="A19" s="57" t="s">
        <v>23</v>
      </c>
      <c r="B19" s="52" t="s">
        <v>110</v>
      </c>
    </row>
    <row r="20" spans="1:2" x14ac:dyDescent="0.3">
      <c r="A20" s="57" t="s">
        <v>24</v>
      </c>
      <c r="B20" s="52" t="s">
        <v>80</v>
      </c>
    </row>
    <row r="21" spans="1:2" x14ac:dyDescent="0.3">
      <c r="A21" s="57" t="s">
        <v>25</v>
      </c>
      <c r="B21" s="52" t="s">
        <v>26</v>
      </c>
    </row>
    <row r="22" spans="1:2" x14ac:dyDescent="0.3">
      <c r="A22" s="57" t="s">
        <v>27</v>
      </c>
      <c r="B22" s="52" t="s">
        <v>66</v>
      </c>
    </row>
    <row r="23" spans="1:2" x14ac:dyDescent="0.3">
      <c r="A23" s="57" t="s">
        <v>28</v>
      </c>
    </row>
    <row r="25" spans="1:2" x14ac:dyDescent="0.3">
      <c r="A25" s="57" t="s">
        <v>22</v>
      </c>
      <c r="B25" s="44" t="s">
        <v>129</v>
      </c>
    </row>
    <row r="26" spans="1:2" ht="41.4" x14ac:dyDescent="0.3">
      <c r="A26" s="57" t="s">
        <v>23</v>
      </c>
      <c r="B26" s="52" t="s">
        <v>128</v>
      </c>
    </row>
    <row r="27" spans="1:2" x14ac:dyDescent="0.3">
      <c r="A27" s="57" t="s">
        <v>24</v>
      </c>
      <c r="B27" s="52" t="s">
        <v>127</v>
      </c>
    </row>
    <row r="28" spans="1:2" x14ac:dyDescent="0.3">
      <c r="A28" s="57" t="s">
        <v>25</v>
      </c>
      <c r="B28" s="52" t="s">
        <v>26</v>
      </c>
    </row>
    <row r="29" spans="1:2" x14ac:dyDescent="0.3">
      <c r="A29" s="57" t="s">
        <v>27</v>
      </c>
      <c r="B29" s="52" t="s">
        <v>66</v>
      </c>
    </row>
    <row r="30" spans="1:2" x14ac:dyDescent="0.3">
      <c r="A30" s="57" t="s">
        <v>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7"/>
  <sheetViews>
    <sheetView showGridLines="0" workbookViewId="0"/>
  </sheetViews>
  <sheetFormatPr defaultColWidth="8.33203125" defaultRowHeight="13.8" x14ac:dyDescent="0.3"/>
  <cols>
    <col min="1" max="1" width="36" style="2" customWidth="1"/>
    <col min="2" max="2" width="78.44140625" style="2" customWidth="1"/>
    <col min="3" max="16384" width="8.33203125" style="2"/>
  </cols>
  <sheetData>
    <row r="1" spans="1:2" s="13" customFormat="1" ht="15.6" x14ac:dyDescent="0.3">
      <c r="A1" s="1" t="s">
        <v>0</v>
      </c>
      <c r="B1" s="1"/>
    </row>
    <row r="2" spans="1:2" s="14" customFormat="1" x14ac:dyDescent="0.3">
      <c r="A2" s="3"/>
      <c r="B2" s="3"/>
    </row>
    <row r="3" spans="1:2" x14ac:dyDescent="0.3">
      <c r="A3" s="3" t="s">
        <v>4</v>
      </c>
      <c r="B3" s="15"/>
    </row>
    <row r="4" spans="1:2" x14ac:dyDescent="0.3">
      <c r="A4" s="16" t="s">
        <v>1</v>
      </c>
      <c r="B4" s="2" t="s">
        <v>69</v>
      </c>
    </row>
    <row r="5" spans="1:2" x14ac:dyDescent="0.3">
      <c r="A5" s="16" t="s">
        <v>86</v>
      </c>
      <c r="B5" s="2" t="s">
        <v>118</v>
      </c>
    </row>
    <row r="6" spans="1:2" x14ac:dyDescent="0.3">
      <c r="A6" s="16" t="s">
        <v>87</v>
      </c>
      <c r="B6" s="16" t="s">
        <v>119</v>
      </c>
    </row>
    <row r="7" spans="1:2" x14ac:dyDescent="0.3">
      <c r="A7" s="16" t="s">
        <v>88</v>
      </c>
      <c r="B7" s="16" t="s">
        <v>120</v>
      </c>
    </row>
    <row r="8" spans="1:2" x14ac:dyDescent="0.3">
      <c r="A8" s="16" t="s">
        <v>89</v>
      </c>
      <c r="B8" s="16" t="s">
        <v>121</v>
      </c>
    </row>
    <row r="9" spans="1:2" x14ac:dyDescent="0.3">
      <c r="A9" s="16" t="s">
        <v>90</v>
      </c>
      <c r="B9" s="16" t="s">
        <v>122</v>
      </c>
    </row>
    <row r="10" spans="1:2" x14ac:dyDescent="0.3">
      <c r="A10" s="16" t="s">
        <v>91</v>
      </c>
      <c r="B10" s="16" t="s">
        <v>123</v>
      </c>
    </row>
    <row r="11" spans="1:2" x14ac:dyDescent="0.3">
      <c r="A11" s="16" t="s">
        <v>2</v>
      </c>
      <c r="B11" s="2" t="s">
        <v>10</v>
      </c>
    </row>
    <row r="12" spans="1:2" x14ac:dyDescent="0.3">
      <c r="A12" s="16" t="s">
        <v>3</v>
      </c>
      <c r="B12" s="2" t="s">
        <v>17</v>
      </c>
    </row>
    <row r="13" spans="1:2" x14ac:dyDescent="0.3">
      <c r="A13" s="16"/>
    </row>
    <row r="14" spans="1:2" x14ac:dyDescent="0.3">
      <c r="A14" s="3" t="s">
        <v>5</v>
      </c>
      <c r="B14" s="15"/>
    </row>
    <row r="15" spans="1:2" x14ac:dyDescent="0.3">
      <c r="A15" s="59" t="s">
        <v>108</v>
      </c>
      <c r="B15" s="15"/>
    </row>
    <row r="16" spans="1:2" x14ac:dyDescent="0.3">
      <c r="A16" s="58" t="s">
        <v>75</v>
      </c>
      <c r="B16" s="15"/>
    </row>
    <row r="17" spans="1:2" x14ac:dyDescent="0.3">
      <c r="A17" s="15"/>
      <c r="B17" s="15"/>
    </row>
    <row r="18" spans="1:2" x14ac:dyDescent="0.3">
      <c r="A18" s="3" t="s">
        <v>6</v>
      </c>
      <c r="B18" s="15"/>
    </row>
    <row r="19" spans="1:2" x14ac:dyDescent="0.3">
      <c r="A19" s="15" t="s">
        <v>92</v>
      </c>
      <c r="B19" s="17"/>
    </row>
    <row r="20" spans="1:2" x14ac:dyDescent="0.3">
      <c r="A20" s="15" t="s">
        <v>7</v>
      </c>
      <c r="B20" s="17"/>
    </row>
    <row r="21" spans="1:2" x14ac:dyDescent="0.3">
      <c r="A21" s="15" t="s">
        <v>93</v>
      </c>
      <c r="B21" s="15"/>
    </row>
    <row r="22" spans="1:2" x14ac:dyDescent="0.3">
      <c r="A22" s="15" t="s">
        <v>94</v>
      </c>
      <c r="B22" s="15"/>
    </row>
    <row r="23" spans="1:2" x14ac:dyDescent="0.3">
      <c r="A23" s="15" t="s">
        <v>95</v>
      </c>
      <c r="B23" s="15"/>
    </row>
    <row r="24" spans="1:2" x14ac:dyDescent="0.3">
      <c r="A24" s="15" t="s">
        <v>96</v>
      </c>
      <c r="B24" s="15"/>
    </row>
    <row r="25" spans="1:2" x14ac:dyDescent="0.3">
      <c r="A25" s="15" t="s">
        <v>97</v>
      </c>
      <c r="B25" s="15"/>
    </row>
    <row r="26" spans="1:2" x14ac:dyDescent="0.3">
      <c r="A26" s="15" t="s">
        <v>98</v>
      </c>
      <c r="B26" s="15"/>
    </row>
    <row r="27" spans="1:2" x14ac:dyDescent="0.3">
      <c r="A27" s="15" t="s">
        <v>99</v>
      </c>
    </row>
  </sheetData>
  <phoneticPr fontId="47" type="noConversion"/>
  <hyperlinks>
    <hyperlink ref="A4" location="Introductie!A1" display="Introductie" xr:uid="{08A1FF27-7986-42CB-AC3D-B2F7BFA735D9}"/>
    <hyperlink ref="A5" location="Grind!A1" display="Tabel 1: Winning van Grind" xr:uid="{5ED43236-E655-4627-8A6C-0082BBBCA130}"/>
    <hyperlink ref="A11" location="Toelichting!A1" display="Toelichting" xr:uid="{99A693DB-4B7C-4A6D-98FA-D0EFB1EC17AD}"/>
    <hyperlink ref="A12" location="Begrippen!A1" display="Begrippen" xr:uid="{0311B1D7-9AE3-457C-9C05-60D9A45888B4}"/>
    <hyperlink ref="A6:A10" location="Grind!A1" display="Tabel 1: Winning van Grind" xr:uid="{851975C5-1D76-4F87-A6E6-0F55AFC459BA}"/>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24"/>
  <sheetViews>
    <sheetView showGridLines="0" zoomScaleNormal="100" workbookViewId="0"/>
  </sheetViews>
  <sheetFormatPr defaultColWidth="8.33203125" defaultRowHeight="13.8" x14ac:dyDescent="0.3"/>
  <cols>
    <col min="1" max="1" width="109.44140625" style="19" customWidth="1"/>
    <col min="2" max="2" width="10.5546875" style="4" customWidth="1"/>
    <col min="3" max="3" width="16.6640625" style="4" customWidth="1"/>
    <col min="4" max="5" width="8.33203125" style="4"/>
    <col min="6" max="6" width="8.33203125" style="4" customWidth="1"/>
    <col min="7" max="16384" width="8.33203125" style="4"/>
  </cols>
  <sheetData>
    <row r="1" spans="1:1" s="13" customFormat="1" ht="15.6" x14ac:dyDescent="0.3">
      <c r="A1" s="1" t="s">
        <v>1</v>
      </c>
    </row>
    <row r="2" spans="1:1" s="14" customFormat="1" x14ac:dyDescent="0.3">
      <c r="A2" s="3"/>
    </row>
    <row r="3" spans="1:1" x14ac:dyDescent="0.3">
      <c r="A3" s="3" t="s">
        <v>8</v>
      </c>
    </row>
    <row r="4" spans="1:1" ht="58.8" customHeight="1" x14ac:dyDescent="0.3">
      <c r="A4" s="79" t="s">
        <v>81</v>
      </c>
    </row>
    <row r="5" spans="1:1" x14ac:dyDescent="0.25">
      <c r="A5" s="80"/>
    </row>
    <row r="6" spans="1:1" x14ac:dyDescent="0.3">
      <c r="A6" s="81" t="s">
        <v>82</v>
      </c>
    </row>
    <row r="7" spans="1:1" x14ac:dyDescent="0.3">
      <c r="A7" s="18"/>
    </row>
    <row r="8" spans="1:1" x14ac:dyDescent="0.3">
      <c r="A8" s="76" t="s">
        <v>59</v>
      </c>
    </row>
    <row r="9" spans="1:1" ht="41.4" x14ac:dyDescent="0.3">
      <c r="A9" s="79" t="s">
        <v>112</v>
      </c>
    </row>
    <row r="10" spans="1:1" x14ac:dyDescent="0.3">
      <c r="A10"/>
    </row>
    <row r="11" spans="1:1" x14ac:dyDescent="0.3">
      <c r="A11" s="76" t="s">
        <v>60</v>
      </c>
    </row>
    <row r="12" spans="1:1" ht="41.4" x14ac:dyDescent="0.3">
      <c r="A12" s="69" t="s">
        <v>113</v>
      </c>
    </row>
    <row r="13" spans="1:1" x14ac:dyDescent="0.3">
      <c r="A13" s="69"/>
    </row>
    <row r="14" spans="1:1" x14ac:dyDescent="0.3">
      <c r="A14" s="76" t="s">
        <v>76</v>
      </c>
    </row>
    <row r="15" spans="1:1" ht="28.2" customHeight="1" x14ac:dyDescent="0.3">
      <c r="A15" s="69" t="s">
        <v>114</v>
      </c>
    </row>
    <row r="17" spans="1:1" x14ac:dyDescent="0.3">
      <c r="A17" s="76" t="s">
        <v>77</v>
      </c>
    </row>
    <row r="18" spans="1:1" ht="55.2" x14ac:dyDescent="0.3">
      <c r="A18" s="79" t="s">
        <v>115</v>
      </c>
    </row>
    <row r="20" spans="1:1" x14ac:dyDescent="0.3">
      <c r="A20" s="76" t="s">
        <v>61</v>
      </c>
    </row>
    <row r="21" spans="1:1" ht="69" x14ac:dyDescent="0.3">
      <c r="A21" s="77" t="s">
        <v>83</v>
      </c>
    </row>
    <row r="23" spans="1:1" x14ac:dyDescent="0.3">
      <c r="A23" s="76" t="s">
        <v>78</v>
      </c>
    </row>
    <row r="24" spans="1:1" ht="41.4" x14ac:dyDescent="0.3">
      <c r="A24" s="77" t="s">
        <v>116</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AW24"/>
  <sheetViews>
    <sheetView showGridLines="0" zoomScaleNormal="100" workbookViewId="0"/>
  </sheetViews>
  <sheetFormatPr defaultColWidth="8.33203125" defaultRowHeight="13.8" x14ac:dyDescent="0.3"/>
  <cols>
    <col min="1" max="1" width="20.5546875" style="32" customWidth="1"/>
    <col min="2" max="2" width="5.33203125" style="35" customWidth="1"/>
    <col min="3" max="3" width="8.5546875" style="35" customWidth="1"/>
    <col min="4" max="7" width="8.5546875" style="36" customWidth="1"/>
    <col min="8" max="8" width="8.5546875" style="35" customWidth="1"/>
    <col min="9" max="9" width="8.5546875" style="36" customWidth="1"/>
    <col min="10" max="10" width="7.77734375" customWidth="1"/>
    <col min="11" max="12" width="15.5546875" customWidth="1"/>
    <col min="13" max="13" width="2.5546875" customWidth="1"/>
    <col min="14" max="14" width="10.88671875" customWidth="1"/>
    <col min="15" max="17" width="15.5546875" customWidth="1"/>
    <col min="19" max="16384" width="8.33203125" style="35"/>
  </cols>
  <sheetData>
    <row r="1" spans="1:49" s="21" customFormat="1" ht="12.9" customHeight="1" x14ac:dyDescent="0.3">
      <c r="A1" s="20" t="s">
        <v>43</v>
      </c>
      <c r="D1" s="22"/>
      <c r="E1" s="22"/>
      <c r="F1" s="22"/>
      <c r="G1" s="22"/>
      <c r="I1" s="22"/>
      <c r="J1"/>
      <c r="K1"/>
      <c r="L1"/>
      <c r="M1"/>
      <c r="N1"/>
      <c r="O1"/>
      <c r="P1"/>
      <c r="Q1"/>
      <c r="R1"/>
    </row>
    <row r="2" spans="1:49" s="23" customFormat="1" ht="12.9" customHeight="1" x14ac:dyDescent="0.3">
      <c r="A2" s="23" t="s">
        <v>117</v>
      </c>
      <c r="D2" s="24"/>
      <c r="E2" s="24"/>
      <c r="F2" s="24"/>
      <c r="G2" s="24"/>
      <c r="I2" s="24"/>
      <c r="J2"/>
      <c r="K2"/>
      <c r="L2"/>
      <c r="M2"/>
      <c r="N2"/>
      <c r="O2"/>
      <c r="P2"/>
      <c r="Q2"/>
      <c r="R2"/>
    </row>
    <row r="3" spans="1:49" s="23" customFormat="1" ht="12.9" customHeight="1" x14ac:dyDescent="0.3">
      <c r="A3" s="25"/>
      <c r="B3" s="25"/>
      <c r="C3" s="25"/>
      <c r="D3" s="26"/>
      <c r="E3" s="26"/>
      <c r="F3" s="26"/>
      <c r="G3" s="26"/>
      <c r="H3" s="25"/>
      <c r="I3" s="26"/>
      <c r="J3" s="112"/>
      <c r="K3"/>
      <c r="L3"/>
      <c r="M3"/>
      <c r="N3"/>
      <c r="O3"/>
      <c r="P3"/>
      <c r="Q3"/>
      <c r="R3"/>
    </row>
    <row r="4" spans="1:49" s="32" customFormat="1" ht="12.9" customHeight="1" x14ac:dyDescent="0.3">
      <c r="A4" s="29"/>
      <c r="B4" s="30"/>
      <c r="C4" s="30">
        <v>2017</v>
      </c>
      <c r="D4" s="30">
        <v>2018</v>
      </c>
      <c r="E4" s="30">
        <v>2019</v>
      </c>
      <c r="F4" s="30">
        <v>2020</v>
      </c>
      <c r="G4" s="30">
        <v>2021</v>
      </c>
      <c r="H4" s="30">
        <v>2022</v>
      </c>
      <c r="I4" s="30">
        <v>2023</v>
      </c>
      <c r="J4" s="30" t="s">
        <v>124</v>
      </c>
      <c r="K4"/>
      <c r="L4"/>
      <c r="M4"/>
      <c r="N4"/>
      <c r="O4"/>
      <c r="P4"/>
      <c r="Q4"/>
      <c r="R4"/>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row>
    <row r="5" spans="1:49" s="32" customFormat="1" ht="12.9" customHeight="1" x14ac:dyDescent="0.3">
      <c r="A5" s="27"/>
      <c r="B5" s="61" t="s">
        <v>41</v>
      </c>
      <c r="C5" s="62"/>
      <c r="D5" s="62"/>
      <c r="E5" s="62"/>
      <c r="F5" s="62"/>
      <c r="G5" s="62"/>
      <c r="H5" s="62"/>
      <c r="I5" s="62"/>
      <c r="J5" s="62"/>
      <c r="K5"/>
      <c r="L5"/>
      <c r="M5"/>
      <c r="N5"/>
      <c r="O5"/>
      <c r="P5"/>
      <c r="Q5"/>
      <c r="R5"/>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row>
    <row r="6" spans="1:49" x14ac:dyDescent="0.3">
      <c r="J6" s="35"/>
    </row>
    <row r="7" spans="1:49" s="28" customFormat="1" ht="12.9" customHeight="1" x14ac:dyDescent="0.3">
      <c r="A7" s="70" t="s">
        <v>47</v>
      </c>
      <c r="C7" s="99">
        <f t="shared" ref="C7:I7" si="0">SUM(C8:C19)</f>
        <v>4639.5</v>
      </c>
      <c r="D7" s="99">
        <f t="shared" si="0"/>
        <v>4928.3</v>
      </c>
      <c r="E7" s="99">
        <f t="shared" si="0"/>
        <v>4627.3999999999996</v>
      </c>
      <c r="F7" s="99">
        <f t="shared" si="0"/>
        <v>5056.5</v>
      </c>
      <c r="G7" s="99">
        <f t="shared" si="0"/>
        <v>5011</v>
      </c>
      <c r="H7" s="99">
        <f t="shared" si="0"/>
        <v>4543.7</v>
      </c>
      <c r="I7" s="99">
        <f t="shared" si="0"/>
        <v>3841.7</v>
      </c>
      <c r="J7" s="99">
        <f t="shared" ref="J7" si="1">SUM(J8:J19)</f>
        <v>3807.4</v>
      </c>
      <c r="K7"/>
      <c r="L7"/>
      <c r="M7"/>
      <c r="N7"/>
      <c r="O7"/>
      <c r="P7"/>
      <c r="Q7"/>
      <c r="R7"/>
    </row>
    <row r="8" spans="1:49" s="28" customFormat="1" ht="12.9" customHeight="1" x14ac:dyDescent="0.3">
      <c r="A8" s="82" t="s">
        <v>29</v>
      </c>
      <c r="B8" s="33"/>
      <c r="C8" s="97"/>
      <c r="D8" s="97"/>
      <c r="E8" s="97"/>
      <c r="F8" s="98"/>
      <c r="G8" s="98"/>
      <c r="H8" s="97"/>
      <c r="I8" s="97"/>
      <c r="J8"/>
      <c r="K8"/>
      <c r="L8"/>
      <c r="M8"/>
      <c r="N8"/>
      <c r="O8"/>
      <c r="P8"/>
      <c r="Q8"/>
      <c r="R8"/>
    </row>
    <row r="9" spans="1:49" s="28" customFormat="1" ht="12.9" customHeight="1" x14ac:dyDescent="0.3">
      <c r="A9" s="82" t="s">
        <v>30</v>
      </c>
      <c r="B9" s="33"/>
      <c r="C9" s="97"/>
      <c r="D9" s="97"/>
      <c r="E9" s="97"/>
      <c r="F9" s="98"/>
      <c r="G9" s="98"/>
      <c r="H9" s="97"/>
      <c r="I9" s="97"/>
      <c r="J9"/>
      <c r="K9"/>
      <c r="L9"/>
      <c r="M9"/>
      <c r="N9"/>
      <c r="O9"/>
      <c r="P9"/>
      <c r="Q9"/>
      <c r="R9"/>
    </row>
    <row r="10" spans="1:49" s="28" customFormat="1" ht="12.9" customHeight="1" x14ac:dyDescent="0.3">
      <c r="A10" s="82" t="s">
        <v>31</v>
      </c>
      <c r="B10" s="33"/>
      <c r="C10" s="97"/>
      <c r="D10" s="97"/>
      <c r="E10" s="97"/>
      <c r="F10" s="98"/>
      <c r="G10" s="98"/>
      <c r="H10" s="97"/>
      <c r="I10" s="97"/>
      <c r="J10"/>
      <c r="K10"/>
      <c r="L10"/>
      <c r="M10"/>
      <c r="N10"/>
      <c r="O10"/>
      <c r="P10"/>
      <c r="Q10"/>
      <c r="R10"/>
    </row>
    <row r="11" spans="1:49" s="28" customFormat="1" ht="12.9" customHeight="1" x14ac:dyDescent="0.3">
      <c r="A11" s="82" t="s">
        <v>32</v>
      </c>
      <c r="B11" s="33"/>
      <c r="C11" s="111">
        <v>39.5</v>
      </c>
      <c r="D11" s="111">
        <v>50.3</v>
      </c>
      <c r="E11" s="111">
        <v>53.4</v>
      </c>
      <c r="F11" s="111">
        <v>92.5</v>
      </c>
      <c r="G11" s="111">
        <v>72</v>
      </c>
      <c r="H11" s="111">
        <v>79.7</v>
      </c>
      <c r="I11" s="111">
        <v>95.7</v>
      </c>
      <c r="J11" s="111">
        <v>57.4</v>
      </c>
      <c r="K11"/>
      <c r="L11"/>
      <c r="M11"/>
      <c r="N11"/>
      <c r="O11"/>
      <c r="P11"/>
      <c r="Q11"/>
      <c r="R11"/>
    </row>
    <row r="12" spans="1:49" s="28" customFormat="1" ht="12.9" customHeight="1" x14ac:dyDescent="0.3">
      <c r="A12" s="82" t="s">
        <v>33</v>
      </c>
      <c r="B12" s="33"/>
      <c r="C12" s="111"/>
      <c r="D12" s="111"/>
      <c r="E12" s="111"/>
      <c r="F12" s="111"/>
      <c r="G12" s="111"/>
      <c r="H12" s="111"/>
      <c r="I12" s="111"/>
      <c r="J12" s="111"/>
      <c r="K12"/>
      <c r="L12"/>
      <c r="M12"/>
      <c r="N12"/>
      <c r="O12"/>
      <c r="P12"/>
      <c r="Q12"/>
      <c r="R12"/>
    </row>
    <row r="13" spans="1:49" s="28" customFormat="1" ht="12.9" customHeight="1" x14ac:dyDescent="0.3">
      <c r="A13" s="82" t="s">
        <v>34</v>
      </c>
      <c r="B13" s="33"/>
      <c r="C13" s="111">
        <v>383</v>
      </c>
      <c r="D13" s="111">
        <v>539</v>
      </c>
      <c r="E13" s="111">
        <v>815</v>
      </c>
      <c r="F13" s="111">
        <v>559</v>
      </c>
      <c r="G13" s="111">
        <v>520</v>
      </c>
      <c r="H13" s="111">
        <v>355</v>
      </c>
      <c r="I13" s="111">
        <v>370</v>
      </c>
      <c r="J13" s="111">
        <v>411</v>
      </c>
      <c r="K13"/>
      <c r="L13"/>
      <c r="M13"/>
      <c r="N13"/>
      <c r="O13"/>
      <c r="P13"/>
      <c r="Q13"/>
      <c r="R13"/>
    </row>
    <row r="14" spans="1:49" s="28" customFormat="1" ht="12.9" customHeight="1" x14ac:dyDescent="0.3">
      <c r="A14" s="82" t="s">
        <v>35</v>
      </c>
      <c r="B14" s="33"/>
      <c r="C14" s="111"/>
      <c r="D14" s="111"/>
      <c r="E14" s="111"/>
      <c r="F14" s="111"/>
      <c r="G14" s="111"/>
      <c r="H14" s="111"/>
      <c r="I14" s="111"/>
      <c r="J14" s="111"/>
      <c r="K14"/>
      <c r="L14"/>
      <c r="M14"/>
      <c r="N14"/>
      <c r="O14"/>
      <c r="P14"/>
      <c r="Q14"/>
      <c r="R14"/>
    </row>
    <row r="15" spans="1:49" s="28" customFormat="1" ht="12.9" customHeight="1" x14ac:dyDescent="0.3">
      <c r="A15" s="82" t="s">
        <v>36</v>
      </c>
      <c r="B15" s="33"/>
      <c r="C15" s="111"/>
      <c r="D15" s="111"/>
      <c r="E15" s="111"/>
      <c r="F15" s="111"/>
      <c r="G15" s="111"/>
      <c r="H15" s="111"/>
      <c r="I15" s="111"/>
      <c r="J15" s="111"/>
      <c r="K15"/>
      <c r="L15"/>
      <c r="M15"/>
      <c r="N15"/>
      <c r="O15"/>
      <c r="P15"/>
      <c r="Q15"/>
      <c r="R15"/>
    </row>
    <row r="16" spans="1:49" s="28" customFormat="1" ht="12.9" customHeight="1" x14ac:dyDescent="0.3">
      <c r="A16" s="82" t="s">
        <v>37</v>
      </c>
      <c r="B16" s="34"/>
      <c r="C16" s="111"/>
      <c r="D16" s="111"/>
      <c r="E16" s="111"/>
      <c r="F16" s="111"/>
      <c r="G16" s="111"/>
      <c r="H16" s="111"/>
      <c r="I16" s="111"/>
      <c r="J16" s="111"/>
      <c r="K16"/>
      <c r="L16"/>
      <c r="M16"/>
      <c r="N16"/>
      <c r="O16"/>
      <c r="P16"/>
      <c r="Q16"/>
      <c r="R16"/>
    </row>
    <row r="17" spans="1:18" s="28" customFormat="1" ht="12.9" customHeight="1" x14ac:dyDescent="0.3">
      <c r="A17" s="82" t="s">
        <v>38</v>
      </c>
      <c r="B17" s="35"/>
      <c r="C17" s="111">
        <v>33</v>
      </c>
      <c r="D17" s="111">
        <v>33</v>
      </c>
      <c r="E17" s="111">
        <v>86</v>
      </c>
      <c r="F17" s="111">
        <v>113</v>
      </c>
      <c r="G17" s="111">
        <v>124</v>
      </c>
      <c r="H17" s="111">
        <v>63</v>
      </c>
      <c r="I17" s="111">
        <v>63</v>
      </c>
      <c r="J17" s="111">
        <v>86</v>
      </c>
      <c r="K17"/>
      <c r="L17"/>
      <c r="M17"/>
      <c r="N17"/>
      <c r="O17"/>
      <c r="P17"/>
      <c r="Q17"/>
      <c r="R17"/>
    </row>
    <row r="18" spans="1:18" s="28" customFormat="1" ht="12.9" customHeight="1" x14ac:dyDescent="0.3">
      <c r="A18" s="82" t="s">
        <v>39</v>
      </c>
      <c r="B18" s="35"/>
      <c r="C18" s="111">
        <v>4184</v>
      </c>
      <c r="D18" s="111">
        <v>4306</v>
      </c>
      <c r="E18" s="111">
        <v>3673</v>
      </c>
      <c r="F18" s="111">
        <v>4292</v>
      </c>
      <c r="G18" s="111">
        <v>4295</v>
      </c>
      <c r="H18" s="111">
        <v>4046</v>
      </c>
      <c r="I18" s="111">
        <v>3313</v>
      </c>
      <c r="J18" s="111">
        <v>3253</v>
      </c>
      <c r="K18"/>
      <c r="L18"/>
      <c r="M18"/>
      <c r="N18"/>
      <c r="O18"/>
      <c r="P18"/>
      <c r="Q18"/>
      <c r="R18"/>
    </row>
    <row r="19" spans="1:18" s="28" customFormat="1" ht="12.9" customHeight="1" x14ac:dyDescent="0.3">
      <c r="A19" s="82" t="s">
        <v>40</v>
      </c>
      <c r="B19" s="35"/>
      <c r="C19" s="35"/>
      <c r="D19" s="36"/>
      <c r="E19" s="36"/>
      <c r="F19" s="36"/>
      <c r="G19" s="36"/>
      <c r="H19" s="35"/>
      <c r="I19" s="36"/>
      <c r="J19"/>
      <c r="K19"/>
      <c r="L19"/>
      <c r="M19"/>
      <c r="N19"/>
      <c r="O19"/>
      <c r="P19"/>
      <c r="Q19"/>
      <c r="R19"/>
    </row>
    <row r="20" spans="1:18" x14ac:dyDescent="0.3">
      <c r="A20" s="68"/>
      <c r="B20" s="64"/>
      <c r="C20" s="64"/>
      <c r="D20" s="65"/>
      <c r="E20" s="65"/>
      <c r="F20" s="65"/>
      <c r="G20" s="65"/>
      <c r="H20" s="64"/>
      <c r="I20" s="65"/>
      <c r="J20" s="112"/>
    </row>
    <row r="21" spans="1:18" s="28" customFormat="1" ht="15" customHeight="1" x14ac:dyDescent="0.3">
      <c r="B21" s="40"/>
      <c r="C21" s="41"/>
      <c r="D21" s="41"/>
      <c r="E21" s="41"/>
      <c r="F21" s="41"/>
      <c r="G21" s="41"/>
      <c r="H21" s="41"/>
      <c r="I21" s="41"/>
      <c r="J21"/>
      <c r="K21"/>
      <c r="L21"/>
      <c r="M21"/>
      <c r="N21"/>
      <c r="O21"/>
      <c r="P21"/>
      <c r="Q21"/>
      <c r="R21"/>
    </row>
    <row r="22" spans="1:18" s="42" customFormat="1" ht="15" customHeight="1" x14ac:dyDescent="0.3">
      <c r="A22" s="32" t="s">
        <v>9</v>
      </c>
      <c r="B22" s="35"/>
      <c r="C22" s="35"/>
      <c r="D22" s="36"/>
      <c r="E22" s="36"/>
      <c r="F22" s="36"/>
      <c r="G22" s="36"/>
      <c r="H22" s="35"/>
      <c r="I22" s="36"/>
      <c r="J22"/>
      <c r="K22"/>
      <c r="L22"/>
      <c r="M22"/>
      <c r="N22"/>
      <c r="O22"/>
      <c r="P22"/>
      <c r="Q22"/>
      <c r="R22"/>
    </row>
    <row r="23" spans="1:18" s="42" customFormat="1" ht="15" customHeight="1" x14ac:dyDescent="0.3">
      <c r="A23" s="32"/>
      <c r="B23" s="35"/>
      <c r="C23" s="35"/>
      <c r="D23" s="36"/>
      <c r="E23" s="36"/>
      <c r="F23" s="36"/>
      <c r="G23" s="36"/>
      <c r="H23" s="35"/>
      <c r="I23" s="36"/>
      <c r="J23"/>
      <c r="K23"/>
      <c r="L23"/>
      <c r="M23"/>
      <c r="N23"/>
      <c r="O23"/>
      <c r="P23"/>
      <c r="Q23"/>
      <c r="R23"/>
    </row>
    <row r="24" spans="1:18" x14ac:dyDescent="0.3">
      <c r="A24" s="35"/>
      <c r="C24" s="36"/>
      <c r="H24" s="36"/>
    </row>
  </sheetData>
  <conditionalFormatting sqref="B5">
    <cfRule type="cellIs" dxfId="11" priority="1" stopIfTrue="1" operator="equal">
      <formula>"   "</formula>
    </cfRule>
    <cfRule type="cellIs" dxfId="10"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48AE5-9198-4C40-B8B0-A2C720E66B11}">
  <dimension ref="A1:AW25"/>
  <sheetViews>
    <sheetView showGridLines="0" zoomScaleNormal="100" workbookViewId="0"/>
  </sheetViews>
  <sheetFormatPr defaultColWidth="8.33203125" defaultRowHeight="13.8" x14ac:dyDescent="0.3"/>
  <cols>
    <col min="1" max="1" width="20.5546875" style="32" customWidth="1"/>
    <col min="2" max="2" width="5.33203125" style="35" customWidth="1"/>
    <col min="3" max="3" width="8.5546875" style="35" customWidth="1"/>
    <col min="4" max="7" width="8.5546875" style="36" customWidth="1"/>
    <col min="8" max="8" width="8.5546875" style="35" customWidth="1"/>
    <col min="9" max="9" width="8.5546875" style="36" customWidth="1"/>
    <col min="10" max="10" width="9.5546875" style="15" customWidth="1"/>
    <col min="11" max="12" width="15.5546875" style="15" customWidth="1"/>
    <col min="13" max="13" width="2.5546875" style="15" customWidth="1"/>
    <col min="14" max="14" width="10.88671875" style="15" customWidth="1"/>
    <col min="15" max="17" width="15.5546875" style="15" customWidth="1"/>
    <col min="18" max="18" width="8.33203125" style="15"/>
    <col min="19" max="16384" width="8.33203125" style="35"/>
  </cols>
  <sheetData>
    <row r="1" spans="1:49" s="21" customFormat="1" ht="12.9" customHeight="1" x14ac:dyDescent="0.3">
      <c r="A1" s="20" t="s">
        <v>44</v>
      </c>
      <c r="D1" s="22"/>
      <c r="E1" s="22"/>
      <c r="F1" s="22"/>
      <c r="G1" s="22"/>
      <c r="I1" s="22"/>
      <c r="J1" s="15"/>
      <c r="K1" s="15"/>
      <c r="L1" s="15"/>
      <c r="M1" s="15"/>
      <c r="N1" s="15"/>
      <c r="O1" s="15"/>
      <c r="P1" s="15"/>
      <c r="Q1" s="15"/>
      <c r="R1" s="15"/>
    </row>
    <row r="2" spans="1:49" s="23" customFormat="1" ht="12.9" customHeight="1" x14ac:dyDescent="0.3">
      <c r="A2" s="23" t="s">
        <v>117</v>
      </c>
      <c r="D2" s="24"/>
      <c r="E2" s="24"/>
      <c r="F2" s="24"/>
      <c r="G2" s="24"/>
      <c r="I2" s="24"/>
      <c r="J2" s="15"/>
      <c r="K2" s="15"/>
      <c r="L2" s="15"/>
      <c r="M2" s="15"/>
      <c r="N2" s="15"/>
      <c r="O2" s="15"/>
      <c r="P2" s="15"/>
      <c r="Q2" s="15"/>
      <c r="R2" s="15"/>
    </row>
    <row r="3" spans="1:49" s="23" customFormat="1" ht="12.9" customHeight="1" x14ac:dyDescent="0.3">
      <c r="A3" s="25"/>
      <c r="B3" s="25"/>
      <c r="C3" s="25"/>
      <c r="D3" s="26"/>
      <c r="E3" s="26"/>
      <c r="F3" s="26"/>
      <c r="G3" s="26"/>
      <c r="H3" s="25"/>
      <c r="I3" s="26"/>
      <c r="J3" s="26"/>
      <c r="K3" s="15"/>
      <c r="L3" s="15"/>
      <c r="M3" s="15"/>
      <c r="N3" s="15"/>
      <c r="O3" s="15"/>
      <c r="P3" s="15"/>
      <c r="Q3" s="15"/>
      <c r="R3" s="15"/>
    </row>
    <row r="4" spans="1:49" s="32" customFormat="1" ht="12.9" customHeight="1" x14ac:dyDescent="0.3">
      <c r="A4" s="29"/>
      <c r="B4" s="30"/>
      <c r="C4" s="30">
        <v>2017</v>
      </c>
      <c r="D4" s="30">
        <v>2018</v>
      </c>
      <c r="E4" s="30">
        <v>2019</v>
      </c>
      <c r="F4" s="30">
        <v>2020</v>
      </c>
      <c r="G4" s="30">
        <v>2021</v>
      </c>
      <c r="H4" s="30">
        <v>2022</v>
      </c>
      <c r="I4" s="30">
        <v>2023</v>
      </c>
      <c r="J4" s="30" t="s">
        <v>124</v>
      </c>
      <c r="K4" s="15"/>
      <c r="L4" s="15"/>
      <c r="M4" s="15"/>
      <c r="N4" s="15"/>
      <c r="O4" s="15"/>
      <c r="P4" s="15"/>
      <c r="Q4" s="15"/>
      <c r="R4" s="15"/>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row>
    <row r="5" spans="1:49" s="32" customFormat="1" ht="12.9" customHeight="1" x14ac:dyDescent="0.3">
      <c r="A5" s="27"/>
      <c r="B5" s="61" t="s">
        <v>41</v>
      </c>
      <c r="C5" s="62"/>
      <c r="D5" s="62"/>
      <c r="E5" s="62"/>
      <c r="F5" s="62"/>
      <c r="G5" s="62"/>
      <c r="H5" s="62"/>
      <c r="I5" s="62"/>
      <c r="J5" s="62"/>
      <c r="K5" s="15"/>
      <c r="L5" s="15"/>
      <c r="M5" s="15"/>
      <c r="N5" s="15"/>
      <c r="O5" s="15"/>
      <c r="P5" s="15"/>
      <c r="Q5" s="15"/>
      <c r="R5" s="15"/>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row>
    <row r="7" spans="1:49" s="28" customFormat="1" ht="12.9" customHeight="1" x14ac:dyDescent="0.3">
      <c r="A7" s="70" t="s">
        <v>47</v>
      </c>
      <c r="C7" s="99">
        <f t="shared" ref="C7:J7" si="0">SUM(C8:C19)</f>
        <v>1456.23595</v>
      </c>
      <c r="D7" s="99">
        <f t="shared" si="0"/>
        <v>1375.1359000000002</v>
      </c>
      <c r="E7" s="99">
        <f t="shared" si="0"/>
        <v>1445.9549999999999</v>
      </c>
      <c r="F7" s="99">
        <f t="shared" si="0"/>
        <v>1542.1999999999998</v>
      </c>
      <c r="G7" s="99">
        <f t="shared" si="0"/>
        <v>1854.9</v>
      </c>
      <c r="H7" s="99">
        <f t="shared" si="0"/>
        <v>1889.2422071428573</v>
      </c>
      <c r="I7" s="99">
        <f t="shared" si="0"/>
        <v>2219.5087857142858</v>
      </c>
      <c r="J7" s="99">
        <f t="shared" si="0"/>
        <v>1622.6</v>
      </c>
      <c r="K7" s="15"/>
      <c r="L7" s="15"/>
      <c r="M7" s="15"/>
      <c r="N7" s="15"/>
      <c r="O7" s="15"/>
      <c r="P7" s="15"/>
      <c r="Q7" s="15"/>
      <c r="R7" s="15"/>
    </row>
    <row r="8" spans="1:49" s="28" customFormat="1" ht="12.9" customHeight="1" x14ac:dyDescent="0.3">
      <c r="A8" s="82" t="s">
        <v>29</v>
      </c>
      <c r="B8" s="45"/>
      <c r="C8" s="100">
        <v>5.3209499999999998</v>
      </c>
      <c r="D8" s="100">
        <v>14.080899999999998</v>
      </c>
      <c r="E8" s="100">
        <v>14.25</v>
      </c>
      <c r="F8" s="101">
        <v>17</v>
      </c>
      <c r="G8" s="101">
        <v>23</v>
      </c>
      <c r="H8" s="100">
        <v>11.399999999999999</v>
      </c>
      <c r="I8" s="100">
        <v>105.94999999999999</v>
      </c>
      <c r="J8" s="100">
        <v>11</v>
      </c>
      <c r="K8" s="15"/>
      <c r="L8" s="15"/>
      <c r="M8" s="15"/>
      <c r="N8" s="15"/>
      <c r="O8" s="15"/>
      <c r="P8" s="15"/>
      <c r="Q8" s="15"/>
      <c r="R8" s="15"/>
    </row>
    <row r="9" spans="1:49" s="28" customFormat="1" ht="12.9" customHeight="1" x14ac:dyDescent="0.3">
      <c r="A9" s="82" t="s">
        <v>30</v>
      </c>
      <c r="B9" s="45"/>
      <c r="C9" s="100"/>
      <c r="D9" s="100"/>
      <c r="E9" s="100"/>
      <c r="F9" s="101"/>
      <c r="G9" s="101"/>
      <c r="H9" s="100"/>
      <c r="I9" s="100"/>
      <c r="J9" s="100"/>
      <c r="K9" s="15"/>
      <c r="L9" s="15"/>
      <c r="M9" s="15"/>
      <c r="N9" s="15"/>
      <c r="O9" s="15"/>
      <c r="P9" s="15"/>
      <c r="Q9" s="15"/>
      <c r="R9" s="15"/>
    </row>
    <row r="10" spans="1:49" s="28" customFormat="1" ht="12.9" customHeight="1" x14ac:dyDescent="0.3">
      <c r="A10" s="82" t="s">
        <v>31</v>
      </c>
      <c r="B10" s="45"/>
      <c r="C10" s="100"/>
      <c r="D10" s="100"/>
      <c r="E10" s="100"/>
      <c r="F10" s="101"/>
      <c r="G10" s="101"/>
      <c r="H10" s="100"/>
      <c r="I10" s="100"/>
      <c r="J10" s="100"/>
      <c r="K10" s="15"/>
      <c r="L10" s="15"/>
      <c r="M10" s="15"/>
      <c r="N10" s="15"/>
      <c r="O10" s="15"/>
      <c r="P10" s="15"/>
      <c r="Q10" s="15"/>
      <c r="R10" s="15"/>
    </row>
    <row r="11" spans="1:49" s="28" customFormat="1" ht="12.9" customHeight="1" x14ac:dyDescent="0.3">
      <c r="A11" s="82" t="s">
        <v>32</v>
      </c>
      <c r="B11" s="45"/>
      <c r="C11" s="100">
        <v>87.265000000000001</v>
      </c>
      <c r="D11" s="100">
        <v>57.505000000000003</v>
      </c>
      <c r="E11" s="100">
        <v>6.3549999999999995</v>
      </c>
      <c r="F11" s="101">
        <v>22.799999999999997</v>
      </c>
      <c r="G11" s="101">
        <v>11.399999999999999</v>
      </c>
      <c r="H11" s="100">
        <v>2.576857142857143</v>
      </c>
      <c r="I11" s="100">
        <v>27.108785714285712</v>
      </c>
      <c r="J11" s="100">
        <v>20</v>
      </c>
      <c r="K11" s="15"/>
      <c r="L11" s="15"/>
      <c r="M11" s="15"/>
      <c r="N11" s="15"/>
      <c r="O11" s="15"/>
      <c r="P11" s="15"/>
      <c r="Q11" s="15"/>
      <c r="R11" s="15"/>
    </row>
    <row r="12" spans="1:49" s="28" customFormat="1" ht="12.9" customHeight="1" x14ac:dyDescent="0.3">
      <c r="A12" s="82" t="s">
        <v>33</v>
      </c>
      <c r="B12" s="45"/>
      <c r="C12" s="100"/>
      <c r="D12" s="100"/>
      <c r="E12" s="100"/>
      <c r="F12" s="101"/>
      <c r="G12" s="101"/>
      <c r="H12" s="100"/>
      <c r="I12" s="100"/>
      <c r="J12" s="100"/>
      <c r="K12" s="15"/>
      <c r="L12" s="15"/>
      <c r="M12" s="15"/>
      <c r="N12" s="15"/>
      <c r="O12" s="15"/>
      <c r="P12" s="15"/>
      <c r="Q12" s="15"/>
      <c r="R12" s="15"/>
    </row>
    <row r="13" spans="1:49" s="28" customFormat="1" ht="12.9" customHeight="1" x14ac:dyDescent="0.3">
      <c r="A13" s="82" t="s">
        <v>34</v>
      </c>
      <c r="B13" s="45"/>
      <c r="C13" s="100">
        <v>833.9</v>
      </c>
      <c r="D13" s="100">
        <v>830.80000000000007</v>
      </c>
      <c r="E13" s="100">
        <v>894.35</v>
      </c>
      <c r="F13" s="101">
        <v>1078.8</v>
      </c>
      <c r="G13" s="101">
        <v>1523.65</v>
      </c>
      <c r="H13" s="100">
        <v>1396.5500000000002</v>
      </c>
      <c r="I13" s="100">
        <v>1585.65</v>
      </c>
      <c r="J13" s="100">
        <v>1226</v>
      </c>
      <c r="K13" s="15"/>
      <c r="L13" s="15"/>
      <c r="M13" s="15"/>
      <c r="N13" s="15"/>
      <c r="O13" s="15"/>
      <c r="P13" s="15"/>
      <c r="Q13" s="15"/>
      <c r="R13" s="15"/>
    </row>
    <row r="14" spans="1:49" s="28" customFormat="1" ht="12.9" customHeight="1" x14ac:dyDescent="0.3">
      <c r="A14" s="82" t="s">
        <v>35</v>
      </c>
      <c r="B14" s="45"/>
      <c r="C14" s="100">
        <v>0</v>
      </c>
      <c r="D14" s="100">
        <v>0</v>
      </c>
      <c r="E14" s="100">
        <v>56</v>
      </c>
      <c r="F14" s="101">
        <v>56</v>
      </c>
      <c r="G14" s="101">
        <v>29</v>
      </c>
      <c r="H14" s="100">
        <v>34.715350000000001</v>
      </c>
      <c r="I14" s="100">
        <v>52.25</v>
      </c>
      <c r="J14" s="100">
        <v>52</v>
      </c>
      <c r="K14" s="15"/>
      <c r="L14" s="15"/>
      <c r="M14" s="15"/>
      <c r="N14" s="15"/>
      <c r="O14" s="15"/>
      <c r="P14" s="15"/>
      <c r="Q14" s="15"/>
      <c r="R14" s="15"/>
    </row>
    <row r="15" spans="1:49" s="28" customFormat="1" ht="12.9" customHeight="1" x14ac:dyDescent="0.3">
      <c r="A15" s="82" t="s">
        <v>36</v>
      </c>
      <c r="B15" s="45"/>
      <c r="C15" s="100"/>
      <c r="D15" s="100"/>
      <c r="E15" s="100"/>
      <c r="F15" s="101"/>
      <c r="G15" s="101"/>
      <c r="H15" s="100"/>
      <c r="I15" s="100"/>
      <c r="J15" s="100"/>
      <c r="K15" s="15"/>
      <c r="L15" s="15"/>
      <c r="M15" s="15"/>
      <c r="N15" s="15"/>
      <c r="O15" s="15"/>
      <c r="P15" s="15"/>
      <c r="Q15" s="15"/>
      <c r="R15" s="15"/>
    </row>
    <row r="16" spans="1:49" s="28" customFormat="1" ht="12.9" customHeight="1" x14ac:dyDescent="0.3">
      <c r="A16" s="82" t="s">
        <v>37</v>
      </c>
      <c r="B16" s="34"/>
      <c r="C16" s="102"/>
      <c r="D16" s="102"/>
      <c r="E16" s="102"/>
      <c r="F16" s="102"/>
      <c r="G16" s="102"/>
      <c r="H16" s="102"/>
      <c r="I16" s="102"/>
      <c r="J16" s="100"/>
      <c r="K16" s="15"/>
      <c r="L16" s="15"/>
      <c r="M16" s="15"/>
      <c r="N16" s="15"/>
      <c r="O16" s="15"/>
      <c r="P16" s="15"/>
      <c r="Q16" s="15"/>
      <c r="R16" s="15"/>
    </row>
    <row r="17" spans="1:18" s="28" customFormat="1" ht="12.9" customHeight="1" x14ac:dyDescent="0.3">
      <c r="A17" s="82" t="s">
        <v>38</v>
      </c>
      <c r="B17" s="35"/>
      <c r="C17" s="36">
        <v>118.75</v>
      </c>
      <c r="D17" s="36">
        <v>175.75</v>
      </c>
      <c r="E17" s="36">
        <v>150</v>
      </c>
      <c r="F17" s="36">
        <v>102.6</v>
      </c>
      <c r="G17" s="36">
        <v>97.85</v>
      </c>
      <c r="H17" s="36">
        <v>204.25</v>
      </c>
      <c r="I17" s="36">
        <v>236.54999999999998</v>
      </c>
      <c r="J17" s="100">
        <v>216.6</v>
      </c>
      <c r="K17" s="15"/>
      <c r="L17" s="15"/>
      <c r="M17" s="15"/>
      <c r="N17" s="15"/>
      <c r="O17" s="15"/>
      <c r="P17" s="15"/>
      <c r="Q17" s="15"/>
      <c r="R17" s="15"/>
    </row>
    <row r="18" spans="1:18" s="28" customFormat="1" ht="12.9" customHeight="1" x14ac:dyDescent="0.3">
      <c r="A18" s="82" t="s">
        <v>39</v>
      </c>
      <c r="B18" s="35"/>
      <c r="C18" s="36">
        <v>411</v>
      </c>
      <c r="D18" s="36">
        <v>297</v>
      </c>
      <c r="E18" s="36">
        <v>325</v>
      </c>
      <c r="F18" s="36">
        <v>265</v>
      </c>
      <c r="G18" s="36">
        <v>170</v>
      </c>
      <c r="H18" s="36">
        <v>239.75</v>
      </c>
      <c r="I18" s="36">
        <v>212</v>
      </c>
      <c r="J18" s="100">
        <v>97</v>
      </c>
      <c r="K18" s="15"/>
      <c r="L18" s="15"/>
      <c r="M18" s="15"/>
      <c r="N18" s="15"/>
      <c r="O18" s="15"/>
      <c r="P18" s="15"/>
      <c r="Q18" s="15"/>
      <c r="R18" s="15"/>
    </row>
    <row r="19" spans="1:18" s="28" customFormat="1" ht="12.9" customHeight="1" x14ac:dyDescent="0.3">
      <c r="A19" s="82" t="s">
        <v>40</v>
      </c>
      <c r="B19" s="35"/>
      <c r="C19" s="63"/>
      <c r="D19" s="63"/>
      <c r="E19" s="63"/>
      <c r="F19" s="63"/>
      <c r="G19" s="63"/>
      <c r="H19" s="63"/>
      <c r="I19" s="63"/>
      <c r="J19" s="15"/>
      <c r="K19" s="15"/>
      <c r="L19" s="15"/>
      <c r="M19" s="15"/>
      <c r="N19" s="15"/>
      <c r="O19" s="15"/>
      <c r="P19" s="15"/>
      <c r="Q19" s="15"/>
      <c r="R19" s="15"/>
    </row>
    <row r="20" spans="1:18" x14ac:dyDescent="0.3">
      <c r="A20" s="83"/>
      <c r="J20" s="112"/>
    </row>
    <row r="21" spans="1:18" s="37" customFormat="1" ht="12.9" customHeight="1" x14ac:dyDescent="0.3">
      <c r="A21" s="38"/>
      <c r="B21" s="38"/>
      <c r="C21" s="38"/>
      <c r="D21" s="39"/>
      <c r="E21" s="39"/>
      <c r="F21" s="39"/>
      <c r="G21" s="39"/>
      <c r="H21" s="38"/>
      <c r="I21" s="39"/>
      <c r="J21" s="15"/>
      <c r="K21" s="15"/>
      <c r="L21" s="15"/>
      <c r="M21" s="15"/>
      <c r="N21" s="15"/>
      <c r="O21" s="15"/>
      <c r="P21" s="15"/>
      <c r="Q21" s="15"/>
      <c r="R21" s="15"/>
    </row>
    <row r="22" spans="1:18" s="28" customFormat="1" ht="15" customHeight="1" x14ac:dyDescent="0.3">
      <c r="A22" s="32" t="s">
        <v>9</v>
      </c>
      <c r="B22" s="40"/>
      <c r="C22" s="41"/>
      <c r="D22" s="41"/>
      <c r="E22" s="41"/>
      <c r="F22" s="41"/>
      <c r="G22" s="41"/>
      <c r="H22" s="41"/>
      <c r="I22" s="41"/>
      <c r="J22" s="15"/>
      <c r="K22" s="15"/>
      <c r="L22" s="15"/>
      <c r="M22" s="15"/>
      <c r="N22" s="15"/>
      <c r="O22" s="15"/>
      <c r="P22" s="15"/>
      <c r="Q22" s="15"/>
      <c r="R22" s="15"/>
    </row>
    <row r="23" spans="1:18" s="42" customFormat="1" ht="15" customHeight="1" x14ac:dyDescent="0.3">
      <c r="A23" s="32"/>
      <c r="B23" s="35"/>
      <c r="C23" s="35"/>
      <c r="D23" s="36"/>
      <c r="E23" s="36"/>
      <c r="F23" s="36"/>
      <c r="G23" s="36"/>
      <c r="H23" s="35"/>
      <c r="I23" s="36"/>
      <c r="J23" s="15"/>
      <c r="K23" s="15"/>
      <c r="L23" s="15"/>
      <c r="M23" s="15"/>
      <c r="N23" s="15"/>
      <c r="O23" s="15"/>
      <c r="P23" s="15"/>
      <c r="Q23" s="15"/>
      <c r="R23" s="15"/>
    </row>
    <row r="24" spans="1:18" s="42" customFormat="1" ht="15" customHeight="1" x14ac:dyDescent="0.3">
      <c r="A24" s="32"/>
      <c r="B24" s="35"/>
      <c r="C24" s="35"/>
      <c r="D24" s="36"/>
      <c r="E24" s="36"/>
      <c r="F24" s="36"/>
      <c r="G24" s="36"/>
      <c r="H24" s="35"/>
      <c r="I24" s="36"/>
      <c r="J24" s="15"/>
      <c r="K24" s="15"/>
      <c r="L24" s="15"/>
      <c r="M24" s="15"/>
      <c r="N24" s="15"/>
      <c r="O24" s="15"/>
      <c r="P24" s="15"/>
      <c r="Q24" s="15"/>
      <c r="R24" s="15"/>
    </row>
    <row r="25" spans="1:18" x14ac:dyDescent="0.3">
      <c r="A25" s="35"/>
    </row>
  </sheetData>
  <conditionalFormatting sqref="B5">
    <cfRule type="cellIs" dxfId="9" priority="1" stopIfTrue="1" operator="equal">
      <formula>"   "</formula>
    </cfRule>
    <cfRule type="cellIs" dxfId="8"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F1E87-4E7C-4E5A-B12F-61EE93E5C196}">
  <dimension ref="A1:AW24"/>
  <sheetViews>
    <sheetView showGridLines="0" zoomScaleNormal="100" workbookViewId="0"/>
  </sheetViews>
  <sheetFormatPr defaultColWidth="8.33203125" defaultRowHeight="13.8" x14ac:dyDescent="0.3"/>
  <cols>
    <col min="1" max="1" width="20.5546875" style="32" customWidth="1"/>
    <col min="2" max="2" width="5.33203125" style="35" customWidth="1"/>
    <col min="3" max="3" width="8.5546875" style="35" customWidth="1"/>
    <col min="4" max="7" width="8.5546875" style="36" customWidth="1"/>
    <col min="8" max="8" width="8.5546875" style="35" customWidth="1"/>
    <col min="9" max="9" width="8.5546875" style="36" customWidth="1"/>
    <col min="10" max="10" width="9.5546875" style="15" customWidth="1"/>
    <col min="11" max="12" width="15.5546875" style="15" customWidth="1"/>
    <col min="13" max="13" width="2.5546875" style="15" customWidth="1"/>
    <col min="14" max="14" width="10.88671875" style="15" customWidth="1"/>
    <col min="15" max="17" width="15.5546875" style="15" customWidth="1"/>
    <col min="18" max="18" width="8.33203125" style="15"/>
    <col min="19" max="16384" width="8.33203125" style="35"/>
  </cols>
  <sheetData>
    <row r="1" spans="1:49" s="21" customFormat="1" ht="12.9" customHeight="1" x14ac:dyDescent="0.3">
      <c r="A1" s="20" t="s">
        <v>45</v>
      </c>
      <c r="D1" s="22"/>
      <c r="E1" s="22"/>
      <c r="F1" s="22"/>
      <c r="G1" s="22"/>
      <c r="I1" s="22"/>
      <c r="K1" s="15"/>
      <c r="L1" s="15"/>
      <c r="M1" s="15"/>
      <c r="N1" s="15"/>
      <c r="O1" s="15"/>
      <c r="P1" s="15"/>
      <c r="Q1" s="15"/>
      <c r="R1" s="15"/>
    </row>
    <row r="2" spans="1:49" s="23" customFormat="1" ht="12.9" customHeight="1" x14ac:dyDescent="0.3">
      <c r="A2" s="23" t="s">
        <v>117</v>
      </c>
      <c r="D2" s="24"/>
      <c r="E2" s="24"/>
      <c r="F2" s="24"/>
      <c r="G2" s="24"/>
      <c r="I2" s="24"/>
      <c r="K2" s="15"/>
      <c r="L2" s="15"/>
      <c r="M2" s="15"/>
      <c r="N2" s="15"/>
      <c r="O2" s="15"/>
      <c r="P2" s="15"/>
      <c r="Q2" s="15"/>
      <c r="R2" s="15"/>
    </row>
    <row r="3" spans="1:49" s="23" customFormat="1" ht="12.9" customHeight="1" x14ac:dyDescent="0.3">
      <c r="A3" s="25"/>
      <c r="B3" s="25"/>
      <c r="C3" s="25"/>
      <c r="D3" s="26"/>
      <c r="E3" s="26"/>
      <c r="F3" s="26"/>
      <c r="G3" s="26"/>
      <c r="H3" s="25"/>
      <c r="I3" s="26"/>
      <c r="J3" s="25"/>
      <c r="K3" s="15"/>
      <c r="L3" s="15"/>
      <c r="M3" s="15"/>
      <c r="N3" s="15"/>
      <c r="O3" s="15"/>
      <c r="P3" s="15"/>
      <c r="Q3" s="15"/>
      <c r="R3" s="15"/>
    </row>
    <row r="4" spans="1:49" s="32" customFormat="1" ht="12.9" customHeight="1" x14ac:dyDescent="0.3">
      <c r="A4" s="29"/>
      <c r="B4" s="30"/>
      <c r="C4" s="30">
        <v>2017</v>
      </c>
      <c r="D4" s="30">
        <v>2018</v>
      </c>
      <c r="E4" s="30">
        <v>2019</v>
      </c>
      <c r="F4" s="30">
        <v>2020</v>
      </c>
      <c r="G4" s="30">
        <v>2021</v>
      </c>
      <c r="H4" s="30">
        <v>2022</v>
      </c>
      <c r="I4" s="30">
        <v>2023</v>
      </c>
      <c r="J4" s="30" t="s">
        <v>124</v>
      </c>
      <c r="K4" s="15"/>
      <c r="L4" s="15"/>
      <c r="M4" s="15"/>
      <c r="N4" s="15"/>
      <c r="O4" s="15"/>
      <c r="P4" s="15"/>
      <c r="Q4" s="15"/>
      <c r="R4" s="15"/>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row>
    <row r="5" spans="1:49" s="32" customFormat="1" ht="12.9" customHeight="1" x14ac:dyDescent="0.3">
      <c r="A5" s="27"/>
      <c r="B5" s="84" t="s">
        <v>41</v>
      </c>
      <c r="C5" s="85"/>
      <c r="D5" s="85"/>
      <c r="E5" s="85"/>
      <c r="F5" s="85"/>
      <c r="G5" s="85"/>
      <c r="H5" s="85"/>
      <c r="I5" s="85"/>
      <c r="J5" s="85"/>
      <c r="K5" s="15"/>
      <c r="L5" s="15"/>
      <c r="M5" s="15"/>
      <c r="N5" s="15"/>
      <c r="O5" s="15"/>
      <c r="P5" s="15"/>
      <c r="Q5" s="15"/>
      <c r="R5" s="15"/>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row>
    <row r="6" spans="1:49" x14ac:dyDescent="0.3">
      <c r="J6" s="35"/>
    </row>
    <row r="7" spans="1:49" s="28" customFormat="1" ht="12.9" customHeight="1" x14ac:dyDescent="0.3">
      <c r="A7" s="70" t="s">
        <v>47</v>
      </c>
      <c r="C7" s="99">
        <f t="shared" ref="C7:I7" si="0">SUM(C8:C19)</f>
        <v>12871.15</v>
      </c>
      <c r="D7" s="99">
        <f t="shared" si="0"/>
        <v>16220.5</v>
      </c>
      <c r="E7" s="99">
        <f t="shared" si="0"/>
        <v>17096.567999999999</v>
      </c>
      <c r="F7" s="99">
        <f t="shared" si="0"/>
        <v>16254.279999999999</v>
      </c>
      <c r="G7" s="99">
        <f t="shared" si="0"/>
        <v>15566.369999999999</v>
      </c>
      <c r="H7" s="99">
        <f t="shared" si="0"/>
        <v>16525.514999999999</v>
      </c>
      <c r="I7" s="99">
        <f t="shared" si="0"/>
        <v>14512.947</v>
      </c>
      <c r="J7" s="99">
        <f t="shared" ref="J7" si="1">SUM(J8:J19)</f>
        <v>14439.365</v>
      </c>
      <c r="K7" s="15"/>
      <c r="L7" s="15"/>
      <c r="M7" s="15"/>
      <c r="N7" s="15"/>
      <c r="O7" s="15"/>
      <c r="P7" s="15"/>
      <c r="Q7" s="15"/>
      <c r="R7" s="15"/>
    </row>
    <row r="8" spans="1:49" s="28" customFormat="1" ht="12.9" customHeight="1" x14ac:dyDescent="0.3">
      <c r="A8" s="82" t="s">
        <v>29</v>
      </c>
      <c r="B8" s="45"/>
      <c r="C8" s="100">
        <v>461</v>
      </c>
      <c r="D8" s="100">
        <v>465</v>
      </c>
      <c r="E8" s="100">
        <v>464</v>
      </c>
      <c r="F8" s="101">
        <v>535</v>
      </c>
      <c r="G8" s="101">
        <v>430</v>
      </c>
      <c r="H8" s="100">
        <v>517</v>
      </c>
      <c r="I8" s="100">
        <v>643</v>
      </c>
      <c r="J8" s="100">
        <v>427</v>
      </c>
      <c r="K8" s="15"/>
      <c r="L8" s="15"/>
      <c r="M8" s="15"/>
      <c r="N8" s="15"/>
      <c r="O8" s="15"/>
      <c r="P8" s="15"/>
      <c r="Q8" s="15"/>
      <c r="R8" s="15"/>
    </row>
    <row r="9" spans="1:49" s="28" customFormat="1" ht="12.9" customHeight="1" x14ac:dyDescent="0.3">
      <c r="A9" s="82" t="s">
        <v>30</v>
      </c>
      <c r="B9" s="45"/>
      <c r="C9" s="100"/>
      <c r="D9" s="100"/>
      <c r="E9" s="100"/>
      <c r="F9" s="101"/>
      <c r="G9" s="101"/>
      <c r="H9" s="100"/>
      <c r="I9" s="100"/>
      <c r="J9" s="100"/>
      <c r="K9" s="15"/>
      <c r="L9" s="15"/>
      <c r="M9" s="15"/>
      <c r="N9" s="15"/>
      <c r="O9" s="15"/>
      <c r="P9" s="15"/>
      <c r="Q9" s="15"/>
      <c r="R9" s="15"/>
    </row>
    <row r="10" spans="1:49" s="28" customFormat="1" ht="12.9" customHeight="1" x14ac:dyDescent="0.3">
      <c r="A10" s="82" t="s">
        <v>31</v>
      </c>
      <c r="B10" s="45"/>
      <c r="C10" s="100">
        <v>677.15</v>
      </c>
      <c r="D10" s="100">
        <v>739.5</v>
      </c>
      <c r="E10" s="100">
        <v>539.56799999999998</v>
      </c>
      <c r="F10" s="101">
        <v>549.28</v>
      </c>
      <c r="G10" s="101">
        <v>554.37</v>
      </c>
      <c r="H10" s="100">
        <v>580.51499999999999</v>
      </c>
      <c r="I10" s="100">
        <v>412.64699999999999</v>
      </c>
      <c r="J10" s="100">
        <v>418.065</v>
      </c>
      <c r="K10" s="15"/>
      <c r="L10" s="15"/>
      <c r="M10" s="15"/>
      <c r="N10" s="15"/>
      <c r="O10" s="15"/>
      <c r="P10" s="15"/>
      <c r="Q10" s="15"/>
      <c r="R10" s="15"/>
    </row>
    <row r="11" spans="1:49" s="28" customFormat="1" ht="12.9" customHeight="1" x14ac:dyDescent="0.3">
      <c r="A11" s="82" t="s">
        <v>32</v>
      </c>
      <c r="B11" s="45"/>
      <c r="C11" s="100">
        <v>1331</v>
      </c>
      <c r="D11" s="100">
        <v>1457</v>
      </c>
      <c r="E11" s="100">
        <v>1256</v>
      </c>
      <c r="F11" s="101">
        <v>1717</v>
      </c>
      <c r="G11" s="101">
        <v>1669</v>
      </c>
      <c r="H11" s="100">
        <v>1784</v>
      </c>
      <c r="I11" s="100">
        <v>1563.3</v>
      </c>
      <c r="J11" s="100">
        <v>1827.3</v>
      </c>
      <c r="K11" s="15"/>
      <c r="L11" s="15"/>
      <c r="M11" s="15"/>
      <c r="N11" s="15"/>
      <c r="O11" s="15"/>
      <c r="P11" s="15"/>
      <c r="Q11" s="15"/>
      <c r="R11" s="15"/>
    </row>
    <row r="12" spans="1:49" s="28" customFormat="1" ht="12.9" customHeight="1" x14ac:dyDescent="0.3">
      <c r="A12" s="82" t="s">
        <v>33</v>
      </c>
      <c r="B12" s="45"/>
      <c r="C12" s="100"/>
      <c r="D12" s="100"/>
      <c r="E12" s="100"/>
      <c r="F12" s="101"/>
      <c r="G12" s="101"/>
      <c r="H12" s="100"/>
      <c r="I12" s="100"/>
      <c r="J12" s="100"/>
      <c r="K12" s="15"/>
      <c r="L12" s="15"/>
      <c r="M12" s="15"/>
      <c r="N12" s="15"/>
      <c r="O12" s="15"/>
      <c r="P12" s="15"/>
      <c r="Q12" s="15"/>
      <c r="R12" s="15"/>
    </row>
    <row r="13" spans="1:49" s="28" customFormat="1" ht="12.9" customHeight="1" x14ac:dyDescent="0.3">
      <c r="A13" s="82" t="s">
        <v>34</v>
      </c>
      <c r="B13" s="45"/>
      <c r="C13" s="100">
        <v>5092</v>
      </c>
      <c r="D13" s="100">
        <v>7482</v>
      </c>
      <c r="E13" s="100">
        <v>9008</v>
      </c>
      <c r="F13" s="101">
        <v>6484</v>
      </c>
      <c r="G13" s="101">
        <v>6122</v>
      </c>
      <c r="H13" s="100">
        <v>7088</v>
      </c>
      <c r="I13" s="100">
        <v>6906</v>
      </c>
      <c r="J13" s="100">
        <v>7555</v>
      </c>
      <c r="K13" s="15"/>
      <c r="L13" s="15"/>
      <c r="M13" s="15"/>
      <c r="N13" s="15"/>
      <c r="O13" s="15"/>
      <c r="P13" s="15"/>
      <c r="Q13" s="15"/>
      <c r="R13" s="15"/>
    </row>
    <row r="14" spans="1:49" s="28" customFormat="1" ht="12.9" customHeight="1" x14ac:dyDescent="0.3">
      <c r="A14" s="82" t="s">
        <v>35</v>
      </c>
      <c r="B14" s="45"/>
      <c r="C14" s="100"/>
      <c r="D14" s="100"/>
      <c r="E14" s="100"/>
      <c r="F14" s="101"/>
      <c r="G14" s="101"/>
      <c r="H14" s="100"/>
      <c r="I14" s="100"/>
      <c r="J14" s="100"/>
      <c r="K14" s="15"/>
      <c r="L14" s="15"/>
      <c r="M14" s="15"/>
      <c r="N14" s="15"/>
      <c r="O14" s="15"/>
      <c r="P14" s="15"/>
      <c r="Q14" s="15"/>
      <c r="R14" s="15"/>
    </row>
    <row r="15" spans="1:49" s="28" customFormat="1" ht="12.9" customHeight="1" x14ac:dyDescent="0.3">
      <c r="A15" s="82" t="s">
        <v>36</v>
      </c>
      <c r="B15" s="45"/>
      <c r="C15" s="100"/>
      <c r="D15" s="100"/>
      <c r="E15" s="100"/>
      <c r="F15" s="101"/>
      <c r="G15" s="101"/>
      <c r="H15" s="100"/>
      <c r="I15" s="100"/>
      <c r="J15" s="100"/>
      <c r="K15" s="15"/>
      <c r="L15" s="15"/>
      <c r="M15" s="15"/>
      <c r="N15" s="15"/>
      <c r="O15" s="15"/>
      <c r="P15" s="15"/>
      <c r="Q15" s="15"/>
      <c r="R15" s="15"/>
    </row>
    <row r="16" spans="1:49" s="28" customFormat="1" ht="12.9" customHeight="1" x14ac:dyDescent="0.3">
      <c r="A16" s="82" t="s">
        <v>37</v>
      </c>
      <c r="B16" s="34"/>
      <c r="C16" s="102"/>
      <c r="D16" s="102"/>
      <c r="E16" s="102"/>
      <c r="F16" s="102"/>
      <c r="G16" s="102"/>
      <c r="H16" s="102"/>
      <c r="I16" s="102"/>
      <c r="J16" s="100"/>
      <c r="K16" s="15"/>
      <c r="L16" s="15"/>
      <c r="M16" s="15"/>
      <c r="N16" s="15"/>
      <c r="O16" s="15"/>
      <c r="P16" s="15"/>
      <c r="Q16" s="15"/>
      <c r="R16" s="15"/>
    </row>
    <row r="17" spans="1:18" s="28" customFormat="1" ht="12.9" customHeight="1" x14ac:dyDescent="0.3">
      <c r="A17" s="82" t="s">
        <v>38</v>
      </c>
      <c r="B17" s="35"/>
      <c r="C17" s="36">
        <v>1000</v>
      </c>
      <c r="D17" s="36">
        <v>900</v>
      </c>
      <c r="E17" s="36">
        <v>800</v>
      </c>
      <c r="F17" s="36">
        <v>800</v>
      </c>
      <c r="G17" s="36">
        <v>594</v>
      </c>
      <c r="H17" s="36">
        <v>651</v>
      </c>
      <c r="I17" s="36">
        <v>543</v>
      </c>
      <c r="J17" s="100">
        <v>598</v>
      </c>
      <c r="K17" s="15"/>
      <c r="L17" s="15"/>
      <c r="M17" s="15"/>
      <c r="N17" s="15"/>
      <c r="O17" s="15"/>
      <c r="P17" s="15"/>
      <c r="Q17" s="15"/>
      <c r="R17" s="15"/>
    </row>
    <row r="18" spans="1:18" s="28" customFormat="1" ht="12.9" customHeight="1" x14ac:dyDescent="0.3">
      <c r="A18" s="82" t="s">
        <v>39</v>
      </c>
      <c r="B18" s="35"/>
      <c r="C18" s="36">
        <v>4310</v>
      </c>
      <c r="D18" s="36">
        <v>5177</v>
      </c>
      <c r="E18" s="36">
        <v>5029</v>
      </c>
      <c r="F18" s="36">
        <v>6169</v>
      </c>
      <c r="G18" s="36">
        <v>6197</v>
      </c>
      <c r="H18" s="36">
        <v>5905</v>
      </c>
      <c r="I18" s="36">
        <v>4445</v>
      </c>
      <c r="J18" s="100">
        <v>3614</v>
      </c>
      <c r="K18" s="15"/>
      <c r="L18" s="15"/>
      <c r="M18" s="15"/>
      <c r="N18" s="15"/>
      <c r="O18" s="15"/>
      <c r="P18" s="15"/>
      <c r="Q18" s="15"/>
      <c r="R18" s="15"/>
    </row>
    <row r="19" spans="1:18" s="28" customFormat="1" ht="12.9" customHeight="1" x14ac:dyDescent="0.3">
      <c r="A19" s="82" t="s">
        <v>40</v>
      </c>
      <c r="B19" s="35"/>
      <c r="C19" s="63"/>
      <c r="D19" s="63"/>
      <c r="E19" s="63"/>
      <c r="F19" s="63"/>
      <c r="G19" s="63"/>
      <c r="H19" s="63"/>
      <c r="I19" s="63"/>
      <c r="J19" s="100"/>
      <c r="K19" s="15"/>
      <c r="L19" s="15"/>
      <c r="M19" s="15"/>
      <c r="N19" s="15"/>
      <c r="O19" s="15"/>
      <c r="P19" s="15"/>
      <c r="Q19" s="15"/>
      <c r="R19" s="15"/>
    </row>
    <row r="20" spans="1:18" x14ac:dyDescent="0.3">
      <c r="J20" s="112"/>
    </row>
    <row r="21" spans="1:18" s="37" customFormat="1" ht="12.9" customHeight="1" x14ac:dyDescent="0.3">
      <c r="A21" s="38"/>
      <c r="B21" s="38"/>
      <c r="C21" s="38"/>
      <c r="D21" s="39"/>
      <c r="E21" s="39"/>
      <c r="F21" s="39"/>
      <c r="G21" s="39"/>
      <c r="H21" s="38"/>
      <c r="I21" s="39"/>
      <c r="J21" s="15"/>
      <c r="K21" s="15"/>
      <c r="L21" s="15"/>
      <c r="M21" s="15"/>
      <c r="N21" s="15"/>
      <c r="O21" s="15"/>
      <c r="P21" s="15"/>
      <c r="Q21" s="15"/>
      <c r="R21" s="15"/>
    </row>
    <row r="22" spans="1:18" s="28" customFormat="1" ht="15" customHeight="1" x14ac:dyDescent="0.3">
      <c r="A22" s="32" t="s">
        <v>9</v>
      </c>
      <c r="B22" s="40"/>
      <c r="C22" s="41"/>
      <c r="D22" s="41"/>
      <c r="E22" s="41"/>
      <c r="F22" s="41"/>
      <c r="G22" s="41"/>
      <c r="H22" s="41"/>
      <c r="I22" s="41"/>
      <c r="J22" s="15"/>
      <c r="K22" s="15"/>
      <c r="L22" s="15"/>
      <c r="M22" s="15"/>
      <c r="N22" s="15"/>
      <c r="O22" s="15"/>
      <c r="P22" s="15"/>
      <c r="Q22" s="15"/>
      <c r="R22" s="15"/>
    </row>
    <row r="23" spans="1:18" s="42" customFormat="1" ht="15" customHeight="1" x14ac:dyDescent="0.3">
      <c r="A23" s="32"/>
      <c r="B23" s="35"/>
      <c r="C23" s="35"/>
      <c r="D23" s="36"/>
      <c r="E23" s="36"/>
      <c r="F23" s="36"/>
      <c r="G23" s="36"/>
      <c r="H23" s="35"/>
      <c r="I23" s="36"/>
      <c r="J23" s="15"/>
      <c r="K23" s="15"/>
      <c r="L23" s="15"/>
      <c r="M23" s="15"/>
      <c r="N23" s="15"/>
      <c r="O23" s="15"/>
      <c r="P23" s="15"/>
      <c r="Q23" s="15"/>
      <c r="R23" s="15"/>
    </row>
    <row r="24" spans="1:18" x14ac:dyDescent="0.3">
      <c r="A24" s="35"/>
    </row>
  </sheetData>
  <conditionalFormatting sqref="B5">
    <cfRule type="cellIs" dxfId="7" priority="1" stopIfTrue="1" operator="equal">
      <formula>"   "</formula>
    </cfRule>
    <cfRule type="cellIs" dxfId="6"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3E7A6-2BF8-4C8B-91E7-B68940CE2BDF}">
  <dimension ref="A1:AW12"/>
  <sheetViews>
    <sheetView showGridLines="0" zoomScaleNormal="100" workbookViewId="0"/>
  </sheetViews>
  <sheetFormatPr defaultColWidth="8.33203125" defaultRowHeight="13.8" x14ac:dyDescent="0.3"/>
  <cols>
    <col min="1" max="1" width="20.5546875" style="32" customWidth="1"/>
    <col min="2" max="2" width="5.33203125" style="35" customWidth="1"/>
    <col min="3" max="3" width="8.5546875" style="35" customWidth="1"/>
    <col min="4" max="7" width="8.5546875" style="36" customWidth="1"/>
    <col min="8" max="8" width="8.5546875" style="35" customWidth="1"/>
    <col min="9" max="9" width="8.5546875" style="36" customWidth="1"/>
    <col min="10" max="10" width="8.6640625" style="15" customWidth="1"/>
    <col min="11" max="12" width="15.5546875" style="15" customWidth="1"/>
    <col min="13" max="13" width="2.5546875" style="15" customWidth="1"/>
    <col min="14" max="14" width="10.88671875" style="15" customWidth="1"/>
    <col min="15" max="17" width="15.5546875" style="15" customWidth="1"/>
    <col min="18" max="18" width="8.33203125" style="15"/>
    <col min="19" max="16384" width="8.33203125" style="35"/>
  </cols>
  <sheetData>
    <row r="1" spans="1:49" s="21" customFormat="1" ht="12.9" customHeight="1" x14ac:dyDescent="0.3">
      <c r="A1" s="20" t="s">
        <v>46</v>
      </c>
      <c r="D1" s="22"/>
      <c r="E1" s="22"/>
      <c r="F1" s="22"/>
      <c r="G1" s="22"/>
      <c r="I1" s="22"/>
      <c r="J1" s="15"/>
      <c r="K1" s="15"/>
      <c r="L1" s="15"/>
      <c r="M1" s="15"/>
      <c r="N1" s="15"/>
      <c r="O1" s="15"/>
      <c r="P1" s="15"/>
      <c r="Q1" s="15"/>
      <c r="R1" s="15"/>
    </row>
    <row r="2" spans="1:49" s="23" customFormat="1" ht="12.9" customHeight="1" x14ac:dyDescent="0.3">
      <c r="A2" s="23" t="s">
        <v>117</v>
      </c>
      <c r="D2" s="24"/>
      <c r="E2" s="24"/>
      <c r="F2" s="24"/>
      <c r="G2" s="24"/>
      <c r="I2" s="24"/>
      <c r="J2" s="24"/>
      <c r="K2" s="15"/>
      <c r="L2" s="15"/>
      <c r="M2" s="15"/>
      <c r="N2" s="15"/>
      <c r="O2" s="15"/>
      <c r="P2" s="15"/>
      <c r="Q2" s="15"/>
      <c r="R2" s="15"/>
    </row>
    <row r="3" spans="1:49" s="23" customFormat="1" ht="12.9" customHeight="1" x14ac:dyDescent="0.3">
      <c r="A3" s="25"/>
      <c r="B3" s="25"/>
      <c r="C3" s="25"/>
      <c r="D3" s="26"/>
      <c r="E3" s="26"/>
      <c r="F3" s="26"/>
      <c r="G3" s="26"/>
      <c r="H3" s="25"/>
      <c r="I3" s="26"/>
      <c r="J3" s="26"/>
      <c r="K3" s="15"/>
      <c r="L3" s="15"/>
      <c r="M3" s="15"/>
      <c r="N3" s="15"/>
      <c r="O3" s="15"/>
      <c r="P3" s="15"/>
      <c r="Q3" s="15"/>
      <c r="R3" s="15"/>
    </row>
    <row r="4" spans="1:49" s="32" customFormat="1" ht="12.9" customHeight="1" x14ac:dyDescent="0.3">
      <c r="A4" s="29"/>
      <c r="B4" s="30"/>
      <c r="C4" s="30">
        <v>2017</v>
      </c>
      <c r="D4" s="30">
        <v>2018</v>
      </c>
      <c r="E4" s="30">
        <v>2019</v>
      </c>
      <c r="F4" s="30">
        <v>2020</v>
      </c>
      <c r="G4" s="30">
        <v>2021</v>
      </c>
      <c r="H4" s="30">
        <v>2022</v>
      </c>
      <c r="I4" s="30">
        <v>2023</v>
      </c>
      <c r="J4" s="30" t="s">
        <v>124</v>
      </c>
      <c r="K4" s="15"/>
      <c r="L4" s="15"/>
      <c r="M4" s="15"/>
      <c r="N4" s="15"/>
      <c r="O4" s="15"/>
      <c r="P4" s="15"/>
      <c r="Q4" s="15"/>
      <c r="R4" s="15"/>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row>
    <row r="5" spans="1:49" s="32" customFormat="1" ht="12.9" customHeight="1" x14ac:dyDescent="0.3">
      <c r="A5" s="27"/>
      <c r="B5" s="61" t="s">
        <v>41</v>
      </c>
      <c r="C5" s="62"/>
      <c r="D5" s="62"/>
      <c r="E5" s="62"/>
      <c r="F5" s="62"/>
      <c r="G5" s="62"/>
      <c r="H5" s="62"/>
      <c r="I5" s="62"/>
      <c r="J5" s="62"/>
      <c r="K5" s="15"/>
      <c r="L5" s="15"/>
      <c r="M5" s="15"/>
      <c r="N5" s="15"/>
      <c r="O5" s="15"/>
      <c r="P5" s="15"/>
      <c r="Q5" s="15"/>
      <c r="R5" s="15"/>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row>
    <row r="6" spans="1:49" x14ac:dyDescent="0.3">
      <c r="J6" s="36"/>
    </row>
    <row r="7" spans="1:49" s="28" customFormat="1" ht="12.9" customHeight="1" x14ac:dyDescent="0.3">
      <c r="A7" s="70" t="s">
        <v>111</v>
      </c>
      <c r="C7" s="103">
        <v>2091.1930000000002</v>
      </c>
      <c r="D7" s="103">
        <v>1647.3000000000002</v>
      </c>
      <c r="E7" s="103">
        <v>1511.3470000000002</v>
      </c>
      <c r="F7" s="103">
        <v>1746.3036</v>
      </c>
      <c r="G7" s="103">
        <v>1557.2049999999999</v>
      </c>
      <c r="H7" s="103">
        <v>1863.64545</v>
      </c>
      <c r="I7" s="103">
        <v>1731.7148999999999</v>
      </c>
      <c r="J7" s="103">
        <v>1756.8558249999999</v>
      </c>
      <c r="K7" s="15"/>
      <c r="L7" s="15"/>
      <c r="M7" s="15"/>
      <c r="N7" s="15"/>
      <c r="O7" s="15"/>
      <c r="P7" s="15"/>
      <c r="Q7" s="15"/>
      <c r="R7" s="15"/>
    </row>
    <row r="8" spans="1:49" s="37" customFormat="1" ht="12.9" customHeight="1" x14ac:dyDescent="0.3">
      <c r="A8" s="71" t="s">
        <v>106</v>
      </c>
      <c r="B8" s="66"/>
      <c r="C8" s="74">
        <f>SUM('[1]Overig industriezand'!P$39:P$40)</f>
        <v>425</v>
      </c>
      <c r="D8" s="74">
        <f>SUM('[1]Overig industriezand'!Q$39:Q$40)</f>
        <v>363</v>
      </c>
      <c r="E8" s="74">
        <f>SUM('[1]Overig industriezand'!R$39:R$40)</f>
        <v>327</v>
      </c>
      <c r="F8" s="74">
        <f>SUM('[1]Overig industriezand'!S$39:S$40)</f>
        <v>359</v>
      </c>
      <c r="G8" s="74">
        <f>SUM('[1]Overig industriezand'!T$39:T$40)</f>
        <v>326.39999999999998</v>
      </c>
      <c r="H8" s="74">
        <f>SUM('[1]Overig industriezand'!U$39:U$40)</f>
        <v>515.2106</v>
      </c>
      <c r="I8" s="74">
        <f>SUM('[1]Overig industriezand'!V$39:V$40)</f>
        <v>450.77179999999998</v>
      </c>
      <c r="J8" s="74">
        <f>SUM('[1]Overig industriezand'!W$39:W$40)</f>
        <v>461.50562500000001</v>
      </c>
      <c r="K8" s="15"/>
      <c r="L8" s="15"/>
      <c r="M8" s="15"/>
      <c r="N8" s="15"/>
      <c r="O8" s="15"/>
      <c r="P8" s="15"/>
      <c r="Q8" s="15"/>
      <c r="R8" s="15"/>
    </row>
    <row r="9" spans="1:49" x14ac:dyDescent="0.3">
      <c r="A9" s="68"/>
      <c r="B9" s="64"/>
      <c r="C9" s="64"/>
      <c r="D9" s="65"/>
      <c r="E9" s="65"/>
      <c r="F9" s="65"/>
      <c r="G9" s="65"/>
      <c r="H9" s="64"/>
      <c r="I9" s="65"/>
      <c r="J9" s="112"/>
    </row>
    <row r="11" spans="1:49" x14ac:dyDescent="0.3">
      <c r="A11" s="72" t="s">
        <v>9</v>
      </c>
    </row>
    <row r="12" spans="1:49" ht="15" x14ac:dyDescent="0.3">
      <c r="A12" s="66" t="s">
        <v>105</v>
      </c>
      <c r="B12" s="66"/>
      <c r="C12" s="66"/>
      <c r="D12" s="73"/>
      <c r="E12" s="73"/>
      <c r="F12" s="73"/>
      <c r="G12" s="73"/>
      <c r="H12" s="66"/>
      <c r="I12" s="73"/>
    </row>
  </sheetData>
  <conditionalFormatting sqref="B5">
    <cfRule type="cellIs" dxfId="5" priority="1" stopIfTrue="1" operator="equal">
      <formula>"   "</formula>
    </cfRule>
    <cfRule type="cellIs" dxfId="4" priority="2" stopIfTrue="1" operator="equal">
      <formula>"    "</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24412-7398-4BE9-A7F7-C72B5C2A73E3}">
  <dimension ref="A1:AW40"/>
  <sheetViews>
    <sheetView showGridLines="0" zoomScaleNormal="100" workbookViewId="0"/>
  </sheetViews>
  <sheetFormatPr defaultColWidth="8.33203125" defaultRowHeight="13.8" x14ac:dyDescent="0.3"/>
  <cols>
    <col min="1" max="1" width="32.88671875" style="32" customWidth="1"/>
    <col min="2" max="2" width="3.44140625" style="35" customWidth="1"/>
    <col min="3" max="3" width="8.88671875" style="35" customWidth="1"/>
    <col min="4" max="7" width="8.88671875" style="36" customWidth="1"/>
    <col min="8" max="8" width="8.88671875" style="35" customWidth="1"/>
    <col min="9" max="9" width="8.88671875" style="36" customWidth="1"/>
    <col min="10" max="10" width="10.6640625" style="15" bestFit="1" customWidth="1"/>
    <col min="11" max="12" width="15.5546875" style="15" customWidth="1"/>
    <col min="13" max="13" width="2.77734375" style="15" customWidth="1"/>
    <col min="14" max="14" width="10.88671875" style="15" customWidth="1"/>
    <col min="15" max="17" width="15.5546875" style="15" customWidth="1"/>
    <col min="18" max="18" width="8.33203125" style="15"/>
    <col min="19" max="16384" width="8.33203125" style="35"/>
  </cols>
  <sheetData>
    <row r="1" spans="1:49" s="21" customFormat="1" ht="12.9" customHeight="1" x14ac:dyDescent="0.3">
      <c r="A1" s="20" t="s">
        <v>107</v>
      </c>
      <c r="D1" s="22"/>
      <c r="E1" s="22"/>
      <c r="F1" s="22"/>
      <c r="G1" s="22"/>
      <c r="I1" s="22"/>
      <c r="J1" s="15"/>
      <c r="K1" s="15"/>
      <c r="L1" s="15"/>
      <c r="M1" s="15"/>
      <c r="N1" s="15"/>
      <c r="O1" s="15"/>
      <c r="P1" s="15"/>
      <c r="Q1" s="15"/>
      <c r="R1" s="15"/>
    </row>
    <row r="2" spans="1:49" s="23" customFormat="1" ht="12.9" customHeight="1" x14ac:dyDescent="0.3">
      <c r="A2" s="23" t="s">
        <v>117</v>
      </c>
      <c r="D2" s="24"/>
      <c r="E2" s="24"/>
      <c r="F2" s="24"/>
      <c r="G2" s="24"/>
      <c r="I2" s="24"/>
      <c r="K2" s="15"/>
      <c r="L2" s="15"/>
      <c r="M2" s="15"/>
      <c r="N2" s="15"/>
      <c r="O2" s="15"/>
      <c r="P2" s="15"/>
      <c r="Q2" s="15"/>
      <c r="R2" s="15"/>
    </row>
    <row r="3" spans="1:49" s="23" customFormat="1" ht="12.9" customHeight="1" x14ac:dyDescent="0.3">
      <c r="A3" s="25"/>
      <c r="B3" s="25"/>
      <c r="C3" s="25"/>
      <c r="D3" s="26"/>
      <c r="E3" s="26"/>
      <c r="F3" s="26"/>
      <c r="G3" s="26"/>
      <c r="H3" s="25"/>
      <c r="I3" s="26"/>
      <c r="J3" s="25"/>
      <c r="K3" s="15"/>
      <c r="L3" s="15"/>
      <c r="M3" s="15"/>
      <c r="N3" s="15"/>
      <c r="O3" s="15"/>
      <c r="P3" s="15"/>
      <c r="Q3" s="15"/>
      <c r="R3" s="15"/>
    </row>
    <row r="4" spans="1:49" s="32" customFormat="1" ht="12.9" customHeight="1" x14ac:dyDescent="0.3">
      <c r="A4" s="29"/>
      <c r="B4" s="30"/>
      <c r="C4" s="30">
        <v>2017</v>
      </c>
      <c r="D4" s="30">
        <v>2018</v>
      </c>
      <c r="E4" s="30">
        <v>2019</v>
      </c>
      <c r="F4" s="30">
        <v>2020</v>
      </c>
      <c r="G4" s="30">
        <v>2021</v>
      </c>
      <c r="H4" s="30">
        <v>2022</v>
      </c>
      <c r="I4" s="30">
        <v>2023</v>
      </c>
      <c r="J4" s="30" t="s">
        <v>124</v>
      </c>
      <c r="K4" s="15"/>
      <c r="L4" s="15"/>
      <c r="M4" s="15"/>
      <c r="N4" s="15"/>
      <c r="O4" s="15"/>
      <c r="P4" s="15"/>
      <c r="Q4" s="15"/>
      <c r="R4" s="15"/>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row>
    <row r="5" spans="1:49" s="32" customFormat="1" ht="12.9" customHeight="1" x14ac:dyDescent="0.3">
      <c r="A5" s="27"/>
      <c r="B5" s="84" t="s">
        <v>41</v>
      </c>
      <c r="C5" s="85"/>
      <c r="D5" s="85"/>
      <c r="E5" s="85"/>
      <c r="F5" s="85"/>
      <c r="G5" s="85"/>
      <c r="H5" s="85"/>
      <c r="I5" s="85"/>
      <c r="J5" s="85"/>
      <c r="K5" s="15"/>
      <c r="L5" s="15"/>
      <c r="M5" s="15"/>
      <c r="N5" s="15"/>
      <c r="O5" s="15"/>
      <c r="P5" s="15"/>
      <c r="Q5" s="15"/>
      <c r="R5" s="15"/>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row>
    <row r="6" spans="1:49" x14ac:dyDescent="0.3">
      <c r="J6" s="35"/>
    </row>
    <row r="7" spans="1:49" x14ac:dyDescent="0.3">
      <c r="A7" s="67" t="s">
        <v>47</v>
      </c>
      <c r="C7" s="104">
        <f>SUM(C9,C23,C33)</f>
        <v>66456.583350000001</v>
      </c>
      <c r="D7" s="104">
        <f t="shared" ref="D7:I7" si="0">SUM(D9,D23,D33)</f>
        <v>61040.220650000003</v>
      </c>
      <c r="E7" s="104">
        <f t="shared" si="0"/>
        <v>66821.665899999993</v>
      </c>
      <c r="F7" s="104">
        <f t="shared" si="0"/>
        <v>64527.649999999994</v>
      </c>
      <c r="G7" s="104">
        <f t="shared" si="0"/>
        <v>75973.116899999994</v>
      </c>
      <c r="H7" s="104">
        <f t="shared" si="0"/>
        <v>63753.702749999997</v>
      </c>
      <c r="I7" s="104">
        <f t="shared" si="0"/>
        <v>66940.444799999997</v>
      </c>
      <c r="J7" s="104">
        <f t="shared" ref="J7" si="1">SUM(J9,J23,J33)</f>
        <v>46800.365400000002</v>
      </c>
    </row>
    <row r="8" spans="1:49" ht="7.8" customHeight="1" x14ac:dyDescent="0.3">
      <c r="C8" s="105"/>
      <c r="D8" s="105"/>
      <c r="E8" s="105"/>
      <c r="F8" s="105"/>
      <c r="G8" s="105"/>
      <c r="H8" s="105"/>
      <c r="I8" s="105"/>
      <c r="J8" s="105"/>
    </row>
    <row r="9" spans="1:49" s="28" customFormat="1" ht="12.9" customHeight="1" x14ac:dyDescent="0.3">
      <c r="A9" s="87" t="s">
        <v>42</v>
      </c>
      <c r="C9" s="103">
        <f t="shared" ref="C9:I9" si="2">SUM(C10:C21)</f>
        <v>13397.083350000001</v>
      </c>
      <c r="D9" s="103">
        <f t="shared" si="2"/>
        <v>12629.92065</v>
      </c>
      <c r="E9" s="103">
        <f t="shared" si="2"/>
        <v>14587.465899999999</v>
      </c>
      <c r="F9" s="103">
        <f t="shared" si="2"/>
        <v>11577.85</v>
      </c>
      <c r="G9" s="103">
        <f t="shared" si="2"/>
        <v>12133.4169</v>
      </c>
      <c r="H9" s="103">
        <f t="shared" si="2"/>
        <v>16799.102749999998</v>
      </c>
      <c r="I9" s="103">
        <f t="shared" si="2"/>
        <v>12423.944799999999</v>
      </c>
      <c r="J9" s="103">
        <f t="shared" ref="J9" si="3">SUM(J10:J21)</f>
        <v>9538.9767000000011</v>
      </c>
      <c r="K9" s="86"/>
      <c r="L9" s="86"/>
      <c r="M9" s="86"/>
      <c r="N9" s="86"/>
      <c r="O9" s="86"/>
      <c r="P9" s="86"/>
      <c r="Q9" s="86"/>
      <c r="R9" s="86"/>
    </row>
    <row r="10" spans="1:49" s="28" customFormat="1" ht="12.9" customHeight="1" x14ac:dyDescent="0.3">
      <c r="A10" s="88" t="s">
        <v>29</v>
      </c>
      <c r="B10" s="45"/>
      <c r="C10" s="106">
        <v>682.98334999999997</v>
      </c>
      <c r="D10" s="106">
        <v>873.62064999999996</v>
      </c>
      <c r="E10" s="106">
        <v>1139.7</v>
      </c>
      <c r="F10" s="106">
        <v>1193.3499999999999</v>
      </c>
      <c r="G10" s="106">
        <v>1045.5</v>
      </c>
      <c r="H10" s="106">
        <v>919.69999999999993</v>
      </c>
      <c r="I10" s="106">
        <v>1429.7</v>
      </c>
      <c r="J10" s="106">
        <v>794</v>
      </c>
      <c r="K10" s="15"/>
      <c r="L10" s="15"/>
      <c r="M10" s="15"/>
      <c r="N10" s="15"/>
      <c r="O10" s="15"/>
      <c r="P10" s="15"/>
      <c r="Q10" s="15"/>
      <c r="R10" s="15"/>
    </row>
    <row r="11" spans="1:49" s="28" customFormat="1" ht="12.9" customHeight="1" x14ac:dyDescent="0.3">
      <c r="A11" s="88" t="s">
        <v>30</v>
      </c>
      <c r="B11" s="45"/>
      <c r="C11" s="106">
        <v>1615</v>
      </c>
      <c r="D11" s="106">
        <v>890</v>
      </c>
      <c r="E11" s="106">
        <v>717.60789999999997</v>
      </c>
      <c r="F11" s="106">
        <v>481</v>
      </c>
      <c r="G11" s="106">
        <v>787.02689999999996</v>
      </c>
      <c r="H11" s="106">
        <v>714</v>
      </c>
      <c r="I11" s="106">
        <v>1222.3</v>
      </c>
      <c r="J11" s="106">
        <v>566</v>
      </c>
      <c r="K11" s="15"/>
      <c r="L11" s="15"/>
      <c r="M11" s="15"/>
      <c r="N11" s="15"/>
      <c r="O11" s="15"/>
      <c r="P11" s="15"/>
      <c r="Q11" s="15"/>
      <c r="R11" s="15"/>
    </row>
    <row r="12" spans="1:49" s="28" customFormat="1" ht="12.9" customHeight="1" x14ac:dyDescent="0.3">
      <c r="A12" s="88" t="s">
        <v>31</v>
      </c>
      <c r="B12" s="45"/>
      <c r="C12" s="106">
        <v>1512.35</v>
      </c>
      <c r="D12" s="106">
        <v>1719.7</v>
      </c>
      <c r="E12" s="106">
        <v>1744.6579999999999</v>
      </c>
      <c r="F12" s="106">
        <v>1850.2</v>
      </c>
      <c r="G12" s="106">
        <v>1992.59</v>
      </c>
      <c r="H12" s="106">
        <v>1397.5027499999999</v>
      </c>
      <c r="I12" s="106">
        <v>1365.3448000000001</v>
      </c>
      <c r="J12" s="106">
        <v>1816.8767</v>
      </c>
      <c r="K12" s="15"/>
      <c r="L12" s="15"/>
      <c r="M12" s="15"/>
      <c r="N12" s="15"/>
      <c r="O12" s="15"/>
      <c r="P12" s="15"/>
      <c r="Q12" s="15"/>
      <c r="R12" s="15"/>
    </row>
    <row r="13" spans="1:49" s="28" customFormat="1" ht="12.9" customHeight="1" x14ac:dyDescent="0.3">
      <c r="A13" s="88" t="s">
        <v>32</v>
      </c>
      <c r="B13" s="45"/>
      <c r="C13" s="106">
        <v>3304.5499999999997</v>
      </c>
      <c r="D13" s="106">
        <v>2438.9</v>
      </c>
      <c r="E13" s="106">
        <v>2508.5</v>
      </c>
      <c r="F13" s="106">
        <v>2689.8</v>
      </c>
      <c r="G13" s="106">
        <v>2444.6999999999998</v>
      </c>
      <c r="H13" s="106">
        <v>2841.9</v>
      </c>
      <c r="I13" s="106">
        <v>3136.7</v>
      </c>
      <c r="J13" s="106">
        <v>2271.9</v>
      </c>
      <c r="K13" s="15"/>
      <c r="L13" s="15"/>
      <c r="M13" s="15"/>
      <c r="N13" s="15"/>
      <c r="O13" s="15"/>
      <c r="P13" s="15"/>
      <c r="Q13" s="15"/>
      <c r="R13" s="15"/>
    </row>
    <row r="14" spans="1:49" s="28" customFormat="1" ht="12.9" customHeight="1" x14ac:dyDescent="0.3">
      <c r="A14" s="88" t="s">
        <v>33</v>
      </c>
      <c r="B14" s="45"/>
      <c r="C14" s="106"/>
      <c r="D14" s="106"/>
      <c r="E14" s="106"/>
      <c r="F14" s="106"/>
      <c r="G14" s="106"/>
      <c r="H14" s="106"/>
      <c r="I14" s="106"/>
      <c r="J14" s="106"/>
      <c r="K14" s="15"/>
      <c r="L14" s="15"/>
      <c r="M14" s="15"/>
      <c r="N14" s="15"/>
      <c r="O14" s="15"/>
      <c r="P14" s="15"/>
      <c r="Q14" s="15"/>
      <c r="R14" s="15"/>
    </row>
    <row r="15" spans="1:49" s="28" customFormat="1" ht="12.9" customHeight="1" x14ac:dyDescent="0.3">
      <c r="A15" s="88" t="s">
        <v>34</v>
      </c>
      <c r="B15" s="45"/>
      <c r="C15" s="106">
        <v>3699.2</v>
      </c>
      <c r="D15" s="106">
        <v>4404.7</v>
      </c>
      <c r="E15" s="106">
        <v>5168</v>
      </c>
      <c r="F15" s="106">
        <v>2312</v>
      </c>
      <c r="G15" s="106">
        <v>4161.5999999999995</v>
      </c>
      <c r="H15" s="106">
        <v>8889.2999999999993</v>
      </c>
      <c r="I15" s="106">
        <v>3607.4</v>
      </c>
      <c r="J15" s="106">
        <v>2779.5</v>
      </c>
      <c r="K15" s="15"/>
      <c r="L15" s="15"/>
      <c r="M15" s="15"/>
      <c r="N15" s="15"/>
      <c r="O15" s="15"/>
      <c r="P15" s="15"/>
      <c r="Q15" s="15"/>
      <c r="R15" s="15"/>
    </row>
    <row r="16" spans="1:49" s="28" customFormat="1" ht="12.9" customHeight="1" x14ac:dyDescent="0.3">
      <c r="A16" s="88" t="s">
        <v>35</v>
      </c>
      <c r="B16" s="45"/>
      <c r="C16" s="106">
        <v>0</v>
      </c>
      <c r="D16" s="106">
        <v>0</v>
      </c>
      <c r="E16" s="106">
        <v>670</v>
      </c>
      <c r="F16" s="106">
        <v>670</v>
      </c>
      <c r="G16" s="106">
        <v>0</v>
      </c>
      <c r="H16" s="106">
        <v>204.6</v>
      </c>
      <c r="I16" s="106">
        <v>0</v>
      </c>
      <c r="J16" s="106">
        <v>0</v>
      </c>
      <c r="K16" s="15"/>
      <c r="L16" s="15"/>
      <c r="M16" s="15"/>
      <c r="N16" s="15"/>
      <c r="O16" s="15"/>
      <c r="P16" s="15"/>
      <c r="Q16" s="15"/>
      <c r="R16" s="15"/>
    </row>
    <row r="17" spans="1:18" s="28" customFormat="1" ht="12.9" customHeight="1" x14ac:dyDescent="0.3">
      <c r="A17" s="88" t="s">
        <v>36</v>
      </c>
      <c r="B17" s="45"/>
      <c r="C17" s="106"/>
      <c r="D17" s="106"/>
      <c r="E17" s="106"/>
      <c r="F17" s="106"/>
      <c r="G17" s="106"/>
      <c r="H17" s="106"/>
      <c r="I17" s="106"/>
      <c r="J17" s="106"/>
      <c r="K17" s="15"/>
      <c r="L17" s="15"/>
      <c r="M17" s="15"/>
      <c r="N17" s="15"/>
      <c r="O17" s="15"/>
      <c r="P17" s="15"/>
      <c r="Q17" s="15"/>
      <c r="R17" s="15"/>
    </row>
    <row r="18" spans="1:18" s="28" customFormat="1" ht="12.9" customHeight="1" x14ac:dyDescent="0.3">
      <c r="A18" s="88" t="s">
        <v>37</v>
      </c>
      <c r="B18" s="34"/>
      <c r="C18" s="106"/>
      <c r="D18" s="106"/>
      <c r="E18" s="106"/>
      <c r="F18" s="106"/>
      <c r="G18" s="106"/>
      <c r="H18" s="106"/>
      <c r="I18" s="106"/>
      <c r="J18" s="106"/>
      <c r="K18" s="15"/>
      <c r="L18" s="15"/>
      <c r="M18" s="15"/>
      <c r="N18" s="15"/>
      <c r="O18" s="15"/>
      <c r="P18" s="15"/>
      <c r="Q18" s="15"/>
      <c r="R18" s="15"/>
    </row>
    <row r="19" spans="1:18" s="28" customFormat="1" ht="12.9" customHeight="1" x14ac:dyDescent="0.3">
      <c r="A19" s="88" t="s">
        <v>38</v>
      </c>
      <c r="B19" s="35"/>
      <c r="C19" s="106">
        <v>624</v>
      </c>
      <c r="D19" s="106">
        <v>212</v>
      </c>
      <c r="E19" s="106">
        <v>1725</v>
      </c>
      <c r="F19" s="106">
        <v>1319.5</v>
      </c>
      <c r="G19" s="106">
        <v>635.1</v>
      </c>
      <c r="H19" s="106">
        <v>975.9</v>
      </c>
      <c r="I19" s="106">
        <v>794.6</v>
      </c>
      <c r="J19" s="106">
        <v>612</v>
      </c>
      <c r="K19" s="15"/>
      <c r="L19" s="15"/>
      <c r="M19" s="15"/>
      <c r="N19" s="15"/>
      <c r="O19" s="15"/>
      <c r="P19" s="15"/>
      <c r="Q19" s="15"/>
      <c r="R19" s="15"/>
    </row>
    <row r="20" spans="1:18" s="28" customFormat="1" ht="12.9" customHeight="1" x14ac:dyDescent="0.3">
      <c r="A20" s="88" t="s">
        <v>39</v>
      </c>
      <c r="B20" s="35"/>
      <c r="C20" s="106">
        <v>1959</v>
      </c>
      <c r="D20" s="106">
        <v>2091</v>
      </c>
      <c r="E20" s="106">
        <v>914</v>
      </c>
      <c r="F20" s="106">
        <v>1062</v>
      </c>
      <c r="G20" s="106">
        <v>1048.8999999999999</v>
      </c>
      <c r="H20" s="106">
        <v>843.19999999999993</v>
      </c>
      <c r="I20" s="106">
        <v>829.6</v>
      </c>
      <c r="J20" s="106">
        <v>680</v>
      </c>
      <c r="K20" s="15"/>
      <c r="L20" s="15"/>
      <c r="M20" s="15"/>
      <c r="N20" s="15"/>
      <c r="O20" s="15"/>
      <c r="P20" s="15"/>
      <c r="Q20" s="15"/>
      <c r="R20" s="15"/>
    </row>
    <row r="21" spans="1:18" s="28" customFormat="1" ht="12.9" customHeight="1" x14ac:dyDescent="0.3">
      <c r="A21" s="88" t="s">
        <v>40</v>
      </c>
      <c r="B21" s="35"/>
      <c r="C21" s="106"/>
      <c r="D21" s="106"/>
      <c r="E21" s="106"/>
      <c r="F21" s="106"/>
      <c r="G21" s="106">
        <v>18</v>
      </c>
      <c r="H21" s="106">
        <v>13</v>
      </c>
      <c r="I21" s="106">
        <v>38.299999999999997</v>
      </c>
      <c r="J21" s="106">
        <v>18.7</v>
      </c>
      <c r="K21" s="15"/>
      <c r="L21" s="15"/>
      <c r="M21" s="15"/>
      <c r="N21" s="15"/>
      <c r="O21" s="15"/>
      <c r="P21" s="15"/>
      <c r="Q21" s="15"/>
      <c r="R21" s="15"/>
    </row>
    <row r="22" spans="1:18" x14ac:dyDescent="0.3">
      <c r="A22" s="72"/>
      <c r="B22" s="66"/>
      <c r="C22" s="107"/>
      <c r="D22" s="107"/>
      <c r="E22" s="107"/>
      <c r="F22" s="107"/>
      <c r="G22" s="107"/>
      <c r="H22" s="107"/>
      <c r="I22" s="107"/>
      <c r="J22" s="107"/>
    </row>
    <row r="23" spans="1:18" x14ac:dyDescent="0.3">
      <c r="A23" s="93" t="s">
        <v>100</v>
      </c>
      <c r="B23" s="66"/>
      <c r="C23" s="108">
        <f t="shared" ref="C23:I23" si="4">SUM(C24:C31)</f>
        <v>33682.899999999994</v>
      </c>
      <c r="D23" s="108">
        <f t="shared" si="4"/>
        <v>27374.499999999996</v>
      </c>
      <c r="E23" s="108">
        <f t="shared" si="4"/>
        <v>31568.2</v>
      </c>
      <c r="F23" s="108">
        <f t="shared" si="4"/>
        <v>34693.599999999999</v>
      </c>
      <c r="G23" s="108">
        <f t="shared" si="4"/>
        <v>32262.600000000002</v>
      </c>
      <c r="H23" s="108">
        <f t="shared" si="4"/>
        <v>27178.9</v>
      </c>
      <c r="I23" s="108">
        <f t="shared" si="4"/>
        <v>29104.2</v>
      </c>
      <c r="J23" s="108">
        <f t="shared" ref="J23" si="5">SUM(J24:J31)</f>
        <v>26484.9</v>
      </c>
    </row>
    <row r="24" spans="1:18" x14ac:dyDescent="0.3">
      <c r="A24" s="94" t="s">
        <v>48</v>
      </c>
      <c r="B24" s="66"/>
      <c r="C24" s="107">
        <v>6824.1</v>
      </c>
      <c r="D24" s="107">
        <v>9635.2999999999993</v>
      </c>
      <c r="E24" s="107">
        <v>15782.9</v>
      </c>
      <c r="F24" s="107">
        <v>13298.9</v>
      </c>
      <c r="G24" s="107">
        <v>14790.5</v>
      </c>
      <c r="H24" s="107">
        <v>7607.6</v>
      </c>
      <c r="I24" s="107">
        <v>10158.9</v>
      </c>
      <c r="J24" s="107">
        <v>10221</v>
      </c>
      <c r="K24" s="113"/>
      <c r="L24" s="113"/>
      <c r="M24" s="113"/>
      <c r="N24" s="113"/>
      <c r="O24" s="113"/>
      <c r="P24" s="113"/>
      <c r="Q24" s="113"/>
      <c r="R24" s="113"/>
    </row>
    <row r="25" spans="1:18" x14ac:dyDescent="0.3">
      <c r="A25" s="94" t="s">
        <v>49</v>
      </c>
      <c r="B25" s="66"/>
      <c r="C25" s="107">
        <v>447.9</v>
      </c>
      <c r="D25" s="107">
        <v>482.3</v>
      </c>
      <c r="E25" s="107">
        <v>481.6</v>
      </c>
      <c r="F25" s="107">
        <v>445.9</v>
      </c>
      <c r="G25" s="107">
        <v>408.9</v>
      </c>
      <c r="H25" s="107">
        <v>0</v>
      </c>
      <c r="I25" s="107">
        <v>0</v>
      </c>
      <c r="J25" s="107">
        <v>0</v>
      </c>
      <c r="K25" s="113"/>
      <c r="L25" s="113"/>
      <c r="M25" s="113"/>
      <c r="N25" s="113"/>
      <c r="O25" s="113"/>
      <c r="P25" s="113"/>
      <c r="Q25" s="113"/>
      <c r="R25" s="113"/>
    </row>
    <row r="26" spans="1:18" x14ac:dyDescent="0.3">
      <c r="A26" s="94" t="s">
        <v>50</v>
      </c>
      <c r="B26" s="66"/>
      <c r="C26" s="107">
        <v>439</v>
      </c>
      <c r="D26" s="107">
        <v>317.89999999999998</v>
      </c>
      <c r="E26" s="107">
        <v>205.7</v>
      </c>
      <c r="F26" s="107">
        <v>270.5</v>
      </c>
      <c r="G26" s="107">
        <v>331.1</v>
      </c>
      <c r="H26" s="107">
        <v>1824.1</v>
      </c>
      <c r="I26" s="107">
        <v>2009.4</v>
      </c>
      <c r="J26" s="107">
        <v>326</v>
      </c>
      <c r="K26" s="113"/>
      <c r="L26" s="113"/>
      <c r="M26" s="113"/>
      <c r="N26" s="113"/>
      <c r="O26" s="113"/>
      <c r="P26" s="113"/>
      <c r="Q26" s="113"/>
      <c r="R26" s="113"/>
    </row>
    <row r="27" spans="1:18" x14ac:dyDescent="0.3">
      <c r="A27" s="94" t="s">
        <v>51</v>
      </c>
      <c r="B27" s="66"/>
      <c r="C27" s="107">
        <v>8342.2999999999993</v>
      </c>
      <c r="D27" s="107">
        <v>0</v>
      </c>
      <c r="E27" s="107">
        <v>0</v>
      </c>
      <c r="F27" s="107">
        <v>0</v>
      </c>
      <c r="G27" s="107">
        <v>917.8</v>
      </c>
      <c r="H27" s="107">
        <v>986.4</v>
      </c>
      <c r="I27" s="107">
        <v>958.5</v>
      </c>
      <c r="J27" s="107">
        <v>186.4</v>
      </c>
      <c r="K27" s="113"/>
      <c r="L27" s="113"/>
      <c r="M27" s="113"/>
      <c r="N27" s="113"/>
      <c r="O27" s="113"/>
      <c r="P27" s="113"/>
      <c r="Q27" s="113"/>
      <c r="R27" s="113"/>
    </row>
    <row r="28" spans="1:18" x14ac:dyDescent="0.3">
      <c r="A28" s="94" t="s">
        <v>52</v>
      </c>
      <c r="B28" s="66"/>
      <c r="C28" s="107">
        <v>1158.5999999999999</v>
      </c>
      <c r="D28" s="107">
        <v>1079.9000000000001</v>
      </c>
      <c r="E28" s="107">
        <v>509.8</v>
      </c>
      <c r="F28" s="107">
        <v>322.60000000000002</v>
      </c>
      <c r="G28" s="107">
        <v>176.9</v>
      </c>
      <c r="H28" s="107">
        <v>0</v>
      </c>
      <c r="I28" s="107">
        <v>0</v>
      </c>
      <c r="J28" s="107">
        <v>0</v>
      </c>
      <c r="K28" s="113"/>
      <c r="L28" s="113"/>
      <c r="M28" s="113"/>
      <c r="N28" s="113"/>
      <c r="O28" s="113"/>
      <c r="P28" s="113"/>
      <c r="Q28" s="113"/>
      <c r="R28" s="113"/>
    </row>
    <row r="29" spans="1:18" x14ac:dyDescent="0.3">
      <c r="A29" s="94" t="s">
        <v>53</v>
      </c>
      <c r="B29" s="66"/>
      <c r="C29" s="107">
        <v>283.10000000000002</v>
      </c>
      <c r="D29" s="107">
        <v>401.5</v>
      </c>
      <c r="E29" s="107">
        <v>241.5</v>
      </c>
      <c r="F29" s="107">
        <v>241.5</v>
      </c>
      <c r="G29" s="107">
        <v>480.5</v>
      </c>
      <c r="H29" s="107">
        <v>486.9</v>
      </c>
      <c r="I29" s="107">
        <v>526.5</v>
      </c>
      <c r="J29" s="107">
        <v>186.6</v>
      </c>
      <c r="K29" s="113"/>
      <c r="L29" s="113"/>
      <c r="M29" s="113"/>
      <c r="N29" s="113"/>
      <c r="O29" s="113"/>
      <c r="P29" s="113"/>
      <c r="Q29" s="113"/>
      <c r="R29" s="113"/>
    </row>
    <row r="30" spans="1:18" x14ac:dyDescent="0.3">
      <c r="A30" s="94" t="s">
        <v>54</v>
      </c>
      <c r="B30" s="66"/>
      <c r="C30" s="107">
        <v>14125</v>
      </c>
      <c r="D30" s="107">
        <v>15130</v>
      </c>
      <c r="E30" s="107">
        <v>14055.9</v>
      </c>
      <c r="F30" s="107">
        <v>20114.2</v>
      </c>
      <c r="G30" s="107">
        <v>12811</v>
      </c>
      <c r="H30" s="107">
        <v>15232.4</v>
      </c>
      <c r="I30" s="107">
        <v>14831.1</v>
      </c>
      <c r="J30" s="107">
        <v>14836.2</v>
      </c>
      <c r="K30" s="113"/>
      <c r="L30" s="113"/>
      <c r="M30" s="113"/>
      <c r="N30" s="113"/>
      <c r="O30" s="113"/>
      <c r="P30" s="113"/>
      <c r="Q30" s="113"/>
      <c r="R30" s="113"/>
    </row>
    <row r="31" spans="1:18" ht="15" x14ac:dyDescent="0.3">
      <c r="A31" s="94" t="s">
        <v>104</v>
      </c>
      <c r="B31" s="66"/>
      <c r="C31" s="107">
        <v>2062.9</v>
      </c>
      <c r="D31" s="107">
        <v>327.60000000000002</v>
      </c>
      <c r="E31" s="107">
        <v>290.8</v>
      </c>
      <c r="F31" s="109" t="s">
        <v>125</v>
      </c>
      <c r="G31" s="107">
        <v>2345.9</v>
      </c>
      <c r="H31" s="107">
        <v>1041.5</v>
      </c>
      <c r="I31" s="107">
        <v>619.79999999999995</v>
      </c>
      <c r="J31" s="107">
        <v>728.7</v>
      </c>
      <c r="K31" s="113"/>
      <c r="L31" s="113"/>
      <c r="M31" s="113"/>
      <c r="N31" s="113"/>
      <c r="O31" s="113"/>
      <c r="P31" s="113"/>
      <c r="Q31" s="113"/>
      <c r="R31" s="113"/>
    </row>
    <row r="32" spans="1:18" x14ac:dyDescent="0.3">
      <c r="A32" s="72"/>
      <c r="B32" s="66"/>
      <c r="C32" s="107"/>
      <c r="D32" s="107"/>
      <c r="E32" s="107"/>
      <c r="F32" s="107"/>
      <c r="G32" s="107"/>
      <c r="H32" s="107"/>
      <c r="I32" s="107"/>
    </row>
    <row r="33" spans="1:18" x14ac:dyDescent="0.3">
      <c r="A33" s="93" t="s">
        <v>101</v>
      </c>
      <c r="B33" s="66"/>
      <c r="C33" s="108">
        <f t="shared" ref="C33:J33" si="6">SUM(C34:C35)</f>
        <v>19376.599999999999</v>
      </c>
      <c r="D33" s="108">
        <f t="shared" si="6"/>
        <v>21035.8</v>
      </c>
      <c r="E33" s="108">
        <f t="shared" si="6"/>
        <v>20666</v>
      </c>
      <c r="F33" s="108">
        <f t="shared" si="6"/>
        <v>18256.2</v>
      </c>
      <c r="G33" s="108">
        <f t="shared" si="6"/>
        <v>31577.1</v>
      </c>
      <c r="H33" s="108">
        <f t="shared" si="6"/>
        <v>19775.7</v>
      </c>
      <c r="I33" s="108">
        <f t="shared" si="6"/>
        <v>25412.3</v>
      </c>
      <c r="J33" s="108">
        <f t="shared" si="6"/>
        <v>10776.4887</v>
      </c>
    </row>
    <row r="34" spans="1:18" s="90" customFormat="1" x14ac:dyDescent="0.3">
      <c r="A34" s="94" t="s">
        <v>57</v>
      </c>
      <c r="B34" s="95"/>
      <c r="C34" s="110">
        <v>19376.599999999999</v>
      </c>
      <c r="D34" s="110">
        <v>21035.8</v>
      </c>
      <c r="E34" s="110">
        <v>20666</v>
      </c>
      <c r="F34" s="110">
        <v>18256.2</v>
      </c>
      <c r="G34" s="110">
        <v>31577.1</v>
      </c>
      <c r="H34" s="110">
        <v>19775.7</v>
      </c>
      <c r="I34" s="110">
        <v>25412.3</v>
      </c>
      <c r="J34" s="114">
        <v>10776.4887</v>
      </c>
      <c r="K34" s="92"/>
      <c r="L34" s="92"/>
      <c r="M34" s="92"/>
      <c r="N34" s="92"/>
      <c r="O34" s="92"/>
      <c r="P34" s="92"/>
      <c r="Q34" s="92"/>
      <c r="R34" s="92"/>
    </row>
    <row r="35" spans="1:18" s="90" customFormat="1" x14ac:dyDescent="0.3">
      <c r="A35" s="89" t="s">
        <v>56</v>
      </c>
      <c r="C35" s="91"/>
      <c r="D35" s="91"/>
      <c r="E35" s="91"/>
      <c r="F35" s="91"/>
      <c r="G35" s="91"/>
      <c r="H35" s="91"/>
      <c r="I35" s="91"/>
      <c r="J35" s="92"/>
      <c r="K35" s="92"/>
      <c r="L35" s="92"/>
      <c r="M35" s="92"/>
      <c r="N35" s="92"/>
      <c r="O35" s="92"/>
      <c r="P35" s="92"/>
      <c r="Q35" s="92"/>
      <c r="R35" s="92"/>
    </row>
    <row r="36" spans="1:18" x14ac:dyDescent="0.3">
      <c r="A36" s="96"/>
      <c r="B36" s="64"/>
      <c r="C36" s="64"/>
      <c r="D36" s="65"/>
      <c r="E36" s="65"/>
      <c r="F36" s="65"/>
      <c r="G36" s="65"/>
      <c r="H36" s="64"/>
      <c r="I36" s="65"/>
      <c r="J36" s="112"/>
    </row>
    <row r="38" spans="1:18" x14ac:dyDescent="0.3">
      <c r="A38" s="32" t="s">
        <v>58</v>
      </c>
    </row>
    <row r="39" spans="1:18" ht="15" x14ac:dyDescent="0.3">
      <c r="A39" s="60" t="s">
        <v>102</v>
      </c>
    </row>
    <row r="40" spans="1:18" s="60" customFormat="1" ht="15" x14ac:dyDescent="0.3">
      <c r="A40" s="60" t="s">
        <v>103</v>
      </c>
    </row>
  </sheetData>
  <conditionalFormatting sqref="B5">
    <cfRule type="cellIs" dxfId="3" priority="5" stopIfTrue="1" operator="equal">
      <formula>"   "</formula>
    </cfRule>
    <cfRule type="cellIs" dxfId="2" priority="6" stopIfTrue="1" operator="equal">
      <formula>"    "</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B6488-4BFE-48EA-8753-2CABB228D593}">
  <dimension ref="A1:AW11"/>
  <sheetViews>
    <sheetView showGridLines="0" zoomScaleNormal="100" workbookViewId="0">
      <selection activeCell="D7" sqref="D7"/>
    </sheetView>
  </sheetViews>
  <sheetFormatPr defaultColWidth="8.33203125" defaultRowHeight="13.8" x14ac:dyDescent="0.3"/>
  <cols>
    <col min="1" max="1" width="20.5546875" style="32" customWidth="1"/>
    <col min="2" max="2" width="5.33203125" style="35" customWidth="1"/>
    <col min="3" max="3" width="8.5546875" style="35" customWidth="1"/>
    <col min="4" max="7" width="8.5546875" style="36" customWidth="1"/>
    <col min="8" max="8" width="8.5546875" style="35" customWidth="1"/>
    <col min="9" max="9" width="8.5546875" style="36" customWidth="1"/>
    <col min="10" max="10" width="8.6640625" style="15" customWidth="1"/>
    <col min="11" max="12" width="15.5546875" style="15" customWidth="1"/>
    <col min="13" max="13" width="2.5546875" style="15" customWidth="1"/>
    <col min="14" max="14" width="10.88671875" style="15" customWidth="1"/>
    <col min="15" max="17" width="15.5546875" style="15" customWidth="1"/>
    <col min="18" max="18" width="8.33203125" style="15"/>
    <col min="19" max="16384" width="8.33203125" style="35"/>
  </cols>
  <sheetData>
    <row r="1" spans="1:49" s="21" customFormat="1" ht="12.9" customHeight="1" x14ac:dyDescent="0.3">
      <c r="A1" s="20" t="s">
        <v>79</v>
      </c>
      <c r="D1" s="22"/>
      <c r="E1" s="22"/>
      <c r="F1" s="22"/>
      <c r="G1" s="22"/>
      <c r="I1" s="22"/>
      <c r="J1" s="15"/>
      <c r="K1" s="15"/>
      <c r="L1" s="15"/>
      <c r="M1" s="15"/>
      <c r="N1" s="15"/>
      <c r="O1" s="15"/>
      <c r="P1" s="15"/>
      <c r="Q1" s="15"/>
      <c r="R1" s="15"/>
    </row>
    <row r="2" spans="1:49" s="23" customFormat="1" ht="12.9" customHeight="1" x14ac:dyDescent="0.3">
      <c r="A2" s="23" t="s">
        <v>117</v>
      </c>
      <c r="D2" s="24"/>
      <c r="E2" s="24"/>
      <c r="F2" s="24"/>
      <c r="G2" s="24"/>
      <c r="I2" s="24"/>
      <c r="J2" s="15"/>
      <c r="K2" s="15"/>
      <c r="L2" s="15"/>
      <c r="M2" s="15"/>
      <c r="N2" s="15"/>
      <c r="O2" s="15"/>
      <c r="P2" s="15"/>
      <c r="Q2" s="15"/>
      <c r="R2" s="15"/>
    </row>
    <row r="3" spans="1:49" s="23" customFormat="1" ht="12.9" customHeight="1" x14ac:dyDescent="0.3">
      <c r="A3" s="25"/>
      <c r="B3" s="25"/>
      <c r="C3" s="25"/>
      <c r="D3" s="26"/>
      <c r="E3" s="26"/>
      <c r="F3" s="26"/>
      <c r="G3" s="26"/>
      <c r="H3" s="25"/>
      <c r="I3" s="26"/>
      <c r="J3" s="112"/>
      <c r="K3" s="15"/>
      <c r="L3" s="15"/>
      <c r="M3" s="15"/>
      <c r="N3" s="15"/>
      <c r="O3" s="15"/>
      <c r="P3" s="15"/>
      <c r="Q3" s="15"/>
      <c r="R3" s="15"/>
    </row>
    <row r="4" spans="1:49" s="32" customFormat="1" ht="12.9" customHeight="1" x14ac:dyDescent="0.3">
      <c r="A4" s="29"/>
      <c r="B4" s="30"/>
      <c r="C4" s="30">
        <v>2017</v>
      </c>
      <c r="D4" s="30">
        <v>2018</v>
      </c>
      <c r="E4" s="30">
        <v>2019</v>
      </c>
      <c r="F4" s="30">
        <v>2020</v>
      </c>
      <c r="G4" s="30">
        <v>2021</v>
      </c>
      <c r="H4" s="30">
        <v>2022</v>
      </c>
      <c r="I4" s="30">
        <v>2023</v>
      </c>
      <c r="J4" s="30" t="s">
        <v>124</v>
      </c>
      <c r="K4" s="15"/>
      <c r="L4" s="15"/>
      <c r="M4" s="15"/>
      <c r="N4" s="15"/>
      <c r="O4" s="15"/>
      <c r="P4" s="15"/>
      <c r="Q4" s="15"/>
      <c r="R4" s="15"/>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row>
    <row r="5" spans="1:49" s="32" customFormat="1" ht="12.9" customHeight="1" x14ac:dyDescent="0.3">
      <c r="A5" s="27"/>
      <c r="B5" s="61" t="s">
        <v>41</v>
      </c>
      <c r="C5" s="62"/>
      <c r="D5" s="62"/>
      <c r="E5" s="62"/>
      <c r="F5" s="62"/>
      <c r="G5" s="62"/>
      <c r="H5" s="62"/>
      <c r="I5" s="62"/>
      <c r="J5" s="115"/>
      <c r="K5" s="15"/>
      <c r="L5" s="15"/>
      <c r="M5" s="15"/>
      <c r="N5" s="15"/>
      <c r="O5" s="15"/>
      <c r="P5" s="15"/>
      <c r="Q5" s="15"/>
      <c r="R5" s="15"/>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row>
    <row r="7" spans="1:49" s="28" customFormat="1" ht="12.9" customHeight="1" x14ac:dyDescent="0.3">
      <c r="A7" s="70" t="s">
        <v>130</v>
      </c>
      <c r="C7" s="103">
        <v>1126</v>
      </c>
      <c r="D7" s="78">
        <v>938.37795000000006</v>
      </c>
      <c r="E7" s="78">
        <v>108.65170000000001</v>
      </c>
      <c r="F7" s="78">
        <v>94.795749999999998</v>
      </c>
      <c r="G7" s="78">
        <v>53.71575</v>
      </c>
      <c r="H7" s="78">
        <v>56.411699999999996</v>
      </c>
      <c r="I7" s="78">
        <v>58.807499999999997</v>
      </c>
      <c r="J7" s="78">
        <v>59.4</v>
      </c>
      <c r="K7" s="15"/>
      <c r="L7" s="15"/>
      <c r="M7" s="15"/>
      <c r="N7" s="15"/>
      <c r="O7" s="15"/>
      <c r="P7" s="15"/>
      <c r="Q7" s="15"/>
      <c r="R7" s="15"/>
    </row>
    <row r="8" spans="1:49" x14ac:dyDescent="0.3">
      <c r="A8" s="68"/>
      <c r="B8" s="64"/>
      <c r="C8" s="64"/>
      <c r="D8" s="65"/>
      <c r="E8" s="65"/>
      <c r="F8" s="65"/>
      <c r="G8" s="65"/>
      <c r="H8" s="64"/>
      <c r="I8" s="65"/>
      <c r="J8" s="112"/>
    </row>
    <row r="10" spans="1:49" s="28" customFormat="1" ht="15" customHeight="1" x14ac:dyDescent="0.3">
      <c r="A10" s="72" t="s">
        <v>9</v>
      </c>
      <c r="B10" s="40"/>
      <c r="C10" s="41"/>
      <c r="D10" s="41"/>
      <c r="E10" s="41"/>
      <c r="F10" s="41"/>
      <c r="G10" s="41"/>
      <c r="H10" s="41"/>
      <c r="I10" s="41"/>
      <c r="J10" s="15"/>
      <c r="K10" s="15"/>
      <c r="L10" s="15"/>
      <c r="M10" s="15"/>
      <c r="N10" s="15"/>
      <c r="O10" s="15"/>
      <c r="P10" s="15"/>
      <c r="Q10" s="15"/>
      <c r="R10" s="15"/>
    </row>
    <row r="11" spans="1:49" ht="15" x14ac:dyDescent="0.3">
      <c r="A11" s="116"/>
    </row>
  </sheetData>
  <conditionalFormatting sqref="B5">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30300A-04CE-43F3-9BEF-E4238416CCCF}">
  <ds:schemaRefs>
    <ds:schemaRef ds:uri="http://schemas.microsoft.com/office/2006/metadata/properties"/>
    <ds:schemaRef ds:uri="http://schemas.microsoft.com/office/infopath/2007/PartnerControls"/>
    <ds:schemaRef ds:uri="a99b4064-9fef-443e-9a60-b3ba7c4a9175"/>
    <ds:schemaRef ds:uri="b74be9d0-744f-40c0-ac69-73a07a8fd844"/>
  </ds:schemaRefs>
</ds:datastoreItem>
</file>

<file path=customXml/itemProps2.xml><?xml version="1.0" encoding="utf-8"?>
<ds:datastoreItem xmlns:ds="http://schemas.openxmlformats.org/officeDocument/2006/customXml" ds:itemID="{DBF61DD3-B065-4468-8DD5-3C828A2A89D4}">
  <ds:schemaRefs>
    <ds:schemaRef ds:uri="http://schemas.microsoft.com/sharepoint/v3/contenttype/forms"/>
  </ds:schemaRefs>
</ds:datastoreItem>
</file>

<file path=customXml/itemProps3.xml><?xml version="1.0" encoding="utf-8"?>
<ds:datastoreItem xmlns:ds="http://schemas.openxmlformats.org/officeDocument/2006/customXml" ds:itemID="{FC20D343-A992-4C20-9FBF-F5634D6FC460}">
  <ds:schemaRefs>
    <ds:schemaRef ds:uri="Microsoft.SharePoint.Taxonomy.ContentTypeSync"/>
  </ds:schemaRefs>
</ds:datastoreItem>
</file>

<file path=customXml/itemProps4.xml><?xml version="1.0" encoding="utf-8"?>
<ds:datastoreItem xmlns:ds="http://schemas.openxmlformats.org/officeDocument/2006/customXml" ds:itemID="{7459C958-B5DC-4F62-9724-27384F117F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3</vt:i4>
      </vt:variant>
    </vt:vector>
  </HeadingPairs>
  <TitlesOfParts>
    <vt:vector size="14" baseType="lpstr">
      <vt:lpstr>Voorblad</vt:lpstr>
      <vt:lpstr>Inhoud</vt:lpstr>
      <vt:lpstr>Introductie</vt:lpstr>
      <vt:lpstr>Tabel 1</vt:lpstr>
      <vt:lpstr>Tabel 2</vt:lpstr>
      <vt:lpstr>Tabel 3</vt:lpstr>
      <vt:lpstr>Tabel 4</vt:lpstr>
      <vt:lpstr>Tabel 5</vt:lpstr>
      <vt:lpstr>Tabel 6</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Mosterd, R. (Redbad)</cp:lastModifiedBy>
  <dcterms:created xsi:type="dcterms:W3CDTF">2024-12-16T09:05:12Z</dcterms:created>
  <dcterms:modified xsi:type="dcterms:W3CDTF">2026-05-22T08:13:43Z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