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Werk\Publicaties &amp; website\Website\Jonge boeren (2025)\"/>
    </mc:Choice>
  </mc:AlternateContent>
  <xr:revisionPtr revIDLastSave="0" documentId="13_ncr:1_{0F81D9CD-17E5-4225-84D7-3698F3BA3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houdsopgave" sheetId="4" r:id="rId1"/>
    <sheet name="Tabel 1" sheetId="1" r:id="rId2"/>
    <sheet name="Tabel 2" sheetId="2" r:id="rId3"/>
    <sheet name="Tabel 3" sheetId="3" r:id="rId4"/>
    <sheet name="Tabel 4" sheetId="5" r:id="rId5"/>
  </sheets>
  <definedNames>
    <definedName name="_xlnm._FilterDatabase" localSheetId="4" hidden="1">'Tabel 4'!$A$2:$D$2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I6" i="2"/>
  <c r="G6" i="2"/>
  <c r="E6" i="2"/>
  <c r="C6" i="2"/>
  <c r="C4" i="2"/>
  <c r="C5" i="1"/>
  <c r="U5" i="1"/>
  <c r="W7" i="1"/>
  <c r="W6" i="1"/>
  <c r="W5" i="1"/>
  <c r="D3" i="5"/>
  <c r="D68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I4" i="2"/>
  <c r="I9" i="3"/>
  <c r="C9" i="3"/>
  <c r="H4" i="3"/>
  <c r="F4" i="3"/>
  <c r="D4" i="3"/>
  <c r="C4" i="3"/>
  <c r="C5" i="3"/>
  <c r="C6" i="3"/>
  <c r="C7" i="3"/>
  <c r="C8" i="3"/>
  <c r="C10" i="3"/>
  <c r="H10" i="2"/>
  <c r="F10" i="2"/>
  <c r="D10" i="2"/>
  <c r="C5" i="2"/>
  <c r="G10" i="2" l="1"/>
  <c r="E10" i="2"/>
  <c r="V8" i="1"/>
  <c r="T8" i="1"/>
  <c r="U6" i="1" s="1"/>
  <c r="I10" i="2"/>
  <c r="I5" i="3"/>
  <c r="I6" i="3"/>
  <c r="I7" i="3"/>
  <c r="I8" i="3"/>
  <c r="I10" i="3"/>
  <c r="I4" i="3"/>
  <c r="G5" i="3"/>
  <c r="G6" i="3"/>
  <c r="G7" i="3"/>
  <c r="G8" i="3"/>
  <c r="G9" i="3"/>
  <c r="G10" i="3"/>
  <c r="G4" i="3"/>
  <c r="E5" i="3"/>
  <c r="E6" i="3"/>
  <c r="E7" i="3"/>
  <c r="E8" i="3"/>
  <c r="E9" i="3"/>
  <c r="E10" i="3"/>
  <c r="E4" i="3"/>
  <c r="U7" i="1" l="1"/>
  <c r="C9" i="2"/>
  <c r="C8" i="2"/>
  <c r="C7" i="2"/>
  <c r="G4" i="2" l="1"/>
  <c r="E4" i="2"/>
  <c r="E7" i="2"/>
  <c r="G7" i="2"/>
  <c r="I7" i="2"/>
  <c r="I5" i="2"/>
  <c r="G5" i="2"/>
  <c r="E5" i="2"/>
  <c r="G8" i="2"/>
  <c r="E8" i="2"/>
  <c r="I8" i="2"/>
  <c r="I9" i="2"/>
  <c r="G9" i="2"/>
  <c r="E9" i="2"/>
  <c r="B8" i="1"/>
  <c r="D8" i="1"/>
  <c r="F8" i="1"/>
  <c r="H8" i="1"/>
  <c r="J8" i="1"/>
  <c r="L8" i="1"/>
  <c r="N8" i="1"/>
  <c r="P8" i="1"/>
  <c r="R8" i="1"/>
  <c r="O7" i="1" l="1"/>
  <c r="I7" i="1"/>
  <c r="E7" i="1"/>
  <c r="E6" i="1"/>
  <c r="E5" i="1"/>
  <c r="S5" i="1"/>
  <c r="Q5" i="1"/>
  <c r="O5" i="1"/>
  <c r="M5" i="1"/>
  <c r="K5" i="1"/>
  <c r="I5" i="1"/>
  <c r="G5" i="1"/>
  <c r="G6" i="1" l="1"/>
  <c r="M6" i="1"/>
  <c r="S6" i="1"/>
  <c r="I6" i="1"/>
  <c r="O6" i="1"/>
  <c r="C6" i="1"/>
  <c r="K6" i="1"/>
  <c r="Q6" i="1"/>
  <c r="C7" i="1"/>
  <c r="G7" i="1"/>
  <c r="K7" i="1"/>
  <c r="M7" i="1"/>
  <c r="Q7" i="1"/>
  <c r="S7" i="1"/>
</calcChain>
</file>

<file path=xl/sharedStrings.xml><?xml version="1.0" encoding="utf-8"?>
<sst xmlns="http://schemas.openxmlformats.org/spreadsheetml/2006/main" count="150" uniqueCount="104">
  <si>
    <t>aantal</t>
  </si>
  <si>
    <t>aandeel</t>
  </si>
  <si>
    <t>2016*</t>
  </si>
  <si>
    <t>jonger dan 40 jaar</t>
  </si>
  <si>
    <t>Totaal</t>
  </si>
  <si>
    <t>67 jaar of ouder</t>
  </si>
  <si>
    <t xml:space="preserve">40 tot 67 jaar </t>
  </si>
  <si>
    <t>bedrijfstype</t>
  </si>
  <si>
    <t>totaal</t>
  </si>
  <si>
    <t>Akkerbouwbedrijven</t>
  </si>
  <si>
    <t>Blijvendeteeltbedrijven</t>
  </si>
  <si>
    <t>Combinatie bedrijven</t>
  </si>
  <si>
    <t>Graasdierbedrijven</t>
  </si>
  <si>
    <t>Hokdierbedrijven</t>
  </si>
  <si>
    <t>Tuinbouwbedrijven</t>
  </si>
  <si>
    <t>Jonger dan 40 jaar</t>
  </si>
  <si>
    <t>40 jaar tot 67 jaar</t>
  </si>
  <si>
    <t>meer dan 1 miljoen SO</t>
  </si>
  <si>
    <t>3 tot 25 duizend SO</t>
  </si>
  <si>
    <t>25 tot 100 duizend SO</t>
  </si>
  <si>
    <t>100 tot 250 duizend SO</t>
  </si>
  <si>
    <t>250 tot 500 duizend SO</t>
  </si>
  <si>
    <t>500 duizend tot 1 miljoen SO</t>
  </si>
  <si>
    <t>40 tot 67 jaar</t>
  </si>
  <si>
    <t>Leeftijdscategorie</t>
  </si>
  <si>
    <t xml:space="preserve">Standaard Opbrengst (SO) categorie </t>
  </si>
  <si>
    <t>Inhoudsopgave</t>
  </si>
  <si>
    <t>Tabel 1</t>
  </si>
  <si>
    <t>Tabel 2</t>
  </si>
  <si>
    <t>Tabel 3</t>
  </si>
  <si>
    <t>Totaal bedrijven</t>
  </si>
  <si>
    <t>Bedrijven met een bedrijfsfhoofd &lt; 40 jaar</t>
  </si>
  <si>
    <t>Aandeel bedrijven met een bedrijfsfhoofd &lt; 40 jaar</t>
  </si>
  <si>
    <t>Tabel 4</t>
  </si>
  <si>
    <t>Centraal Weidegebied in Groningen</t>
  </si>
  <si>
    <t>Oostelijke Bouwstreek in Groningen</t>
  </si>
  <si>
    <t>Eilanden</t>
  </si>
  <si>
    <t>Noordoost-Overijssel</t>
  </si>
  <si>
    <t>Twente</t>
  </si>
  <si>
    <t>Salland</t>
  </si>
  <si>
    <t>IJsselstreek</t>
  </si>
  <si>
    <t>Bommelerwaard</t>
  </si>
  <si>
    <t>Achterhoek</t>
  </si>
  <si>
    <t>Eemland</t>
  </si>
  <si>
    <t>Haarlemmermeer</t>
  </si>
  <si>
    <t>Kennemerland</t>
  </si>
  <si>
    <t>Goeree-Overflakkee</t>
  </si>
  <si>
    <t>Bollenstreek</t>
  </si>
  <si>
    <t>Zeeuwsch-Vlaanderen</t>
  </si>
  <si>
    <t>Noordwesthoek</t>
  </si>
  <si>
    <t>Biesbosch</t>
  </si>
  <si>
    <t>Midden-Noord-Brabant</t>
  </si>
  <si>
    <t>Noord-Limburg</t>
  </si>
  <si>
    <t>Zuid-Limburg</t>
  </si>
  <si>
    <t>Westerwolde en Groninger Veenkoloniën</t>
  </si>
  <si>
    <t>Groningerzuidelijk Westerkwartier</t>
  </si>
  <si>
    <t>Oostelijk Hogeland</t>
  </si>
  <si>
    <t>Noordelijk Friesland</t>
  </si>
  <si>
    <t>Weidestreek in Friesland</t>
  </si>
  <si>
    <t>De Wouden</t>
  </si>
  <si>
    <t>Weidegebied van het Noorderveld</t>
  </si>
  <si>
    <t>Smilde en Centraal Zandgebied in Drenthe</t>
  </si>
  <si>
    <t>Zuidwestelijk Weidegebied in Drenthe</t>
  </si>
  <si>
    <t>Zuidelijk Zandgebied in Drenthe</t>
  </si>
  <si>
    <t>Drentse Veenkoloniën en Hondsrug</t>
  </si>
  <si>
    <t>Weidegebied in Overijssel</t>
  </si>
  <si>
    <t>Noordoostelijke Polder</t>
  </si>
  <si>
    <t>Zuidelijke IJsselmeerpolders</t>
  </si>
  <si>
    <t>Oostelijke Veluwe</t>
  </si>
  <si>
    <t>Zuidelijk Gelderland</t>
  </si>
  <si>
    <t>Oostelijke Betuwe en Nijmegen</t>
  </si>
  <si>
    <t>Veluwezoom en Betuwe</t>
  </si>
  <si>
    <t>Westelijke Veluwe</t>
  </si>
  <si>
    <t>KrommeRijn-streek en Heuvelrug</t>
  </si>
  <si>
    <t>Westelijk Weidegebied in Utrecht</t>
  </si>
  <si>
    <t>Centraal Tuinbouwgebied in Utrecht</t>
  </si>
  <si>
    <t>Zandgebied in Utrecht</t>
  </si>
  <si>
    <t>Wieringen en Wieringermeer</t>
  </si>
  <si>
    <t>Amstelland en Aalsmeer</t>
  </si>
  <si>
    <t>Texel en Land van Zijpe</t>
  </si>
  <si>
    <t>West-Friesland en omgeving</t>
  </si>
  <si>
    <t>Waterland en Noord-Hollandse Droogmakerijen</t>
  </si>
  <si>
    <t>tGein en Gooiland</t>
  </si>
  <si>
    <t>Voorne-Putten en Hoeksche Waard</t>
  </si>
  <si>
    <t>Rotterdam en omgeving</t>
  </si>
  <si>
    <t>Westelijk Rijnland</t>
  </si>
  <si>
    <t>Boskoop en Rijneveld</t>
  </si>
  <si>
    <t>Krimpenerwaard en Oostelijk Rijnland</t>
  </si>
  <si>
    <t>Alblasserwaard en Vijfherenlanden</t>
  </si>
  <si>
    <t>Westland en Zuidhollandse Droogmakerijen</t>
  </si>
  <si>
    <t>Noordelijk Zeeland</t>
  </si>
  <si>
    <t>Walcheren en Zuid-Beveland</t>
  </si>
  <si>
    <t>Westelijke Langstraat</t>
  </si>
  <si>
    <t>Oostelijke Langstraat</t>
  </si>
  <si>
    <t>Westelijke Zandgronden</t>
  </si>
  <si>
    <t>Land van Breda</t>
  </si>
  <si>
    <t>De Kempen</t>
  </si>
  <si>
    <t>Maaskant en Land van Cuijk</t>
  </si>
  <si>
    <t>Westelijk Peelgebied</t>
  </si>
  <si>
    <t>Bedrijfshoofden en bedrijfsleiders in de landbouw naar leeftijd</t>
  </si>
  <si>
    <t>Bedrijfshoofden en bedrijsleiders naar leeftijd en  hoofdtype bedrijf in de landbouw, 2025*</t>
  </si>
  <si>
    <t>Bedrijfshoofden en bedrijfsleiders naar leeftijd en economische bedrijfsomvang in de landbouw, 2025*</t>
  </si>
  <si>
    <t>Bedrijfshoofden en bedrijfsleiders jonger dan 40 jaar naar landbouwgebied, 2025*</t>
  </si>
  <si>
    <t>Bedrijfshoofden en bedrijfsleiders naar leeftijd en  hoofdtype bedrijf in de landbouw,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</si>
</sst>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9" fontId="0" fillId="0" borderId="0" xfId="0" applyNumberFormat="1"/>
    <xf numFmtId="9" fontId="0" fillId="0" borderId="1" xfId="0" applyNumberFormat="1" applyBorder="1"/>
    <xf numFmtId="9" fontId="0" fillId="0" borderId="3" xfId="0" applyNumberFormat="1" applyBorder="1"/>
    <xf numFmtId="9" fontId="0" fillId="0" borderId="0" xfId="0" applyNumberFormat="1" applyBorder="1"/>
    <xf numFmtId="9" fontId="0" fillId="0" borderId="0" xfId="0" applyNumberFormat="1" applyFont="1"/>
    <xf numFmtId="9" fontId="1" fillId="0" borderId="0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9" fontId="0" fillId="0" borderId="0" xfId="1" applyFont="1"/>
    <xf numFmtId="1" fontId="0" fillId="0" borderId="0" xfId="1" applyNumberFormat="1" applyFont="1"/>
    <xf numFmtId="0" fontId="0" fillId="0" borderId="0" xfId="1" applyNumberFormat="1" applyFont="1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0" fillId="0" borderId="0" xfId="0" quotePrefix="1"/>
    <xf numFmtId="0" fontId="3" fillId="0" borderId="1" xfId="0" applyFont="1" applyBorder="1"/>
    <xf numFmtId="165" fontId="0" fillId="0" borderId="1" xfId="0" applyNumberFormat="1" applyBorder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2" sqref="B2"/>
    </sheetView>
  </sheetViews>
  <sheetFormatPr defaultRowHeight="15" x14ac:dyDescent="0.25"/>
  <cols>
    <col min="2" max="2" width="72.140625" bestFit="1" customWidth="1"/>
  </cols>
  <sheetData>
    <row r="1" spans="1:2" x14ac:dyDescent="0.25">
      <c r="A1" s="21" t="s">
        <v>26</v>
      </c>
    </row>
    <row r="2" spans="1:2" x14ac:dyDescent="0.25">
      <c r="A2" t="s">
        <v>27</v>
      </c>
      <c r="B2" t="s">
        <v>99</v>
      </c>
    </row>
    <row r="3" spans="1:2" x14ac:dyDescent="0.25">
      <c r="A3" t="s">
        <v>28</v>
      </c>
      <c r="B3" t="s">
        <v>100</v>
      </c>
    </row>
    <row r="4" spans="1:2" x14ac:dyDescent="0.25">
      <c r="A4" t="s">
        <v>29</v>
      </c>
      <c r="B4" t="s">
        <v>101</v>
      </c>
    </row>
    <row r="5" spans="1:2" x14ac:dyDescent="0.25">
      <c r="A5" t="s">
        <v>33</v>
      </c>
      <c r="B5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"/>
  <sheetViews>
    <sheetView workbookViewId="0">
      <selection activeCell="B1" sqref="B1"/>
    </sheetView>
  </sheetViews>
  <sheetFormatPr defaultRowHeight="15" x14ac:dyDescent="0.25"/>
  <cols>
    <col min="1" max="1" width="21.7109375" bestFit="1" customWidth="1"/>
  </cols>
  <sheetData>
    <row r="1" spans="1:23" x14ac:dyDescent="0.25">
      <c r="A1" s="21" t="s">
        <v>27</v>
      </c>
      <c r="B1" s="21" t="s">
        <v>99</v>
      </c>
    </row>
    <row r="3" spans="1:23" x14ac:dyDescent="0.25">
      <c r="A3" s="1"/>
      <c r="B3" s="28">
        <v>2015</v>
      </c>
      <c r="C3" s="28"/>
      <c r="D3" s="28" t="s">
        <v>2</v>
      </c>
      <c r="E3" s="28"/>
      <c r="F3" s="28">
        <v>2017</v>
      </c>
      <c r="G3" s="28"/>
      <c r="H3" s="28">
        <v>2018</v>
      </c>
      <c r="I3" s="28"/>
      <c r="J3" s="27">
        <v>2019</v>
      </c>
      <c r="K3" s="27"/>
      <c r="L3" s="27">
        <v>2020</v>
      </c>
      <c r="M3" s="27"/>
      <c r="N3" s="27">
        <v>2021</v>
      </c>
      <c r="O3" s="27"/>
      <c r="P3" s="27">
        <v>2022</v>
      </c>
      <c r="Q3" s="27"/>
      <c r="R3" s="27">
        <v>2023</v>
      </c>
      <c r="S3" s="27"/>
      <c r="T3" s="27">
        <v>2024</v>
      </c>
      <c r="U3" s="27"/>
      <c r="V3" s="27">
        <v>2025</v>
      </c>
      <c r="W3" s="27"/>
    </row>
    <row r="4" spans="1:23" x14ac:dyDescent="0.25">
      <c r="A4" s="5" t="s">
        <v>24</v>
      </c>
      <c r="B4" s="6" t="s">
        <v>0</v>
      </c>
      <c r="C4" s="4" t="s">
        <v>1</v>
      </c>
      <c r="D4" s="6" t="s">
        <v>0</v>
      </c>
      <c r="E4" s="4" t="s">
        <v>1</v>
      </c>
      <c r="F4" s="6" t="s">
        <v>0</v>
      </c>
      <c r="G4" s="4" t="s">
        <v>1</v>
      </c>
      <c r="H4" s="6" t="s">
        <v>0</v>
      </c>
      <c r="I4" s="4" t="s">
        <v>1</v>
      </c>
      <c r="J4" s="4" t="s">
        <v>0</v>
      </c>
      <c r="K4" s="4" t="s">
        <v>1</v>
      </c>
      <c r="L4" s="4" t="s">
        <v>0</v>
      </c>
      <c r="M4" s="4" t="s">
        <v>1</v>
      </c>
      <c r="N4" s="4" t="s">
        <v>0</v>
      </c>
      <c r="O4" s="4" t="s">
        <v>1</v>
      </c>
      <c r="P4" s="4" t="s">
        <v>0</v>
      </c>
      <c r="Q4" s="4" t="s">
        <v>1</v>
      </c>
      <c r="R4" s="4" t="s">
        <v>0</v>
      </c>
      <c r="S4" s="4" t="s">
        <v>1</v>
      </c>
      <c r="T4" s="4" t="s">
        <v>0</v>
      </c>
      <c r="U4" s="4" t="s">
        <v>1</v>
      </c>
      <c r="V4" s="4" t="s">
        <v>0</v>
      </c>
      <c r="W4" s="4" t="s">
        <v>1</v>
      </c>
    </row>
    <row r="5" spans="1:23" x14ac:dyDescent="0.25">
      <c r="A5" s="2" t="s">
        <v>3</v>
      </c>
      <c r="B5">
        <v>5036</v>
      </c>
      <c r="C5" s="12">
        <f>B5/B$8</f>
        <v>7.8794611424905736E-2</v>
      </c>
      <c r="D5">
        <v>4613</v>
      </c>
      <c r="E5" s="12">
        <f>D5/D$8</f>
        <v>8.283651774170378E-2</v>
      </c>
      <c r="F5">
        <v>4461</v>
      </c>
      <c r="G5" s="9">
        <f>F5/F$8</f>
        <v>8.1332385275939403E-2</v>
      </c>
      <c r="H5">
        <v>4391</v>
      </c>
      <c r="I5" s="12">
        <f>H5/H$8</f>
        <v>8.1450565757744384E-2</v>
      </c>
      <c r="J5" s="2">
        <v>4361</v>
      </c>
      <c r="K5" s="13">
        <f>J5/J$8</f>
        <v>8.1922867394285503E-2</v>
      </c>
      <c r="L5">
        <v>4337</v>
      </c>
      <c r="M5" s="13">
        <f>L5/L$8</f>
        <v>8.2303823892209887E-2</v>
      </c>
      <c r="N5">
        <v>4439</v>
      </c>
      <c r="O5" s="9">
        <f>N5/N$8</f>
        <v>8.5190089623275178E-2</v>
      </c>
      <c r="P5">
        <v>4436</v>
      </c>
      <c r="Q5" s="9">
        <f>P5/P$8</f>
        <v>8.7023050514958317E-2</v>
      </c>
      <c r="R5">
        <v>4770</v>
      </c>
      <c r="S5" s="9">
        <f>R5/R$8</f>
        <v>9.4205474582296486E-2</v>
      </c>
      <c r="T5">
        <v>4817</v>
      </c>
      <c r="U5" s="9">
        <f>T5/T$8</f>
        <v>9.6533066132264533E-2</v>
      </c>
      <c r="V5">
        <v>4955</v>
      </c>
      <c r="W5" s="9">
        <f>V5/V$8</f>
        <v>0.10057033834662769</v>
      </c>
    </row>
    <row r="6" spans="1:23" x14ac:dyDescent="0.25">
      <c r="A6" s="2" t="s">
        <v>6</v>
      </c>
      <c r="B6">
        <v>47785</v>
      </c>
      <c r="C6" s="12">
        <f t="shared" ref="C6" si="0">B6/B$8</f>
        <v>0.74765697119521846</v>
      </c>
      <c r="D6">
        <v>42581</v>
      </c>
      <c r="E6" s="12">
        <f t="shared" ref="E6" si="1">D6/D$8</f>
        <v>0.76463510989800321</v>
      </c>
      <c r="F6">
        <v>41593</v>
      </c>
      <c r="G6" s="9">
        <f t="shared" ref="G6" si="2">F6/F$8</f>
        <v>0.75831829203814105</v>
      </c>
      <c r="H6">
        <v>40543</v>
      </c>
      <c r="I6" s="12">
        <f t="shared" ref="I6" si="3">H6/H$8</f>
        <v>0.75204971248376928</v>
      </c>
      <c r="J6" s="2">
        <v>39681</v>
      </c>
      <c r="K6" s="14">
        <f t="shared" ref="K6" si="4">J6/J$8</f>
        <v>0.74542107339432306</v>
      </c>
      <c r="L6">
        <v>38993</v>
      </c>
      <c r="M6" s="14">
        <f t="shared" ref="M6" si="5">L6/L$8</f>
        <v>0.7399753297276781</v>
      </c>
      <c r="N6">
        <v>38102</v>
      </c>
      <c r="O6" s="9">
        <f t="shared" ref="O6" si="6">N6/N$8</f>
        <v>0.73122613084614352</v>
      </c>
      <c r="P6">
        <v>36822</v>
      </c>
      <c r="Q6" s="9">
        <f t="shared" ref="Q6" si="7">P6/P$8</f>
        <v>0.72235409514467874</v>
      </c>
      <c r="R6">
        <v>36002</v>
      </c>
      <c r="S6" s="9">
        <f t="shared" ref="S6" si="8">R6/R$8</f>
        <v>0.71102421297942098</v>
      </c>
      <c r="T6">
        <v>34829</v>
      </c>
      <c r="U6" s="9">
        <f t="shared" ref="U6:U7" si="9">T6/T$8</f>
        <v>0.69797595190380757</v>
      </c>
      <c r="V6">
        <v>33803</v>
      </c>
      <c r="W6" s="9">
        <f>V6/V$8</f>
        <v>0.68609064523331098</v>
      </c>
    </row>
    <row r="7" spans="1:23" x14ac:dyDescent="0.25">
      <c r="A7" s="3" t="s">
        <v>5</v>
      </c>
      <c r="B7" s="4">
        <v>11092</v>
      </c>
      <c r="C7" s="10">
        <f t="shared" ref="C7" si="10">B7/B$8</f>
        <v>0.17354841737987578</v>
      </c>
      <c r="D7" s="4">
        <v>8494</v>
      </c>
      <c r="E7" s="10">
        <f t="shared" ref="E7" si="11">D7/D$8</f>
        <v>0.15252837236029307</v>
      </c>
      <c r="F7" s="4">
        <v>8795</v>
      </c>
      <c r="G7" s="10">
        <f t="shared" ref="G7" si="12">F7/F$8</f>
        <v>0.16034932268591953</v>
      </c>
      <c r="H7" s="4">
        <v>8976</v>
      </c>
      <c r="I7" s="10">
        <f t="shared" ref="I7" si="13">H7/H$8</f>
        <v>0.16649972175848637</v>
      </c>
      <c r="J7" s="4">
        <v>9191</v>
      </c>
      <c r="K7" s="15">
        <f t="shared" ref="K7" si="14">J7/J$8</f>
        <v>0.17265605921139143</v>
      </c>
      <c r="L7" s="4">
        <v>9365</v>
      </c>
      <c r="M7" s="15">
        <f t="shared" ref="M7" si="15">L7/L$8</f>
        <v>0.17772084638011196</v>
      </c>
      <c r="N7" s="4">
        <v>9566</v>
      </c>
      <c r="O7" s="10">
        <f t="shared" ref="O7" si="16">N7/N$8</f>
        <v>0.1835837795305813</v>
      </c>
      <c r="P7" s="4">
        <v>9717</v>
      </c>
      <c r="Q7" s="10">
        <f t="shared" ref="Q7" si="17">P7/P$8</f>
        <v>0.19062285434036291</v>
      </c>
      <c r="R7" s="4">
        <v>9862</v>
      </c>
      <c r="S7" s="10">
        <f t="shared" ref="S7" si="18">R7/R$8</f>
        <v>0.19477031243828258</v>
      </c>
      <c r="T7" s="4">
        <v>10254</v>
      </c>
      <c r="U7" s="10">
        <f t="shared" si="9"/>
        <v>0.20549098196392784</v>
      </c>
      <c r="V7" s="4">
        <v>10511</v>
      </c>
      <c r="W7" s="10">
        <f>V7/V$8</f>
        <v>0.21333901642006128</v>
      </c>
    </row>
    <row r="8" spans="1:23" x14ac:dyDescent="0.25">
      <c r="A8" s="3" t="s">
        <v>4</v>
      </c>
      <c r="B8" s="4">
        <f t="shared" ref="B8:R8" si="19">SUM(B5:B7)</f>
        <v>63913</v>
      </c>
      <c r="C8" s="4"/>
      <c r="D8" s="4">
        <f>SUM(D5:D7)</f>
        <v>55688</v>
      </c>
      <c r="E8" s="4"/>
      <c r="F8" s="4">
        <f t="shared" si="19"/>
        <v>54849</v>
      </c>
      <c r="G8" s="4"/>
      <c r="H8" s="4">
        <f t="shared" si="19"/>
        <v>53910</v>
      </c>
      <c r="I8" s="4"/>
      <c r="J8" s="4">
        <f t="shared" si="19"/>
        <v>53233</v>
      </c>
      <c r="K8" s="4"/>
      <c r="L8" s="4">
        <f t="shared" si="19"/>
        <v>52695</v>
      </c>
      <c r="M8" s="4"/>
      <c r="N8" s="4">
        <f t="shared" si="19"/>
        <v>52107</v>
      </c>
      <c r="O8" s="4"/>
      <c r="P8" s="4">
        <f t="shared" si="19"/>
        <v>50975</v>
      </c>
      <c r="Q8" s="4"/>
      <c r="R8" s="4">
        <f t="shared" si="19"/>
        <v>50634</v>
      </c>
      <c r="S8" s="4"/>
      <c r="T8" s="4">
        <f>SUM(T5:T7)</f>
        <v>49900</v>
      </c>
      <c r="U8" s="4"/>
      <c r="V8" s="4">
        <f>SUM(V5:V7)</f>
        <v>49269</v>
      </c>
      <c r="W8" s="4"/>
    </row>
    <row r="10" spans="1:23" ht="16.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23" ht="15" customHeight="1" x14ac:dyDescent="0.2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23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</sheetData>
  <mergeCells count="11">
    <mergeCell ref="T3:U3"/>
    <mergeCell ref="V3:W3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>
      <selection activeCell="B1" sqref="B1"/>
    </sheetView>
  </sheetViews>
  <sheetFormatPr defaultRowHeight="15" x14ac:dyDescent="0.25"/>
  <cols>
    <col min="2" max="2" width="22.7109375" bestFit="1" customWidth="1"/>
  </cols>
  <sheetData>
    <row r="1" spans="1:9" x14ac:dyDescent="0.25">
      <c r="A1" s="21" t="s">
        <v>28</v>
      </c>
      <c r="B1" s="21" t="s">
        <v>103</v>
      </c>
    </row>
    <row r="2" spans="1:9" x14ac:dyDescent="0.25">
      <c r="B2" s="7"/>
      <c r="C2" s="7"/>
      <c r="D2" s="27" t="s">
        <v>15</v>
      </c>
      <c r="E2" s="27"/>
      <c r="F2" s="27" t="s">
        <v>16</v>
      </c>
      <c r="G2" s="27"/>
      <c r="H2" s="27" t="s">
        <v>5</v>
      </c>
      <c r="I2" s="27"/>
    </row>
    <row r="3" spans="1:9" x14ac:dyDescent="0.25">
      <c r="B3" s="4" t="s">
        <v>7</v>
      </c>
      <c r="C3" s="4" t="s">
        <v>8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</row>
    <row r="4" spans="1:9" x14ac:dyDescent="0.25">
      <c r="B4" t="s">
        <v>9</v>
      </c>
      <c r="C4">
        <f>SUM(D4,F4,H4)</f>
        <v>11617</v>
      </c>
      <c r="D4">
        <v>974</v>
      </c>
      <c r="E4" s="9">
        <f>D4/C4</f>
        <v>8.3842644400447613E-2</v>
      </c>
      <c r="F4">
        <v>7083</v>
      </c>
      <c r="G4" s="9">
        <f>F4/C4</f>
        <v>0.60970990789360424</v>
      </c>
      <c r="H4">
        <v>3560</v>
      </c>
      <c r="I4" s="9">
        <f>H4/C4</f>
        <v>0.30644744770594817</v>
      </c>
    </row>
    <row r="5" spans="1:9" x14ac:dyDescent="0.25">
      <c r="B5" t="s">
        <v>10</v>
      </c>
      <c r="C5">
        <f t="shared" ref="C5:C9" si="0">SUM(D5,F5,H5)</f>
        <v>1448</v>
      </c>
      <c r="D5">
        <v>141</v>
      </c>
      <c r="E5" s="9">
        <f t="shared" ref="E5:E9" si="1">D5/C5</f>
        <v>9.7375690607734808E-2</v>
      </c>
      <c r="F5">
        <v>1042</v>
      </c>
      <c r="G5" s="9">
        <f t="shared" ref="G5:G9" si="2">F5/C5</f>
        <v>0.71961325966850831</v>
      </c>
      <c r="H5">
        <v>265</v>
      </c>
      <c r="I5" s="9">
        <f t="shared" ref="I5:I10" si="3">H5/C5</f>
        <v>0.1830110497237569</v>
      </c>
    </row>
    <row r="6" spans="1:9" x14ac:dyDescent="0.25">
      <c r="B6" t="s">
        <v>11</v>
      </c>
      <c r="C6">
        <f>SUM(D6,F6,H6)</f>
        <v>3017</v>
      </c>
      <c r="D6">
        <v>286</v>
      </c>
      <c r="E6" s="9">
        <f>D6/C6</f>
        <v>9.4796155120981107E-2</v>
      </c>
      <c r="F6">
        <v>2051</v>
      </c>
      <c r="G6" s="9">
        <f>F6/C6</f>
        <v>0.67981438515081205</v>
      </c>
      <c r="H6">
        <v>680</v>
      </c>
      <c r="I6" s="9">
        <f>H6/C6</f>
        <v>0.22538945972820681</v>
      </c>
    </row>
    <row r="7" spans="1:9" x14ac:dyDescent="0.25">
      <c r="B7" t="s">
        <v>12</v>
      </c>
      <c r="C7">
        <f t="shared" si="0"/>
        <v>23479</v>
      </c>
      <c r="D7">
        <v>2331</v>
      </c>
      <c r="E7" s="9">
        <f t="shared" si="1"/>
        <v>9.9280207845308568E-2</v>
      </c>
      <c r="F7">
        <v>16299</v>
      </c>
      <c r="G7" s="9">
        <f t="shared" si="2"/>
        <v>0.69419481238553604</v>
      </c>
      <c r="H7">
        <v>4849</v>
      </c>
      <c r="I7" s="9">
        <f t="shared" si="3"/>
        <v>0.2065249797691554</v>
      </c>
    </row>
    <row r="8" spans="1:9" x14ac:dyDescent="0.25">
      <c r="B8" t="s">
        <v>13</v>
      </c>
      <c r="C8">
        <f t="shared" si="0"/>
        <v>3253</v>
      </c>
      <c r="D8">
        <v>404</v>
      </c>
      <c r="E8" s="9">
        <f t="shared" si="1"/>
        <v>0.12419305256686136</v>
      </c>
      <c r="F8">
        <v>2562</v>
      </c>
      <c r="G8" s="9">
        <f t="shared" si="2"/>
        <v>0.78758069474331382</v>
      </c>
      <c r="H8">
        <v>287</v>
      </c>
      <c r="I8" s="9">
        <f t="shared" si="3"/>
        <v>8.8226252689824772E-2</v>
      </c>
    </row>
    <row r="9" spans="1:9" x14ac:dyDescent="0.25">
      <c r="B9" s="4" t="s">
        <v>14</v>
      </c>
      <c r="C9" s="4">
        <f t="shared" si="0"/>
        <v>6455</v>
      </c>
      <c r="D9" s="4">
        <v>819</v>
      </c>
      <c r="E9" s="10">
        <f t="shared" si="1"/>
        <v>0.12687838884585592</v>
      </c>
      <c r="F9" s="4">
        <v>4766</v>
      </c>
      <c r="G9" s="10">
        <f t="shared" si="2"/>
        <v>0.73834237025561578</v>
      </c>
      <c r="H9" s="4">
        <v>870</v>
      </c>
      <c r="I9" s="10">
        <f t="shared" si="3"/>
        <v>0.13477924089852827</v>
      </c>
    </row>
    <row r="10" spans="1:9" x14ac:dyDescent="0.25">
      <c r="B10" s="8" t="s">
        <v>8</v>
      </c>
      <c r="C10" s="4">
        <f>SUM(C4:C9)</f>
        <v>49269</v>
      </c>
      <c r="D10" s="4">
        <f>SUM(D4:D9)</f>
        <v>4955</v>
      </c>
      <c r="E10" s="10">
        <f>D10/C10</f>
        <v>0.10057033834662769</v>
      </c>
      <c r="F10" s="4">
        <f>SUM(F4:F9)</f>
        <v>33803</v>
      </c>
      <c r="G10" s="10">
        <f>F10/C10</f>
        <v>0.68609064523331098</v>
      </c>
      <c r="H10" s="4">
        <f>SUM(H4:H9)</f>
        <v>10511</v>
      </c>
      <c r="I10" s="11">
        <f t="shared" si="3"/>
        <v>0.21333901642006128</v>
      </c>
    </row>
    <row r="11" spans="1:9" x14ac:dyDescent="0.25">
      <c r="C11" s="25"/>
    </row>
  </sheetData>
  <mergeCells count="3">
    <mergeCell ref="D2:E2"/>
    <mergeCell ref="F2:G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workbookViewId="0">
      <selection activeCell="C20" sqref="C20"/>
    </sheetView>
  </sheetViews>
  <sheetFormatPr defaultRowHeight="15" x14ac:dyDescent="0.25"/>
  <cols>
    <col min="2" max="2" width="43" bestFit="1" customWidth="1"/>
    <col min="6" max="6" width="9.5703125" bestFit="1" customWidth="1"/>
  </cols>
  <sheetData>
    <row r="1" spans="1:13" x14ac:dyDescent="0.25">
      <c r="A1" s="21" t="s">
        <v>29</v>
      </c>
      <c r="B1" s="21" t="s">
        <v>101</v>
      </c>
    </row>
    <row r="2" spans="1:13" x14ac:dyDescent="0.25">
      <c r="B2" s="7"/>
      <c r="C2" s="7"/>
      <c r="D2" s="27" t="s">
        <v>3</v>
      </c>
      <c r="E2" s="27"/>
      <c r="F2" s="27" t="s">
        <v>23</v>
      </c>
      <c r="G2" s="27"/>
      <c r="H2" s="27" t="s">
        <v>5</v>
      </c>
      <c r="I2" s="27"/>
    </row>
    <row r="3" spans="1:13" x14ac:dyDescent="0.25">
      <c r="B3" s="4" t="s">
        <v>25</v>
      </c>
      <c r="C3" s="4" t="s">
        <v>8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</row>
    <row r="4" spans="1:13" x14ac:dyDescent="0.25">
      <c r="B4" t="s">
        <v>8</v>
      </c>
      <c r="C4">
        <f>SUM(C5:C10)</f>
        <v>49269</v>
      </c>
      <c r="D4">
        <f>SUM(D5:D10)</f>
        <v>4955</v>
      </c>
      <c r="E4" s="9">
        <f>D4/C4</f>
        <v>0.10057033834662769</v>
      </c>
      <c r="F4">
        <f>SUM(F5:F10)</f>
        <v>33803</v>
      </c>
      <c r="G4" s="9">
        <f>F4/C4</f>
        <v>0.68609064523331098</v>
      </c>
      <c r="H4">
        <f>SUM(H5:H10)</f>
        <v>10511</v>
      </c>
      <c r="I4" s="9">
        <f>H4/C4</f>
        <v>0.21333901642006128</v>
      </c>
      <c r="K4" s="16"/>
      <c r="L4" s="16"/>
      <c r="M4" s="16"/>
    </row>
    <row r="5" spans="1:13" x14ac:dyDescent="0.25">
      <c r="B5" t="s">
        <v>18</v>
      </c>
      <c r="C5">
        <f t="shared" ref="C5:C10" si="0">SUM(D5,F5,H5)</f>
        <v>8396</v>
      </c>
      <c r="D5">
        <v>697</v>
      </c>
      <c r="E5" s="9">
        <f t="shared" ref="E5:E10" si="1">D5/C5</f>
        <v>8.301572177227251E-2</v>
      </c>
      <c r="F5">
        <v>4413</v>
      </c>
      <c r="G5" s="9">
        <f t="shared" ref="G5:G10" si="2">F5/C5</f>
        <v>0.52560743211052885</v>
      </c>
      <c r="H5">
        <v>3286</v>
      </c>
      <c r="I5" s="9">
        <f t="shared" ref="I5:I10" si="3">H5/C5</f>
        <v>0.39137684611719864</v>
      </c>
      <c r="K5" s="16"/>
      <c r="L5" s="16"/>
      <c r="M5" s="16"/>
    </row>
    <row r="6" spans="1:13" x14ac:dyDescent="0.25">
      <c r="B6" t="s">
        <v>19</v>
      </c>
      <c r="C6">
        <f t="shared" si="0"/>
        <v>9719</v>
      </c>
      <c r="D6">
        <v>758</v>
      </c>
      <c r="E6" s="9">
        <f t="shared" si="1"/>
        <v>7.799156291799568E-2</v>
      </c>
      <c r="F6">
        <v>5716</v>
      </c>
      <c r="G6" s="9">
        <f t="shared" si="2"/>
        <v>0.58812635044757688</v>
      </c>
      <c r="H6">
        <v>3245</v>
      </c>
      <c r="I6" s="9">
        <f t="shared" si="3"/>
        <v>0.33388208663442742</v>
      </c>
      <c r="K6" s="16"/>
      <c r="L6" s="16"/>
      <c r="M6" s="16"/>
    </row>
    <row r="7" spans="1:13" x14ac:dyDescent="0.25">
      <c r="B7" t="s">
        <v>20</v>
      </c>
      <c r="C7">
        <f t="shared" si="0"/>
        <v>7003</v>
      </c>
      <c r="D7">
        <v>541</v>
      </c>
      <c r="E7" s="9">
        <f t="shared" si="1"/>
        <v>7.7252606025988865E-2</v>
      </c>
      <c r="F7">
        <v>4912</v>
      </c>
      <c r="G7" s="9">
        <f t="shared" si="2"/>
        <v>0.70141367985149217</v>
      </c>
      <c r="H7">
        <v>1550</v>
      </c>
      <c r="I7" s="9">
        <f t="shared" si="3"/>
        <v>0.22133371412251893</v>
      </c>
      <c r="K7" s="16"/>
      <c r="L7" s="16"/>
      <c r="M7" s="16"/>
    </row>
    <row r="8" spans="1:13" x14ac:dyDescent="0.25">
      <c r="B8" t="s">
        <v>21</v>
      </c>
      <c r="C8">
        <f t="shared" si="0"/>
        <v>9367</v>
      </c>
      <c r="D8">
        <v>955</v>
      </c>
      <c r="E8" s="9">
        <f t="shared" si="1"/>
        <v>0.10195366712928365</v>
      </c>
      <c r="F8">
        <v>7262</v>
      </c>
      <c r="G8" s="9">
        <f t="shared" si="2"/>
        <v>0.77527490124906584</v>
      </c>
      <c r="H8">
        <v>1150</v>
      </c>
      <c r="I8" s="9">
        <f t="shared" si="3"/>
        <v>0.12277143162165048</v>
      </c>
      <c r="K8" s="16"/>
      <c r="L8" s="16"/>
      <c r="M8" s="16"/>
    </row>
    <row r="9" spans="1:13" x14ac:dyDescent="0.25">
      <c r="B9" t="s">
        <v>22</v>
      </c>
      <c r="C9">
        <f t="shared" si="0"/>
        <v>8755</v>
      </c>
      <c r="D9">
        <v>1098</v>
      </c>
      <c r="E9" s="9">
        <f t="shared" si="1"/>
        <v>0.12541404911479154</v>
      </c>
      <c r="F9">
        <v>6842</v>
      </c>
      <c r="G9" s="9">
        <f t="shared" si="2"/>
        <v>0.78149628783552261</v>
      </c>
      <c r="H9">
        <v>815</v>
      </c>
      <c r="I9" s="9">
        <f>H9/C9</f>
        <v>9.3089663049685897E-2</v>
      </c>
      <c r="K9" s="18"/>
      <c r="L9" s="19"/>
      <c r="M9" s="16"/>
    </row>
    <row r="10" spans="1:13" x14ac:dyDescent="0.25">
      <c r="B10" s="4" t="s">
        <v>17</v>
      </c>
      <c r="C10" s="4">
        <f t="shared" si="0"/>
        <v>6029</v>
      </c>
      <c r="D10" s="4">
        <v>906</v>
      </c>
      <c r="E10" s="10">
        <f t="shared" si="1"/>
        <v>0.15027367722673743</v>
      </c>
      <c r="F10" s="4">
        <v>4658</v>
      </c>
      <c r="G10" s="10">
        <f t="shared" si="2"/>
        <v>0.77259910432907608</v>
      </c>
      <c r="H10" s="4">
        <v>465</v>
      </c>
      <c r="I10" s="10">
        <f t="shared" si="3"/>
        <v>7.7127218444186435E-2</v>
      </c>
      <c r="K10" s="16"/>
      <c r="L10" s="16"/>
      <c r="M10" s="16"/>
    </row>
    <row r="12" spans="1:13" x14ac:dyDescent="0.25">
      <c r="J12" s="16"/>
      <c r="K12" s="16"/>
      <c r="L12" s="16"/>
    </row>
    <row r="14" spans="1:13" x14ac:dyDescent="0.25">
      <c r="D14" s="16"/>
      <c r="E14" s="16"/>
      <c r="F14" s="16"/>
      <c r="G14" s="16"/>
      <c r="H14" s="16"/>
    </row>
    <row r="16" spans="1:13" x14ac:dyDescent="0.25">
      <c r="F16" s="17"/>
    </row>
  </sheetData>
  <mergeCells count="3"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12B7-876F-4C2C-9E47-1CB0F6A1486F}">
  <dimension ref="A1:D68"/>
  <sheetViews>
    <sheetView workbookViewId="0">
      <selection activeCell="J8" sqref="J8"/>
    </sheetView>
  </sheetViews>
  <sheetFormatPr defaultRowHeight="15" x14ac:dyDescent="0.25"/>
  <cols>
    <col min="1" max="1" width="43.140625" bestFit="1" customWidth="1"/>
    <col min="2" max="2" width="17.85546875" bestFit="1" customWidth="1"/>
    <col min="3" max="3" width="41.5703125" bestFit="1" customWidth="1"/>
    <col min="4" max="4" width="49.7109375" bestFit="1" customWidth="1"/>
  </cols>
  <sheetData>
    <row r="1" spans="1:4" x14ac:dyDescent="0.25">
      <c r="A1" s="23" t="s">
        <v>33</v>
      </c>
      <c r="B1" s="23" t="s">
        <v>102</v>
      </c>
      <c r="C1" s="4"/>
      <c r="D1" s="4"/>
    </row>
    <row r="2" spans="1:4" x14ac:dyDescent="0.25">
      <c r="B2" s="8" t="s">
        <v>30</v>
      </c>
      <c r="C2" s="8" t="s">
        <v>31</v>
      </c>
      <c r="D2" s="8" t="s">
        <v>32</v>
      </c>
    </row>
    <row r="3" spans="1:4" x14ac:dyDescent="0.25">
      <c r="A3" t="s">
        <v>34</v>
      </c>
      <c r="B3">
        <v>123</v>
      </c>
      <c r="C3">
        <v>8</v>
      </c>
      <c r="D3" s="20">
        <f>ROUND(((C3/B3)*100),1)</f>
        <v>6.5</v>
      </c>
    </row>
    <row r="4" spans="1:4" x14ac:dyDescent="0.25">
      <c r="A4" t="s">
        <v>35</v>
      </c>
      <c r="B4">
        <v>712</v>
      </c>
      <c r="C4">
        <v>67</v>
      </c>
      <c r="D4" s="20">
        <f t="shared" ref="D4:D34" si="0">ROUND(((C4/B4)*100),1)</f>
        <v>9.4</v>
      </c>
    </row>
    <row r="5" spans="1:4" x14ac:dyDescent="0.25">
      <c r="A5" t="s">
        <v>54</v>
      </c>
      <c r="B5">
        <v>532</v>
      </c>
      <c r="C5">
        <v>40</v>
      </c>
      <c r="D5" s="20">
        <f t="shared" si="0"/>
        <v>7.5</v>
      </c>
    </row>
    <row r="6" spans="1:4" x14ac:dyDescent="0.25">
      <c r="A6" t="s">
        <v>55</v>
      </c>
      <c r="B6">
        <v>555</v>
      </c>
      <c r="C6">
        <v>54</v>
      </c>
      <c r="D6" s="20">
        <f t="shared" si="0"/>
        <v>9.6999999999999993</v>
      </c>
    </row>
    <row r="7" spans="1:4" x14ac:dyDescent="0.25">
      <c r="A7" t="s">
        <v>56</v>
      </c>
      <c r="B7">
        <v>464</v>
      </c>
      <c r="C7">
        <v>61</v>
      </c>
      <c r="D7" s="20">
        <f t="shared" si="0"/>
        <v>13.1</v>
      </c>
    </row>
    <row r="8" spans="1:4" x14ac:dyDescent="0.25">
      <c r="A8" t="s">
        <v>57</v>
      </c>
      <c r="B8">
        <v>862</v>
      </c>
      <c r="C8">
        <v>93</v>
      </c>
      <c r="D8" s="20">
        <f t="shared" si="0"/>
        <v>10.8</v>
      </c>
    </row>
    <row r="9" spans="1:4" x14ac:dyDescent="0.25">
      <c r="A9" t="s">
        <v>58</v>
      </c>
      <c r="B9">
        <v>1446</v>
      </c>
      <c r="C9">
        <v>172</v>
      </c>
      <c r="D9" s="20">
        <f t="shared" si="0"/>
        <v>11.9</v>
      </c>
    </row>
    <row r="10" spans="1:4" x14ac:dyDescent="0.25">
      <c r="A10" t="s">
        <v>59</v>
      </c>
      <c r="B10">
        <v>1606</v>
      </c>
      <c r="C10">
        <v>170</v>
      </c>
      <c r="D10" s="20">
        <f t="shared" si="0"/>
        <v>10.6</v>
      </c>
    </row>
    <row r="11" spans="1:4" x14ac:dyDescent="0.25">
      <c r="A11" t="s">
        <v>36</v>
      </c>
      <c r="B11">
        <v>74</v>
      </c>
      <c r="C11">
        <v>6</v>
      </c>
      <c r="D11" s="20">
        <f t="shared" si="0"/>
        <v>8.1</v>
      </c>
    </row>
    <row r="12" spans="1:4" x14ac:dyDescent="0.25">
      <c r="A12" t="s">
        <v>60</v>
      </c>
      <c r="B12">
        <v>155</v>
      </c>
      <c r="C12">
        <v>13</v>
      </c>
      <c r="D12" s="20">
        <f t="shared" si="0"/>
        <v>8.4</v>
      </c>
    </row>
    <row r="13" spans="1:4" x14ac:dyDescent="0.25">
      <c r="A13" t="s">
        <v>61</v>
      </c>
      <c r="B13">
        <v>570</v>
      </c>
      <c r="C13">
        <v>71</v>
      </c>
      <c r="D13" s="20">
        <f t="shared" si="0"/>
        <v>12.5</v>
      </c>
    </row>
    <row r="14" spans="1:4" x14ac:dyDescent="0.25">
      <c r="A14" t="s">
        <v>62</v>
      </c>
      <c r="B14">
        <v>634</v>
      </c>
      <c r="C14">
        <v>86</v>
      </c>
      <c r="D14" s="20">
        <f t="shared" si="0"/>
        <v>13.6</v>
      </c>
    </row>
    <row r="15" spans="1:4" x14ac:dyDescent="0.25">
      <c r="A15" t="s">
        <v>63</v>
      </c>
      <c r="B15">
        <v>483</v>
      </c>
      <c r="C15">
        <v>58</v>
      </c>
      <c r="D15" s="20">
        <f t="shared" si="0"/>
        <v>12</v>
      </c>
    </row>
    <row r="16" spans="1:4" x14ac:dyDescent="0.25">
      <c r="A16" t="s">
        <v>64</v>
      </c>
      <c r="B16">
        <v>779</v>
      </c>
      <c r="C16">
        <v>82</v>
      </c>
      <c r="D16" s="20">
        <f t="shared" si="0"/>
        <v>10.5</v>
      </c>
    </row>
    <row r="17" spans="1:4" x14ac:dyDescent="0.25">
      <c r="A17" t="s">
        <v>65</v>
      </c>
      <c r="B17">
        <v>1515</v>
      </c>
      <c r="C17">
        <v>181</v>
      </c>
      <c r="D17" s="20">
        <f t="shared" si="0"/>
        <v>11.9</v>
      </c>
    </row>
    <row r="18" spans="1:4" x14ac:dyDescent="0.25">
      <c r="A18" t="s">
        <v>37</v>
      </c>
      <c r="B18">
        <v>855</v>
      </c>
      <c r="C18">
        <v>74</v>
      </c>
      <c r="D18" s="20">
        <f t="shared" si="0"/>
        <v>8.6999999999999993</v>
      </c>
    </row>
    <row r="19" spans="1:4" x14ac:dyDescent="0.25">
      <c r="A19" t="s">
        <v>38</v>
      </c>
      <c r="B19">
        <v>2859</v>
      </c>
      <c r="C19">
        <v>273</v>
      </c>
      <c r="D19" s="20">
        <f t="shared" si="0"/>
        <v>9.5</v>
      </c>
    </row>
    <row r="20" spans="1:4" x14ac:dyDescent="0.25">
      <c r="A20" t="s">
        <v>39</v>
      </c>
      <c r="B20">
        <v>1038</v>
      </c>
      <c r="C20">
        <v>67</v>
      </c>
      <c r="D20" s="20">
        <f t="shared" si="0"/>
        <v>6.5</v>
      </c>
    </row>
    <row r="21" spans="1:4" x14ac:dyDescent="0.25">
      <c r="A21" t="s">
        <v>66</v>
      </c>
      <c r="B21">
        <v>767</v>
      </c>
      <c r="C21">
        <v>106</v>
      </c>
      <c r="D21" s="20">
        <f t="shared" si="0"/>
        <v>13.8</v>
      </c>
    </row>
    <row r="22" spans="1:4" x14ac:dyDescent="0.25">
      <c r="A22" t="s">
        <v>67</v>
      </c>
      <c r="B22">
        <v>818</v>
      </c>
      <c r="C22">
        <v>86</v>
      </c>
      <c r="D22" s="20">
        <f t="shared" si="0"/>
        <v>10.5</v>
      </c>
    </row>
    <row r="23" spans="1:4" x14ac:dyDescent="0.25">
      <c r="A23" t="s">
        <v>68</v>
      </c>
      <c r="B23">
        <v>683</v>
      </c>
      <c r="C23">
        <v>68</v>
      </c>
      <c r="D23" s="20">
        <f t="shared" si="0"/>
        <v>10</v>
      </c>
    </row>
    <row r="24" spans="1:4" x14ac:dyDescent="0.25">
      <c r="A24" t="s">
        <v>40</v>
      </c>
      <c r="B24">
        <v>388</v>
      </c>
      <c r="C24">
        <v>42</v>
      </c>
      <c r="D24" s="20">
        <f t="shared" si="0"/>
        <v>10.8</v>
      </c>
    </row>
    <row r="25" spans="1:4" x14ac:dyDescent="0.25">
      <c r="A25" t="s">
        <v>69</v>
      </c>
      <c r="B25">
        <v>735</v>
      </c>
      <c r="C25">
        <v>65</v>
      </c>
      <c r="D25" s="20">
        <f t="shared" si="0"/>
        <v>8.8000000000000007</v>
      </c>
    </row>
    <row r="26" spans="1:4" x14ac:dyDescent="0.25">
      <c r="A26" t="s">
        <v>70</v>
      </c>
      <c r="B26">
        <v>159</v>
      </c>
      <c r="C26">
        <v>19</v>
      </c>
      <c r="D26" s="20">
        <f t="shared" si="0"/>
        <v>11.9</v>
      </c>
    </row>
    <row r="27" spans="1:4" x14ac:dyDescent="0.25">
      <c r="A27" t="s">
        <v>71</v>
      </c>
      <c r="B27">
        <v>1323</v>
      </c>
      <c r="C27">
        <v>146</v>
      </c>
      <c r="D27" s="20">
        <f t="shared" si="0"/>
        <v>11</v>
      </c>
    </row>
    <row r="28" spans="1:4" x14ac:dyDescent="0.25">
      <c r="A28" t="s">
        <v>41</v>
      </c>
      <c r="B28">
        <v>383</v>
      </c>
      <c r="C28">
        <v>48</v>
      </c>
      <c r="D28" s="20">
        <f t="shared" si="0"/>
        <v>12.5</v>
      </c>
    </row>
    <row r="29" spans="1:4" x14ac:dyDescent="0.25">
      <c r="A29" t="s">
        <v>72</v>
      </c>
      <c r="B29">
        <v>1611</v>
      </c>
      <c r="C29">
        <v>167</v>
      </c>
      <c r="D29" s="20">
        <f t="shared" si="0"/>
        <v>10.4</v>
      </c>
    </row>
    <row r="30" spans="1:4" x14ac:dyDescent="0.25">
      <c r="A30" t="s">
        <v>42</v>
      </c>
      <c r="B30">
        <v>2973</v>
      </c>
      <c r="C30">
        <v>214</v>
      </c>
      <c r="D30" s="20">
        <f t="shared" si="0"/>
        <v>7.2</v>
      </c>
    </row>
    <row r="31" spans="1:4" x14ac:dyDescent="0.25">
      <c r="A31" t="s">
        <v>73</v>
      </c>
      <c r="B31">
        <v>431</v>
      </c>
      <c r="C31">
        <v>48</v>
      </c>
      <c r="D31" s="20">
        <f t="shared" si="0"/>
        <v>11.1</v>
      </c>
    </row>
    <row r="32" spans="1:4" x14ac:dyDescent="0.25">
      <c r="A32" t="s">
        <v>74</v>
      </c>
      <c r="B32">
        <v>993</v>
      </c>
      <c r="C32">
        <v>96</v>
      </c>
      <c r="D32" s="20">
        <f t="shared" si="0"/>
        <v>9.6999999999999993</v>
      </c>
    </row>
    <row r="33" spans="1:4" x14ac:dyDescent="0.25">
      <c r="A33" t="s">
        <v>75</v>
      </c>
      <c r="B33">
        <v>45</v>
      </c>
      <c r="C33">
        <v>6</v>
      </c>
      <c r="D33" s="20">
        <f t="shared" si="0"/>
        <v>13.3</v>
      </c>
    </row>
    <row r="34" spans="1:4" x14ac:dyDescent="0.25">
      <c r="A34" t="s">
        <v>43</v>
      </c>
      <c r="B34">
        <v>189</v>
      </c>
      <c r="C34">
        <v>18</v>
      </c>
      <c r="D34" s="20">
        <f t="shared" si="0"/>
        <v>9.5</v>
      </c>
    </row>
    <row r="35" spans="1:4" x14ac:dyDescent="0.25">
      <c r="A35" t="s">
        <v>76</v>
      </c>
      <c r="B35">
        <v>284</v>
      </c>
      <c r="C35">
        <v>30</v>
      </c>
      <c r="D35" s="20">
        <f t="shared" ref="D35:D66" si="1">ROUND(((C35/B35)*100),1)</f>
        <v>10.6</v>
      </c>
    </row>
    <row r="36" spans="1:4" x14ac:dyDescent="0.25">
      <c r="A36" t="s">
        <v>77</v>
      </c>
      <c r="B36">
        <v>535</v>
      </c>
      <c r="C36">
        <v>67</v>
      </c>
      <c r="D36" s="20">
        <f t="shared" si="1"/>
        <v>12.5</v>
      </c>
    </row>
    <row r="37" spans="1:4" x14ac:dyDescent="0.25">
      <c r="A37" t="s">
        <v>44</v>
      </c>
      <c r="B37">
        <v>208</v>
      </c>
      <c r="C37">
        <v>17</v>
      </c>
      <c r="D37" s="20">
        <f t="shared" si="1"/>
        <v>8.1999999999999993</v>
      </c>
    </row>
    <row r="38" spans="1:4" x14ac:dyDescent="0.25">
      <c r="A38" t="s">
        <v>78</v>
      </c>
      <c r="B38">
        <v>138</v>
      </c>
      <c r="C38">
        <v>9</v>
      </c>
      <c r="D38" s="20">
        <f t="shared" si="1"/>
        <v>6.5</v>
      </c>
    </row>
    <row r="39" spans="1:4" x14ac:dyDescent="0.25">
      <c r="A39" t="s">
        <v>79</v>
      </c>
      <c r="B39">
        <v>529</v>
      </c>
      <c r="C39">
        <v>66</v>
      </c>
      <c r="D39" s="20">
        <f t="shared" si="1"/>
        <v>12.5</v>
      </c>
    </row>
    <row r="40" spans="1:4" x14ac:dyDescent="0.25">
      <c r="A40" t="s">
        <v>80</v>
      </c>
      <c r="B40">
        <v>842</v>
      </c>
      <c r="C40">
        <v>81</v>
      </c>
      <c r="D40" s="20">
        <f t="shared" si="1"/>
        <v>9.6</v>
      </c>
    </row>
    <row r="41" spans="1:4" x14ac:dyDescent="0.25">
      <c r="A41" t="s">
        <v>81</v>
      </c>
      <c r="B41">
        <v>702</v>
      </c>
      <c r="C41">
        <v>78</v>
      </c>
      <c r="D41" s="20">
        <f t="shared" si="1"/>
        <v>11.1</v>
      </c>
    </row>
    <row r="42" spans="1:4" x14ac:dyDescent="0.25">
      <c r="A42" s="22" t="s">
        <v>82</v>
      </c>
      <c r="B42">
        <v>126</v>
      </c>
      <c r="C42">
        <v>16</v>
      </c>
      <c r="D42" s="20">
        <f t="shared" si="1"/>
        <v>12.7</v>
      </c>
    </row>
    <row r="43" spans="1:4" x14ac:dyDescent="0.25">
      <c r="A43" t="s">
        <v>45</v>
      </c>
      <c r="B43">
        <v>138</v>
      </c>
      <c r="C43">
        <v>13</v>
      </c>
      <c r="D43" s="20">
        <f t="shared" si="1"/>
        <v>9.4</v>
      </c>
    </row>
    <row r="44" spans="1:4" x14ac:dyDescent="0.25">
      <c r="A44" t="s">
        <v>83</v>
      </c>
      <c r="B44">
        <v>588</v>
      </c>
      <c r="C44">
        <v>42</v>
      </c>
      <c r="D44" s="20">
        <f t="shared" si="1"/>
        <v>7.1</v>
      </c>
    </row>
    <row r="45" spans="1:4" x14ac:dyDescent="0.25">
      <c r="A45" t="s">
        <v>84</v>
      </c>
      <c r="B45">
        <v>133</v>
      </c>
      <c r="C45">
        <v>10</v>
      </c>
      <c r="D45" s="20">
        <f t="shared" si="1"/>
        <v>7.5</v>
      </c>
    </row>
    <row r="46" spans="1:4" x14ac:dyDescent="0.25">
      <c r="A46" t="s">
        <v>46</v>
      </c>
      <c r="B46">
        <v>294</v>
      </c>
      <c r="C46">
        <v>30</v>
      </c>
      <c r="D46" s="20">
        <f t="shared" si="1"/>
        <v>10.199999999999999</v>
      </c>
    </row>
    <row r="47" spans="1:4" x14ac:dyDescent="0.25">
      <c r="A47" t="s">
        <v>85</v>
      </c>
      <c r="B47">
        <v>498</v>
      </c>
      <c r="C47">
        <v>29</v>
      </c>
      <c r="D47" s="20">
        <f t="shared" si="1"/>
        <v>5.8</v>
      </c>
    </row>
    <row r="48" spans="1:4" x14ac:dyDescent="0.25">
      <c r="A48" t="s">
        <v>86</v>
      </c>
      <c r="B48">
        <v>310</v>
      </c>
      <c r="C48">
        <v>24</v>
      </c>
      <c r="D48" s="20">
        <f t="shared" si="1"/>
        <v>7.7</v>
      </c>
    </row>
    <row r="49" spans="1:4" x14ac:dyDescent="0.25">
      <c r="A49" t="s">
        <v>87</v>
      </c>
      <c r="B49">
        <v>387</v>
      </c>
      <c r="C49">
        <v>47</v>
      </c>
      <c r="D49" s="20">
        <f t="shared" si="1"/>
        <v>12.1</v>
      </c>
    </row>
    <row r="50" spans="1:4" x14ac:dyDescent="0.25">
      <c r="A50" t="s">
        <v>88</v>
      </c>
      <c r="B50">
        <v>686</v>
      </c>
      <c r="C50">
        <v>71</v>
      </c>
      <c r="D50" s="20">
        <f t="shared" si="1"/>
        <v>10.3</v>
      </c>
    </row>
    <row r="51" spans="1:4" x14ac:dyDescent="0.25">
      <c r="A51" t="s">
        <v>47</v>
      </c>
      <c r="B51">
        <v>318</v>
      </c>
      <c r="C51">
        <v>26</v>
      </c>
      <c r="D51" s="20">
        <f t="shared" si="1"/>
        <v>8.1999999999999993</v>
      </c>
    </row>
    <row r="52" spans="1:4" x14ac:dyDescent="0.25">
      <c r="A52" t="s">
        <v>89</v>
      </c>
      <c r="B52">
        <v>1160</v>
      </c>
      <c r="C52">
        <v>178</v>
      </c>
      <c r="D52" s="20">
        <f t="shared" si="1"/>
        <v>15.3</v>
      </c>
    </row>
    <row r="53" spans="1:4" x14ac:dyDescent="0.25">
      <c r="A53" t="s">
        <v>90</v>
      </c>
      <c r="B53">
        <v>570</v>
      </c>
      <c r="C53">
        <v>62</v>
      </c>
      <c r="D53" s="20">
        <f t="shared" si="1"/>
        <v>10.9</v>
      </c>
    </row>
    <row r="54" spans="1:4" x14ac:dyDescent="0.25">
      <c r="A54" t="s">
        <v>91</v>
      </c>
      <c r="B54">
        <v>940</v>
      </c>
      <c r="C54">
        <v>87</v>
      </c>
      <c r="D54" s="20">
        <f t="shared" si="1"/>
        <v>9.3000000000000007</v>
      </c>
    </row>
    <row r="55" spans="1:4" x14ac:dyDescent="0.25">
      <c r="A55" t="s">
        <v>48</v>
      </c>
      <c r="B55">
        <v>1134</v>
      </c>
      <c r="C55">
        <v>100</v>
      </c>
      <c r="D55" s="20">
        <f t="shared" si="1"/>
        <v>8.8000000000000007</v>
      </c>
    </row>
    <row r="56" spans="1:4" x14ac:dyDescent="0.25">
      <c r="A56" t="s">
        <v>49</v>
      </c>
      <c r="B56">
        <v>381</v>
      </c>
      <c r="C56">
        <v>38</v>
      </c>
      <c r="D56" s="20">
        <f t="shared" si="1"/>
        <v>10</v>
      </c>
    </row>
    <row r="57" spans="1:4" x14ac:dyDescent="0.25">
      <c r="A57" t="s">
        <v>92</v>
      </c>
      <c r="B57">
        <v>372</v>
      </c>
      <c r="C57">
        <v>28</v>
      </c>
      <c r="D57" s="20">
        <f t="shared" si="1"/>
        <v>7.5</v>
      </c>
    </row>
    <row r="58" spans="1:4" x14ac:dyDescent="0.25">
      <c r="A58" t="s">
        <v>50</v>
      </c>
      <c r="B58">
        <v>288</v>
      </c>
      <c r="C58">
        <v>27</v>
      </c>
      <c r="D58" s="20">
        <f t="shared" si="1"/>
        <v>9.4</v>
      </c>
    </row>
    <row r="59" spans="1:4" x14ac:dyDescent="0.25">
      <c r="A59" t="s">
        <v>93</v>
      </c>
      <c r="B59">
        <v>342</v>
      </c>
      <c r="C59">
        <v>28</v>
      </c>
      <c r="D59" s="20">
        <f t="shared" si="1"/>
        <v>8.1999999999999993</v>
      </c>
    </row>
    <row r="60" spans="1:4" x14ac:dyDescent="0.25">
      <c r="A60" t="s">
        <v>94</v>
      </c>
      <c r="B60">
        <v>790</v>
      </c>
      <c r="C60">
        <v>73</v>
      </c>
      <c r="D60" s="20">
        <f t="shared" si="1"/>
        <v>9.1999999999999993</v>
      </c>
    </row>
    <row r="61" spans="1:4" x14ac:dyDescent="0.25">
      <c r="A61" t="s">
        <v>95</v>
      </c>
      <c r="B61">
        <v>498</v>
      </c>
      <c r="C61">
        <v>64</v>
      </c>
      <c r="D61" s="20">
        <f t="shared" si="1"/>
        <v>12.9</v>
      </c>
    </row>
    <row r="62" spans="1:4" x14ac:dyDescent="0.25">
      <c r="A62" t="s">
        <v>96</v>
      </c>
      <c r="B62">
        <v>1233</v>
      </c>
      <c r="C62">
        <v>114</v>
      </c>
      <c r="D62" s="20">
        <f t="shared" si="1"/>
        <v>9.1999999999999993</v>
      </c>
    </row>
    <row r="63" spans="1:4" x14ac:dyDescent="0.25">
      <c r="A63" t="s">
        <v>51</v>
      </c>
      <c r="B63">
        <v>1243</v>
      </c>
      <c r="C63">
        <v>113</v>
      </c>
      <c r="D63" s="20">
        <f t="shared" si="1"/>
        <v>9.1</v>
      </c>
    </row>
    <row r="64" spans="1:4" x14ac:dyDescent="0.25">
      <c r="A64" t="s">
        <v>97</v>
      </c>
      <c r="B64">
        <v>1057</v>
      </c>
      <c r="C64">
        <v>121</v>
      </c>
      <c r="D64" s="20">
        <f t="shared" si="1"/>
        <v>11.4</v>
      </c>
    </row>
    <row r="65" spans="1:4" x14ac:dyDescent="0.25">
      <c r="A65" t="s">
        <v>98</v>
      </c>
      <c r="B65">
        <v>2437</v>
      </c>
      <c r="C65">
        <v>216</v>
      </c>
      <c r="D65" s="20">
        <f t="shared" si="1"/>
        <v>8.9</v>
      </c>
    </row>
    <row r="66" spans="1:4" x14ac:dyDescent="0.25">
      <c r="A66" t="s">
        <v>52</v>
      </c>
      <c r="B66">
        <v>2491</v>
      </c>
      <c r="C66">
        <v>257</v>
      </c>
      <c r="D66" s="20">
        <f t="shared" si="1"/>
        <v>10.3</v>
      </c>
    </row>
    <row r="67" spans="1:4" x14ac:dyDescent="0.25">
      <c r="A67" s="4" t="s">
        <v>53</v>
      </c>
      <c r="B67" s="4">
        <v>857</v>
      </c>
      <c r="C67" s="4">
        <v>88</v>
      </c>
      <c r="D67" s="24">
        <f t="shared" ref="D67:D68" si="2">ROUND(((C67/B67)*100),1)</f>
        <v>10.3</v>
      </c>
    </row>
    <row r="68" spans="1:4" x14ac:dyDescent="0.25">
      <c r="A68" s="4" t="s">
        <v>4</v>
      </c>
      <c r="B68" s="4">
        <v>49269</v>
      </c>
      <c r="C68" s="4">
        <v>4955</v>
      </c>
      <c r="D68" s="24">
        <f t="shared" si="2"/>
        <v>10.1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Inhoudsopgave</vt:lpstr>
      <vt:lpstr>Tabel 1</vt:lpstr>
      <vt:lpstr>Tabel 2</vt:lpstr>
      <vt:lpstr>Tabel 3</vt:lpstr>
      <vt:lpstr>Tabel 4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Kuijpers, R.P.P. (Rutger)</dc:creator>
  <cp:lastModifiedBy>Schop-Dank, M. (Mariska)</cp:lastModifiedBy>
  <dcterms:created xsi:type="dcterms:W3CDTF">2024-03-22T09:15:04Z</dcterms:created>
  <dcterms:modified xsi:type="dcterms:W3CDTF">2025-08-10T19:10:21Z</dcterms:modified>
</cp:coreProperties>
</file>