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secundair\IntNatNr\Werk\BNI Expert Group\02 Jaarlijkse vragenlijsten\Questionnaire 2024\Werkmap\"/>
    </mc:Choice>
  </mc:AlternateContent>
  <bookViews>
    <workbookView xWindow="-120" yWindow="-120" windowWidth="28920" windowHeight="12300" tabRatio="950" activeTab="1"/>
  </bookViews>
  <sheets>
    <sheet name="Instructions" sheetId="53" r:id="rId1"/>
    <sheet name="GNIQ2023" sheetId="57" r:id="rId2"/>
    <sheet name="Total revision" sheetId="50" r:id="rId3"/>
    <sheet name="A1_comp_empl_int_org" sheetId="59" r:id="rId4"/>
    <sheet name="A2_comp_empl_S2" sheetId="85" r:id="rId5"/>
    <sheet name="A2_L68A" sheetId="75" r:id="rId6"/>
    <sheet name="A2_income_in_kind" sheetId="80" r:id="rId7"/>
    <sheet name="A2_Illegal" sheetId="82" r:id="rId8"/>
    <sheet name="A3_fisim" sheetId="34" r:id="rId9"/>
    <sheet name="A4_adj_software" sheetId="79" r:id="rId10"/>
    <sheet name="Energy_taxes" sheetId="62" r:id="rId11"/>
    <sheet name="Severance_payments" sheetId="74" r:id="rId12"/>
    <sheet name="Non_financial_holdings" sheetId="61" r:id="rId13"/>
    <sheet name="Fisim" sheetId="76" r:id="rId14"/>
    <sheet name="Conc_adj_RnD" sheetId="78" r:id="rId15"/>
    <sheet name="Cost_Struct_small_entrprises" sheetId="77" r:id="rId16"/>
    <sheet name="Nace_A" sheetId="90" r:id="rId17"/>
    <sheet name="Nace_F" sheetId="98" r:id="rId18"/>
    <sheet name="Nace_46" sheetId="95" r:id="rId19"/>
    <sheet name="Nace_62_63" sheetId="100" r:id="rId20"/>
    <sheet name="Nace_K" sheetId="83" r:id="rId21"/>
    <sheet name="Nace_L68B" sheetId="93" r:id="rId22"/>
    <sheet name="Nace_L68B_dwellings" sheetId="103" r:id="rId23"/>
    <sheet name="Nace_L68B_buildings" sheetId="104" r:id="rId24"/>
    <sheet name="Nace_M_N" sheetId="81" r:id="rId25"/>
    <sheet name="Nace_P" sheetId="99" r:id="rId26"/>
    <sheet name="Nace_Q" sheetId="91" r:id="rId27"/>
    <sheet name="Nace_R" sheetId="94" r:id="rId28"/>
    <sheet name="D51_S124_S2" sheetId="89" r:id="rId29"/>
    <sheet name="Real_estate_S2" sheetId="87" r:id="rId30"/>
    <sheet name="Received_D443_S2" sheetId="86" r:id="rId31"/>
    <sheet name="Received_RIE_MNEs" sheetId="84" r:id="rId32"/>
    <sheet name="Listed_financial_holdings" sheetId="97" r:id="rId33"/>
    <sheet name="Foreign_owned_S11" sheetId="96" r:id="rId34"/>
    <sheet name="D421_S126" sheetId="102" r:id="rId35"/>
    <sheet name="Residual nonmaterial revisions" sheetId="64" r:id="rId36"/>
    <sheet name="Balancing" sheetId="65" r:id="rId37"/>
    <sheet name="GNIQ2024" sheetId="69" r:id="rId38"/>
  </sheets>
  <externalReferences>
    <externalReference r:id="rId39"/>
    <externalReference r:id="rId40"/>
    <externalReference r:id="rId41"/>
  </externalReferences>
  <definedNames>
    <definedName name="aaa" localSheetId="4">#REF!</definedName>
    <definedName name="aaa" localSheetId="7">#REF!</definedName>
    <definedName name="aaa" localSheetId="6">#REF!</definedName>
    <definedName name="aaa" localSheetId="5">#REF!</definedName>
    <definedName name="aaa" localSheetId="9">#REF!</definedName>
    <definedName name="aaa" localSheetId="14">#REF!</definedName>
    <definedName name="aaa" localSheetId="15">#REF!</definedName>
    <definedName name="aaa" localSheetId="34">#REF!</definedName>
    <definedName name="aaa" localSheetId="28">#REF!</definedName>
    <definedName name="aaa" localSheetId="13">#REF!</definedName>
    <definedName name="aaa" localSheetId="33">#REF!</definedName>
    <definedName name="aaa" localSheetId="37">#REF!</definedName>
    <definedName name="aaa" localSheetId="32">#REF!</definedName>
    <definedName name="aaa" localSheetId="18">#REF!</definedName>
    <definedName name="aaa" localSheetId="19">#REF!</definedName>
    <definedName name="aaa" localSheetId="16">#REF!</definedName>
    <definedName name="aaa" localSheetId="17">#REF!</definedName>
    <definedName name="aaa" localSheetId="20">#REF!</definedName>
    <definedName name="aaa" localSheetId="21">#REF!</definedName>
    <definedName name="aaa" localSheetId="23">#REF!</definedName>
    <definedName name="aaa" localSheetId="22">#REF!</definedName>
    <definedName name="aaa" localSheetId="24">#REF!</definedName>
    <definedName name="aaa" localSheetId="25">#REF!</definedName>
    <definedName name="aaa" localSheetId="26">#REF!</definedName>
    <definedName name="aaa" localSheetId="27">#REF!</definedName>
    <definedName name="aaa" localSheetId="29">#REF!</definedName>
    <definedName name="aaa" localSheetId="30">#REF!</definedName>
    <definedName name="aaa" localSheetId="31">#REF!</definedName>
    <definedName name="aaa" localSheetId="11">#REF!</definedName>
    <definedName name="aaa">#REF!</definedName>
    <definedName name="aab" localSheetId="4">#REF!</definedName>
    <definedName name="aab" localSheetId="7">#REF!</definedName>
    <definedName name="aab" localSheetId="6">#REF!</definedName>
    <definedName name="aab" localSheetId="5">#REF!</definedName>
    <definedName name="aab" localSheetId="9">#REF!</definedName>
    <definedName name="aab" localSheetId="14">#REF!</definedName>
    <definedName name="aab" localSheetId="15">#REF!</definedName>
    <definedName name="aab" localSheetId="34">#REF!</definedName>
    <definedName name="aab" localSheetId="28">#REF!</definedName>
    <definedName name="aab" localSheetId="13">#REF!</definedName>
    <definedName name="aab" localSheetId="33">#REF!</definedName>
    <definedName name="aab" localSheetId="37">#REF!</definedName>
    <definedName name="aab" localSheetId="32">#REF!</definedName>
    <definedName name="aab" localSheetId="18">#REF!</definedName>
    <definedName name="aab" localSheetId="19">#REF!</definedName>
    <definedName name="aab" localSheetId="16">#REF!</definedName>
    <definedName name="aab" localSheetId="17">#REF!</definedName>
    <definedName name="aab" localSheetId="20">#REF!</definedName>
    <definedName name="aab" localSheetId="21">#REF!</definedName>
    <definedName name="aab" localSheetId="23">#REF!</definedName>
    <definedName name="aab" localSheetId="22">#REF!</definedName>
    <definedName name="aab" localSheetId="24">#REF!</definedName>
    <definedName name="aab" localSheetId="25">#REF!</definedName>
    <definedName name="aab" localSheetId="26">#REF!</definedName>
    <definedName name="aab" localSheetId="27">#REF!</definedName>
    <definedName name="aab" localSheetId="29">#REF!</definedName>
    <definedName name="aab" localSheetId="30">#REF!</definedName>
    <definedName name="aab" localSheetId="31">#REF!</definedName>
    <definedName name="aab" localSheetId="11">#REF!</definedName>
    <definedName name="aab">#REF!</definedName>
    <definedName name="absdiffR1b">'[1]R1- 2021'!$D$7:$M$45</definedName>
    <definedName name="absdiffR2">'[1]R2 - 2020 '!$B$5:$E$21</definedName>
    <definedName name="notification_n1a" localSheetId="4">#REF!</definedName>
    <definedName name="notification_n1a" localSheetId="7">#REF!</definedName>
    <definedName name="notification_n1a" localSheetId="6">#REF!</definedName>
    <definedName name="notification_n1a" localSheetId="5">#REF!</definedName>
    <definedName name="notification_n1a" localSheetId="9">#REF!</definedName>
    <definedName name="notification_n1a" localSheetId="14">#REF!</definedName>
    <definedName name="notification_n1a" localSheetId="15">#REF!</definedName>
    <definedName name="notification_n1a" localSheetId="34">#REF!</definedName>
    <definedName name="notification_n1a" localSheetId="28">#REF!</definedName>
    <definedName name="notification_n1a" localSheetId="13">#REF!</definedName>
    <definedName name="notification_n1a" localSheetId="33">#REF!</definedName>
    <definedName name="notification_n1a" localSheetId="37">#REF!</definedName>
    <definedName name="notification_n1a" localSheetId="32">#REF!</definedName>
    <definedName name="notification_n1a" localSheetId="18">#REF!</definedName>
    <definedName name="notification_n1a" localSheetId="19">#REF!</definedName>
    <definedName name="notification_n1a" localSheetId="16">#REF!</definedName>
    <definedName name="notification_n1a" localSheetId="17">#REF!</definedName>
    <definedName name="notification_n1a" localSheetId="20">#REF!</definedName>
    <definedName name="notification_n1a" localSheetId="21">#REF!</definedName>
    <definedName name="notification_n1a" localSheetId="23">#REF!</definedName>
    <definedName name="notification_n1a" localSheetId="22">#REF!</definedName>
    <definedName name="notification_n1a" localSheetId="24">#REF!</definedName>
    <definedName name="notification_n1a" localSheetId="25">#REF!</definedName>
    <definedName name="notification_n1a" localSheetId="26">#REF!</definedName>
    <definedName name="notification_n1a" localSheetId="27">#REF!</definedName>
    <definedName name="notification_n1a" localSheetId="29">#REF!</definedName>
    <definedName name="notification_n1a" localSheetId="30">#REF!</definedName>
    <definedName name="notification_n1a" localSheetId="31">#REF!</definedName>
    <definedName name="notification_n1a" localSheetId="11">#REF!</definedName>
    <definedName name="notification_n1a">#REF!</definedName>
    <definedName name="notification_n1a_1" localSheetId="4">#REF!</definedName>
    <definedName name="notification_n1a_1" localSheetId="7">#REF!</definedName>
    <definedName name="notification_n1a_1" localSheetId="6">#REF!</definedName>
    <definedName name="notification_n1a_1" localSheetId="5">#REF!</definedName>
    <definedName name="notification_n1a_1" localSheetId="9">#REF!</definedName>
    <definedName name="notification_n1a_1" localSheetId="14">#REF!</definedName>
    <definedName name="notification_n1a_1" localSheetId="15">#REF!</definedName>
    <definedName name="notification_n1a_1" localSheetId="34">#REF!</definedName>
    <definedName name="notification_n1a_1" localSheetId="28">#REF!</definedName>
    <definedName name="notification_n1a_1" localSheetId="13">#REF!</definedName>
    <definedName name="notification_n1a_1" localSheetId="33">#REF!</definedName>
    <definedName name="notification_n1a_1" localSheetId="37">#REF!</definedName>
    <definedName name="notification_n1a_1" localSheetId="32">#REF!</definedName>
    <definedName name="notification_n1a_1" localSheetId="18">#REF!</definedName>
    <definedName name="notification_n1a_1" localSheetId="19">#REF!</definedName>
    <definedName name="notification_n1a_1" localSheetId="16">#REF!</definedName>
    <definedName name="notification_n1a_1" localSheetId="17">#REF!</definedName>
    <definedName name="notification_n1a_1" localSheetId="20">#REF!</definedName>
    <definedName name="notification_n1a_1" localSheetId="21">#REF!</definedName>
    <definedName name="notification_n1a_1" localSheetId="23">#REF!</definedName>
    <definedName name="notification_n1a_1" localSheetId="22">#REF!</definedName>
    <definedName name="notification_n1a_1" localSheetId="24">#REF!</definedName>
    <definedName name="notification_n1a_1" localSheetId="25">#REF!</definedName>
    <definedName name="notification_n1a_1" localSheetId="26">#REF!</definedName>
    <definedName name="notification_n1a_1" localSheetId="27">#REF!</definedName>
    <definedName name="notification_n1a_1" localSheetId="29">#REF!</definedName>
    <definedName name="notification_n1a_1" localSheetId="30">#REF!</definedName>
    <definedName name="notification_n1a_1" localSheetId="31">#REF!</definedName>
    <definedName name="notification_n1a_1" localSheetId="11">#REF!</definedName>
    <definedName name="notification_n1a_1">#REF!</definedName>
    <definedName name="notification_n1b">'[2]1 - 2021 (NL)'!$D$7:$N$45</definedName>
    <definedName name="notification_n1b_1">'[2]1 - 2020 (NL)'!$D$7:$M$45</definedName>
    <definedName name="notification_n2">'[2]2 - 2021 (NL)'!$B$5:$E$21</definedName>
    <definedName name="notification_n2_1">'[2]2 - 2020 (NL)'!$B$5:$E$20</definedName>
    <definedName name="NotificationT1n" localSheetId="4">#REF!</definedName>
    <definedName name="NotificationT1n" localSheetId="7">#REF!</definedName>
    <definedName name="NotificationT1n" localSheetId="6">#REF!</definedName>
    <definedName name="NotificationT1n" localSheetId="5">#REF!</definedName>
    <definedName name="NotificationT1n" localSheetId="9">#REF!</definedName>
    <definedName name="NotificationT1n" localSheetId="14">#REF!</definedName>
    <definedName name="NotificationT1n" localSheetId="15">#REF!</definedName>
    <definedName name="NotificationT1n" localSheetId="34">#REF!</definedName>
    <definedName name="NotificationT1n" localSheetId="28">#REF!</definedName>
    <definedName name="NotificationT1n" localSheetId="13">#REF!</definedName>
    <definedName name="NotificationT1n" localSheetId="33">#REF!</definedName>
    <definedName name="NotificationT1n" localSheetId="32">#REF!</definedName>
    <definedName name="NotificationT1n" localSheetId="18">#REF!</definedName>
    <definedName name="NotificationT1n" localSheetId="19">#REF!</definedName>
    <definedName name="NotificationT1n" localSheetId="16">#REF!</definedName>
    <definedName name="NotificationT1n" localSheetId="17">#REF!</definedName>
    <definedName name="NotificationT1n" localSheetId="20">#REF!</definedName>
    <definedName name="NotificationT1n" localSheetId="21">#REF!</definedName>
    <definedName name="NotificationT1n" localSheetId="23">#REF!</definedName>
    <definedName name="NotificationT1n" localSheetId="22">#REF!</definedName>
    <definedName name="NotificationT1n" localSheetId="24">#REF!</definedName>
    <definedName name="NotificationT1n" localSheetId="25">#REF!</definedName>
    <definedName name="NotificationT1n" localSheetId="26">#REF!</definedName>
    <definedName name="NotificationT1n" localSheetId="27">#REF!</definedName>
    <definedName name="NotificationT1n" localSheetId="29">#REF!</definedName>
    <definedName name="NotificationT1n" localSheetId="30">#REF!</definedName>
    <definedName name="NotificationT1n" localSheetId="31">#REF!</definedName>
    <definedName name="NotificationT1n" localSheetId="11">#REF!</definedName>
    <definedName name="NotificationT1n">#REF!</definedName>
    <definedName name="NotificationT1n_1">'[3]1 - 2022 (NL)'!$D$7:$O$45</definedName>
    <definedName name="NotificationT2n">'[3]2 - 2023 (NL)'!$B$5:$E$21</definedName>
    <definedName name="NotificationT2n_1">'[3]2 - 2022 (NL)'!$B$5:$E$21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0" i="104" l="1"/>
  <c r="N90" i="104"/>
  <c r="M90" i="104"/>
  <c r="Q89" i="104"/>
  <c r="P89" i="104"/>
  <c r="O89" i="104"/>
  <c r="N89" i="104"/>
  <c r="M89" i="104"/>
  <c r="Q88" i="104"/>
  <c r="P88" i="104"/>
  <c r="O88" i="104"/>
  <c r="N88" i="104"/>
  <c r="M88" i="104"/>
  <c r="Q87" i="104"/>
  <c r="P87" i="104"/>
  <c r="O87" i="104"/>
  <c r="N87" i="104"/>
  <c r="M87" i="104"/>
  <c r="Q86" i="104"/>
  <c r="P86" i="104"/>
  <c r="O86" i="104"/>
  <c r="N86" i="104"/>
  <c r="M86" i="104"/>
  <c r="Q85" i="104"/>
  <c r="P85" i="104"/>
  <c r="O85" i="104"/>
  <c r="N85" i="104"/>
  <c r="M85" i="104"/>
  <c r="Q84" i="104"/>
  <c r="P84" i="104"/>
  <c r="O84" i="104"/>
  <c r="N84" i="104"/>
  <c r="M84" i="104"/>
  <c r="Q83" i="104"/>
  <c r="P83" i="104"/>
  <c r="O83" i="104"/>
  <c r="N83" i="104"/>
  <c r="M83" i="104"/>
  <c r="Q82" i="104"/>
  <c r="P82" i="104"/>
  <c r="O82" i="104"/>
  <c r="N82" i="104"/>
  <c r="M82" i="104"/>
  <c r="O81" i="104"/>
  <c r="N81" i="104"/>
  <c r="M81" i="104"/>
  <c r="Q80" i="104"/>
  <c r="P80" i="104"/>
  <c r="O80" i="104"/>
  <c r="N80" i="104"/>
  <c r="M80" i="104"/>
  <c r="Q79" i="104"/>
  <c r="P79" i="104"/>
  <c r="O79" i="104"/>
  <c r="N79" i="104"/>
  <c r="M79" i="104"/>
  <c r="Q78" i="104"/>
  <c r="P78" i="104"/>
  <c r="O78" i="104"/>
  <c r="N78" i="104"/>
  <c r="M78" i="104"/>
  <c r="O77" i="104"/>
  <c r="N77" i="104"/>
  <c r="M77" i="104"/>
  <c r="Q76" i="104"/>
  <c r="P76" i="104"/>
  <c r="O76" i="104"/>
  <c r="N76" i="104"/>
  <c r="M76" i="104"/>
  <c r="Q75" i="104"/>
  <c r="P75" i="104"/>
  <c r="O75" i="104"/>
  <c r="N75" i="104"/>
  <c r="M75" i="104"/>
  <c r="Q74" i="104"/>
  <c r="P74" i="104"/>
  <c r="O74" i="104"/>
  <c r="N74" i="104"/>
  <c r="M74" i="104"/>
  <c r="Q73" i="104"/>
  <c r="P73" i="104"/>
  <c r="O73" i="104"/>
  <c r="N73" i="104"/>
  <c r="M73" i="104"/>
  <c r="Q72" i="104"/>
  <c r="P72" i="104"/>
  <c r="O72" i="104"/>
  <c r="N72" i="104"/>
  <c r="M72" i="104"/>
  <c r="Q71" i="104"/>
  <c r="P71" i="104"/>
  <c r="O71" i="104"/>
  <c r="N71" i="104"/>
  <c r="M71" i="104"/>
  <c r="Q70" i="104"/>
  <c r="P70" i="104"/>
  <c r="O70" i="104"/>
  <c r="N70" i="104"/>
  <c r="M70" i="104"/>
  <c r="Q69" i="104"/>
  <c r="P69" i="104"/>
  <c r="O69" i="104"/>
  <c r="N69" i="104"/>
  <c r="M69" i="104"/>
  <c r="Q68" i="104"/>
  <c r="P68" i="104"/>
  <c r="O68" i="104"/>
  <c r="N68" i="104"/>
  <c r="M68" i="104"/>
  <c r="Q67" i="104"/>
  <c r="P67" i="104"/>
  <c r="O67" i="104"/>
  <c r="N67" i="104"/>
  <c r="M67" i="104"/>
  <c r="Q66" i="104"/>
  <c r="P66" i="104"/>
  <c r="O66" i="104"/>
  <c r="N66" i="104"/>
  <c r="M66" i="104"/>
  <c r="Q65" i="104"/>
  <c r="P65" i="104"/>
  <c r="O65" i="104"/>
  <c r="N65" i="104"/>
  <c r="M65" i="104"/>
  <c r="Q64" i="104"/>
  <c r="P64" i="104"/>
  <c r="O64" i="104"/>
  <c r="N64" i="104"/>
  <c r="M64" i="104"/>
  <c r="Q63" i="104"/>
  <c r="P63" i="104"/>
  <c r="O63" i="104"/>
  <c r="N63" i="104"/>
  <c r="M63" i="104"/>
  <c r="Q62" i="104"/>
  <c r="P62" i="104"/>
  <c r="O62" i="104"/>
  <c r="N62" i="104"/>
  <c r="M62" i="104"/>
  <c r="Q61" i="104"/>
  <c r="P61" i="104"/>
  <c r="O61" i="104"/>
  <c r="N61" i="104"/>
  <c r="M61" i="104"/>
  <c r="Q60" i="104"/>
  <c r="P60" i="104"/>
  <c r="O60" i="104"/>
  <c r="N60" i="104"/>
  <c r="M60" i="104"/>
  <c r="O59" i="104"/>
  <c r="N59" i="104"/>
  <c r="M59" i="104"/>
  <c r="Q58" i="104"/>
  <c r="P58" i="104"/>
  <c r="O58" i="104"/>
  <c r="N58" i="104"/>
  <c r="M58" i="104"/>
  <c r="Q57" i="104"/>
  <c r="P57" i="104"/>
  <c r="O57" i="104"/>
  <c r="N57" i="104"/>
  <c r="M57" i="104"/>
  <c r="Q11" i="104"/>
  <c r="Q33" i="104" s="1"/>
  <c r="P11" i="104"/>
  <c r="P33" i="104" s="1"/>
  <c r="Q89" i="103"/>
  <c r="P89" i="103"/>
  <c r="O89" i="103"/>
  <c r="N89" i="103"/>
  <c r="M89" i="103"/>
  <c r="Q88" i="103"/>
  <c r="P88" i="103"/>
  <c r="O88" i="103"/>
  <c r="N88" i="103"/>
  <c r="M88" i="103"/>
  <c r="Q87" i="103"/>
  <c r="P87" i="103"/>
  <c r="O87" i="103"/>
  <c r="N87" i="103"/>
  <c r="M87" i="103"/>
  <c r="Q86" i="103"/>
  <c r="P86" i="103"/>
  <c r="O86" i="103"/>
  <c r="N86" i="103"/>
  <c r="M86" i="103"/>
  <c r="Q85" i="103"/>
  <c r="P85" i="103"/>
  <c r="O85" i="103"/>
  <c r="N85" i="103"/>
  <c r="M85" i="103"/>
  <c r="Q84" i="103"/>
  <c r="P84" i="103"/>
  <c r="O84" i="103"/>
  <c r="N84" i="103"/>
  <c r="M84" i="103"/>
  <c r="Q83" i="103"/>
  <c r="P83" i="103"/>
  <c r="O83" i="103"/>
  <c r="N83" i="103"/>
  <c r="M83" i="103"/>
  <c r="Q82" i="103"/>
  <c r="P82" i="103"/>
  <c r="O82" i="103"/>
  <c r="N82" i="103"/>
  <c r="M82" i="103"/>
  <c r="Q80" i="103"/>
  <c r="P80" i="103"/>
  <c r="O80" i="103"/>
  <c r="N80" i="103"/>
  <c r="M80" i="103"/>
  <c r="Q79" i="103"/>
  <c r="P79" i="103"/>
  <c r="O79" i="103"/>
  <c r="N79" i="103"/>
  <c r="M79" i="103"/>
  <c r="Q78" i="103"/>
  <c r="P78" i="103"/>
  <c r="O78" i="103"/>
  <c r="N78" i="103"/>
  <c r="M78" i="103"/>
  <c r="Q76" i="103"/>
  <c r="P76" i="103"/>
  <c r="O76" i="103"/>
  <c r="N76" i="103"/>
  <c r="M76" i="103"/>
  <c r="Q75" i="103"/>
  <c r="P75" i="103"/>
  <c r="O75" i="103"/>
  <c r="N75" i="103"/>
  <c r="M75" i="103"/>
  <c r="Q74" i="103"/>
  <c r="P74" i="103"/>
  <c r="O74" i="103"/>
  <c r="N74" i="103"/>
  <c r="M74" i="103"/>
  <c r="Q73" i="103"/>
  <c r="P73" i="103"/>
  <c r="O73" i="103"/>
  <c r="N73" i="103"/>
  <c r="M73" i="103"/>
  <c r="Q72" i="103"/>
  <c r="P72" i="103"/>
  <c r="O72" i="103"/>
  <c r="N72" i="103"/>
  <c r="M72" i="103"/>
  <c r="Q71" i="103"/>
  <c r="P71" i="103"/>
  <c r="O71" i="103"/>
  <c r="N71" i="103"/>
  <c r="M71" i="103"/>
  <c r="Q70" i="103"/>
  <c r="P70" i="103"/>
  <c r="O70" i="103"/>
  <c r="N70" i="103"/>
  <c r="M70" i="103"/>
  <c r="Q69" i="103"/>
  <c r="P69" i="103"/>
  <c r="O69" i="103"/>
  <c r="N69" i="103"/>
  <c r="M69" i="103"/>
  <c r="Q68" i="103"/>
  <c r="P68" i="103"/>
  <c r="O68" i="103"/>
  <c r="N68" i="103"/>
  <c r="M68" i="103"/>
  <c r="Q67" i="103"/>
  <c r="P67" i="103"/>
  <c r="O67" i="103"/>
  <c r="N67" i="103"/>
  <c r="M67" i="103"/>
  <c r="Q66" i="103"/>
  <c r="P66" i="103"/>
  <c r="O66" i="103"/>
  <c r="N66" i="103"/>
  <c r="M66" i="103"/>
  <c r="Q65" i="103"/>
  <c r="P65" i="103"/>
  <c r="O65" i="103"/>
  <c r="N65" i="103"/>
  <c r="M65" i="103"/>
  <c r="Q64" i="103"/>
  <c r="P64" i="103"/>
  <c r="O64" i="103"/>
  <c r="N64" i="103"/>
  <c r="M64" i="103"/>
  <c r="Q63" i="103"/>
  <c r="P63" i="103"/>
  <c r="O63" i="103"/>
  <c r="N63" i="103"/>
  <c r="M63" i="103"/>
  <c r="Q62" i="103"/>
  <c r="P62" i="103"/>
  <c r="O62" i="103"/>
  <c r="N62" i="103"/>
  <c r="M62" i="103"/>
  <c r="Q61" i="103"/>
  <c r="P61" i="103"/>
  <c r="O61" i="103"/>
  <c r="N61" i="103"/>
  <c r="M61" i="103"/>
  <c r="Q60" i="103"/>
  <c r="P60" i="103"/>
  <c r="O60" i="103"/>
  <c r="N60" i="103"/>
  <c r="M60" i="103"/>
  <c r="Q58" i="103"/>
  <c r="P58" i="103"/>
  <c r="O58" i="103"/>
  <c r="N58" i="103"/>
  <c r="M58" i="103"/>
  <c r="Q57" i="103"/>
  <c r="P57" i="103"/>
  <c r="O57" i="103"/>
  <c r="N57" i="103"/>
  <c r="M57" i="103"/>
  <c r="O90" i="103"/>
  <c r="Q11" i="103"/>
  <c r="Q33" i="103" s="1"/>
  <c r="P11" i="103"/>
  <c r="P59" i="103" s="1"/>
  <c r="O59" i="103"/>
  <c r="P81" i="104" l="1"/>
  <c r="P29" i="104"/>
  <c r="P77" i="104" s="1"/>
  <c r="P42" i="104"/>
  <c r="P90" i="104" s="1"/>
  <c r="Q42" i="104"/>
  <c r="Q90" i="104" s="1"/>
  <c r="Q81" i="104"/>
  <c r="Q29" i="104"/>
  <c r="Q77" i="104" s="1"/>
  <c r="P59" i="104"/>
  <c r="Q59" i="104"/>
  <c r="M81" i="103"/>
  <c r="M77" i="103"/>
  <c r="M90" i="103"/>
  <c r="N77" i="103"/>
  <c r="N90" i="103"/>
  <c r="N81" i="103"/>
  <c r="Q29" i="103"/>
  <c r="Q77" i="103" s="1"/>
  <c r="Q42" i="103"/>
  <c r="Q90" i="103" s="1"/>
  <c r="Q81" i="103"/>
  <c r="M59" i="103"/>
  <c r="O77" i="103"/>
  <c r="P33" i="103"/>
  <c r="N59" i="103"/>
  <c r="Q59" i="103"/>
  <c r="O81" i="103"/>
  <c r="P81" i="103" l="1"/>
  <c r="P29" i="103"/>
  <c r="P77" i="103" s="1"/>
  <c r="P42" i="103"/>
  <c r="P90" i="103" s="1"/>
  <c r="P19" i="50" l="1"/>
  <c r="Q89" i="102" l="1"/>
  <c r="P89" i="102"/>
  <c r="O89" i="102"/>
  <c r="N89" i="102"/>
  <c r="M89" i="102"/>
  <c r="Q88" i="102"/>
  <c r="P88" i="102"/>
  <c r="O88" i="102"/>
  <c r="N88" i="102"/>
  <c r="M88" i="102"/>
  <c r="Q87" i="102"/>
  <c r="P87" i="102"/>
  <c r="O87" i="102"/>
  <c r="N87" i="102"/>
  <c r="M87" i="102"/>
  <c r="Q86" i="102"/>
  <c r="P86" i="102"/>
  <c r="O86" i="102"/>
  <c r="N86" i="102"/>
  <c r="M86" i="102"/>
  <c r="Q85" i="102"/>
  <c r="P85" i="102"/>
  <c r="O85" i="102"/>
  <c r="N85" i="102"/>
  <c r="M85" i="102"/>
  <c r="Q84" i="102"/>
  <c r="P84" i="102"/>
  <c r="O84" i="102"/>
  <c r="N84" i="102"/>
  <c r="M84" i="102"/>
  <c r="Q83" i="102"/>
  <c r="P83" i="102"/>
  <c r="O83" i="102"/>
  <c r="N83" i="102"/>
  <c r="M83" i="102"/>
  <c r="Q82" i="102"/>
  <c r="P82" i="102"/>
  <c r="O82" i="102"/>
  <c r="N82" i="102"/>
  <c r="M82" i="102"/>
  <c r="O81" i="102"/>
  <c r="Q80" i="102"/>
  <c r="P80" i="102"/>
  <c r="O80" i="102"/>
  <c r="N80" i="102"/>
  <c r="M80" i="102"/>
  <c r="Q79" i="102"/>
  <c r="P79" i="102"/>
  <c r="O79" i="102"/>
  <c r="N79" i="102"/>
  <c r="M79" i="102"/>
  <c r="Q78" i="102"/>
  <c r="P78" i="102"/>
  <c r="O78" i="102"/>
  <c r="N78" i="102"/>
  <c r="M78" i="102"/>
  <c r="Q77" i="102"/>
  <c r="P77" i="102"/>
  <c r="O77" i="102"/>
  <c r="N77" i="102"/>
  <c r="M77" i="102"/>
  <c r="Q76" i="102"/>
  <c r="P76" i="102"/>
  <c r="O76" i="102"/>
  <c r="N76" i="102"/>
  <c r="M76" i="102"/>
  <c r="Q75" i="102"/>
  <c r="P75" i="102"/>
  <c r="O75" i="102"/>
  <c r="N75" i="102"/>
  <c r="M75" i="102"/>
  <c r="Q74" i="102"/>
  <c r="P74" i="102"/>
  <c r="O74" i="102"/>
  <c r="N74" i="102"/>
  <c r="M74" i="102"/>
  <c r="Q73" i="102"/>
  <c r="P73" i="102"/>
  <c r="O73" i="102"/>
  <c r="N73" i="102"/>
  <c r="M73" i="102"/>
  <c r="Q72" i="102"/>
  <c r="P72" i="102"/>
  <c r="O72" i="102"/>
  <c r="N72" i="102"/>
  <c r="M72" i="102"/>
  <c r="Q71" i="102"/>
  <c r="P71" i="102"/>
  <c r="O71" i="102"/>
  <c r="N71" i="102"/>
  <c r="M71" i="102"/>
  <c r="Q70" i="102"/>
  <c r="P70" i="102"/>
  <c r="O70" i="102"/>
  <c r="N70" i="102"/>
  <c r="M70" i="102"/>
  <c r="Q69" i="102"/>
  <c r="P69" i="102"/>
  <c r="O69" i="102"/>
  <c r="N69" i="102"/>
  <c r="M69" i="102"/>
  <c r="Q68" i="102"/>
  <c r="P68" i="102"/>
  <c r="O68" i="102"/>
  <c r="N68" i="102"/>
  <c r="M68" i="102"/>
  <c r="Q67" i="102"/>
  <c r="P67" i="102"/>
  <c r="O67" i="102"/>
  <c r="N67" i="102"/>
  <c r="M67" i="102"/>
  <c r="Q66" i="102"/>
  <c r="P66" i="102"/>
  <c r="O66" i="102"/>
  <c r="N66" i="102"/>
  <c r="M66" i="102"/>
  <c r="Q65" i="102"/>
  <c r="P65" i="102"/>
  <c r="O65" i="102"/>
  <c r="N65" i="102"/>
  <c r="M65" i="102"/>
  <c r="Q64" i="102"/>
  <c r="P64" i="102"/>
  <c r="O64" i="102"/>
  <c r="N64" i="102"/>
  <c r="M64" i="102"/>
  <c r="Q63" i="102"/>
  <c r="P63" i="102"/>
  <c r="O63" i="102"/>
  <c r="N63" i="102"/>
  <c r="M63" i="102"/>
  <c r="Q62" i="102"/>
  <c r="P62" i="102"/>
  <c r="O62" i="102"/>
  <c r="N62" i="102"/>
  <c r="M62" i="102"/>
  <c r="Q61" i="102"/>
  <c r="P61" i="102"/>
  <c r="O61" i="102"/>
  <c r="N61" i="102"/>
  <c r="M61" i="102"/>
  <c r="Q60" i="102"/>
  <c r="P60" i="102"/>
  <c r="O60" i="102"/>
  <c r="N60" i="102"/>
  <c r="M60" i="102"/>
  <c r="Q59" i="102"/>
  <c r="P59" i="102"/>
  <c r="O59" i="102"/>
  <c r="N59" i="102"/>
  <c r="M59" i="102"/>
  <c r="Q58" i="102"/>
  <c r="P58" i="102"/>
  <c r="O58" i="102"/>
  <c r="N58" i="102"/>
  <c r="M58" i="102"/>
  <c r="Q57" i="102"/>
  <c r="P57" i="102"/>
  <c r="O57" i="102"/>
  <c r="N57" i="102"/>
  <c r="M57" i="102"/>
  <c r="Q42" i="102"/>
  <c r="Q90" i="102" s="1"/>
  <c r="O42" i="102"/>
  <c r="O90" i="102" s="1"/>
  <c r="N42" i="102"/>
  <c r="N90" i="102" s="1"/>
  <c r="Q33" i="102"/>
  <c r="Q81" i="102" s="1"/>
  <c r="P33" i="102"/>
  <c r="P42" i="102" s="1"/>
  <c r="P90" i="102" s="1"/>
  <c r="O33" i="102"/>
  <c r="N33" i="102"/>
  <c r="N81" i="102" s="1"/>
  <c r="M33" i="102"/>
  <c r="M42" i="102" s="1"/>
  <c r="M90" i="102" s="1"/>
  <c r="M81" i="102" l="1"/>
  <c r="P81" i="102"/>
  <c r="N42" i="97"/>
  <c r="Q29" i="90" l="1"/>
  <c r="P29" i="90"/>
  <c r="O29" i="90"/>
  <c r="N29" i="90"/>
  <c r="M29" i="90"/>
  <c r="E9" i="50" l="1"/>
  <c r="F9" i="50"/>
  <c r="G9" i="50"/>
  <c r="H9" i="50"/>
  <c r="I9" i="50"/>
  <c r="J9" i="50"/>
  <c r="K9" i="50"/>
  <c r="L9" i="50"/>
  <c r="M9" i="50"/>
  <c r="N9" i="50"/>
  <c r="O9" i="50"/>
  <c r="P9" i="50"/>
  <c r="Q9" i="50"/>
  <c r="E10" i="50"/>
  <c r="F10" i="50"/>
  <c r="G10" i="50"/>
  <c r="H10" i="50"/>
  <c r="I10" i="50"/>
  <c r="J10" i="50"/>
  <c r="K10" i="50"/>
  <c r="L10" i="50"/>
  <c r="M10" i="50"/>
  <c r="N10" i="50"/>
  <c r="O10" i="50"/>
  <c r="P10" i="50"/>
  <c r="Q10" i="50"/>
  <c r="E11" i="50"/>
  <c r="F11" i="50"/>
  <c r="G11" i="50"/>
  <c r="H11" i="50"/>
  <c r="I11" i="50"/>
  <c r="J11" i="50"/>
  <c r="K11" i="50"/>
  <c r="L11" i="50"/>
  <c r="M11" i="50"/>
  <c r="N11" i="50"/>
  <c r="O11" i="50"/>
  <c r="P11" i="50"/>
  <c r="Q11" i="50"/>
  <c r="E12" i="50"/>
  <c r="F12" i="50"/>
  <c r="G12" i="50"/>
  <c r="H12" i="50"/>
  <c r="I12" i="50"/>
  <c r="J12" i="50"/>
  <c r="K12" i="50"/>
  <c r="L12" i="50"/>
  <c r="M12" i="50"/>
  <c r="N12" i="50"/>
  <c r="O12" i="50"/>
  <c r="P12" i="50"/>
  <c r="Q12" i="50"/>
  <c r="E13" i="50"/>
  <c r="F13" i="50"/>
  <c r="G13" i="50"/>
  <c r="H13" i="50"/>
  <c r="I13" i="50"/>
  <c r="J13" i="50"/>
  <c r="K13" i="50"/>
  <c r="L13" i="50"/>
  <c r="M13" i="50"/>
  <c r="N13" i="50"/>
  <c r="O13" i="50"/>
  <c r="P13" i="50"/>
  <c r="Q13" i="50"/>
  <c r="E16" i="50"/>
  <c r="F16" i="50"/>
  <c r="G16" i="50"/>
  <c r="H16" i="50"/>
  <c r="I16" i="50"/>
  <c r="J16" i="50"/>
  <c r="K16" i="50"/>
  <c r="L16" i="50"/>
  <c r="M16" i="50"/>
  <c r="N16" i="50"/>
  <c r="O16" i="50"/>
  <c r="P16" i="50"/>
  <c r="Q16" i="50"/>
  <c r="E17" i="50"/>
  <c r="F17" i="50"/>
  <c r="G17" i="50"/>
  <c r="H17" i="50"/>
  <c r="I17" i="50"/>
  <c r="J17" i="50"/>
  <c r="K17" i="50"/>
  <c r="L17" i="50"/>
  <c r="M17" i="50"/>
  <c r="N17" i="50"/>
  <c r="O17" i="50"/>
  <c r="P17" i="50"/>
  <c r="Q17" i="50"/>
  <c r="E18" i="50"/>
  <c r="F18" i="50"/>
  <c r="G18" i="50"/>
  <c r="H18" i="50"/>
  <c r="I18" i="50"/>
  <c r="J18" i="50"/>
  <c r="K18" i="50"/>
  <c r="L18" i="50"/>
  <c r="M18" i="50"/>
  <c r="N18" i="50"/>
  <c r="O18" i="50"/>
  <c r="P18" i="50"/>
  <c r="Q18" i="50"/>
  <c r="E19" i="50"/>
  <c r="F19" i="50"/>
  <c r="G19" i="50"/>
  <c r="H19" i="50"/>
  <c r="I19" i="50"/>
  <c r="J19" i="50"/>
  <c r="K19" i="50"/>
  <c r="L19" i="50"/>
  <c r="M19" i="50"/>
  <c r="N19" i="50"/>
  <c r="O19" i="50"/>
  <c r="Q19" i="50"/>
  <c r="E20" i="50"/>
  <c r="F20" i="50"/>
  <c r="G20" i="50"/>
  <c r="H20" i="50"/>
  <c r="I20" i="50"/>
  <c r="J20" i="50"/>
  <c r="K20" i="50"/>
  <c r="L20" i="50"/>
  <c r="M20" i="50"/>
  <c r="N20" i="50"/>
  <c r="O20" i="50"/>
  <c r="P20" i="50"/>
  <c r="Q20" i="50"/>
  <c r="E21" i="50"/>
  <c r="F21" i="50"/>
  <c r="G21" i="50"/>
  <c r="H21" i="50"/>
  <c r="I21" i="50"/>
  <c r="J21" i="50"/>
  <c r="K21" i="50"/>
  <c r="L21" i="50"/>
  <c r="M21" i="50"/>
  <c r="N21" i="50"/>
  <c r="O21" i="50"/>
  <c r="P21" i="50"/>
  <c r="Q21" i="50"/>
  <c r="E22" i="50"/>
  <c r="F22" i="50"/>
  <c r="G22" i="50"/>
  <c r="H22" i="50"/>
  <c r="I22" i="50"/>
  <c r="J22" i="50"/>
  <c r="K22" i="50"/>
  <c r="L22" i="50"/>
  <c r="M22" i="50"/>
  <c r="N22" i="50"/>
  <c r="O22" i="50"/>
  <c r="P22" i="50"/>
  <c r="Q22" i="50"/>
  <c r="E23" i="50"/>
  <c r="F23" i="50"/>
  <c r="G23" i="50"/>
  <c r="H23" i="50"/>
  <c r="I23" i="50"/>
  <c r="J23" i="50"/>
  <c r="K23" i="50"/>
  <c r="L23" i="50"/>
  <c r="M23" i="50"/>
  <c r="N23" i="50"/>
  <c r="O23" i="50"/>
  <c r="P23" i="50"/>
  <c r="Q23" i="50"/>
  <c r="E24" i="50"/>
  <c r="F24" i="50"/>
  <c r="G24" i="50"/>
  <c r="H24" i="50"/>
  <c r="I24" i="50"/>
  <c r="J24" i="50"/>
  <c r="K24" i="50"/>
  <c r="L24" i="50"/>
  <c r="M24" i="50"/>
  <c r="N24" i="50"/>
  <c r="O24" i="50"/>
  <c r="P24" i="50"/>
  <c r="Q24" i="50"/>
  <c r="E25" i="50"/>
  <c r="F25" i="50"/>
  <c r="G25" i="50"/>
  <c r="H25" i="50"/>
  <c r="I25" i="50"/>
  <c r="J25" i="50"/>
  <c r="K25" i="50"/>
  <c r="L25" i="50"/>
  <c r="M25" i="50"/>
  <c r="N25" i="50"/>
  <c r="O25" i="50"/>
  <c r="P25" i="50"/>
  <c r="Q25" i="50"/>
  <c r="E28" i="50"/>
  <c r="F28" i="50"/>
  <c r="G28" i="50"/>
  <c r="H28" i="50"/>
  <c r="I28" i="50"/>
  <c r="J28" i="50"/>
  <c r="K28" i="50"/>
  <c r="L28" i="50"/>
  <c r="M28" i="50"/>
  <c r="N28" i="50"/>
  <c r="O28" i="50"/>
  <c r="P28" i="50"/>
  <c r="Q28" i="50"/>
  <c r="E29" i="50"/>
  <c r="F29" i="50"/>
  <c r="G29" i="50"/>
  <c r="H29" i="50"/>
  <c r="I29" i="50"/>
  <c r="J29" i="50"/>
  <c r="K29" i="50"/>
  <c r="L29" i="50"/>
  <c r="M29" i="50"/>
  <c r="N29" i="50"/>
  <c r="O29" i="50"/>
  <c r="P29" i="50"/>
  <c r="Q29" i="50"/>
  <c r="E30" i="50"/>
  <c r="F30" i="50"/>
  <c r="G30" i="50"/>
  <c r="H30" i="50"/>
  <c r="I30" i="50"/>
  <c r="J30" i="50"/>
  <c r="K30" i="50"/>
  <c r="L30" i="50"/>
  <c r="M30" i="50"/>
  <c r="N30" i="50"/>
  <c r="O30" i="50"/>
  <c r="P30" i="50"/>
  <c r="Q30" i="50"/>
  <c r="E31" i="50"/>
  <c r="F31" i="50"/>
  <c r="G31" i="50"/>
  <c r="H31" i="50"/>
  <c r="I31" i="50"/>
  <c r="J31" i="50"/>
  <c r="K31" i="50"/>
  <c r="L31" i="50"/>
  <c r="M31" i="50"/>
  <c r="N31" i="50"/>
  <c r="O31" i="50"/>
  <c r="P31" i="50"/>
  <c r="Q31" i="50"/>
  <c r="E33" i="50"/>
  <c r="F33" i="50"/>
  <c r="G33" i="50"/>
  <c r="H33" i="50"/>
  <c r="I33" i="50"/>
  <c r="J33" i="50"/>
  <c r="K33" i="50"/>
  <c r="L33" i="50"/>
  <c r="M33" i="50"/>
  <c r="N33" i="50"/>
  <c r="O33" i="50"/>
  <c r="P33" i="50"/>
  <c r="Q33" i="50"/>
  <c r="E35" i="50"/>
  <c r="F35" i="50"/>
  <c r="G35" i="50"/>
  <c r="H35" i="50"/>
  <c r="I35" i="50"/>
  <c r="J35" i="50"/>
  <c r="K35" i="50"/>
  <c r="L35" i="50"/>
  <c r="M35" i="50"/>
  <c r="N35" i="50"/>
  <c r="O35" i="50"/>
  <c r="P35" i="50"/>
  <c r="Q35" i="50"/>
  <c r="E36" i="50"/>
  <c r="F36" i="50"/>
  <c r="G36" i="50"/>
  <c r="H36" i="50"/>
  <c r="I36" i="50"/>
  <c r="J36" i="50"/>
  <c r="K36" i="50"/>
  <c r="L36" i="50"/>
  <c r="M36" i="50"/>
  <c r="N36" i="50"/>
  <c r="O36" i="50"/>
  <c r="P36" i="50"/>
  <c r="Q36" i="50"/>
  <c r="E37" i="50"/>
  <c r="F37" i="50"/>
  <c r="G37" i="50"/>
  <c r="H37" i="50"/>
  <c r="I37" i="50"/>
  <c r="J37" i="50"/>
  <c r="K37" i="50"/>
  <c r="L37" i="50"/>
  <c r="M37" i="50"/>
  <c r="N37" i="50"/>
  <c r="O37" i="50"/>
  <c r="P37" i="50"/>
  <c r="Q37" i="50"/>
  <c r="E38" i="50"/>
  <c r="F38" i="50"/>
  <c r="G38" i="50"/>
  <c r="H38" i="50"/>
  <c r="I38" i="50"/>
  <c r="J38" i="50"/>
  <c r="K38" i="50"/>
  <c r="L38" i="50"/>
  <c r="M38" i="50"/>
  <c r="N38" i="50"/>
  <c r="O38" i="50"/>
  <c r="P38" i="50"/>
  <c r="Q38" i="50"/>
  <c r="E39" i="50"/>
  <c r="F39" i="50"/>
  <c r="G39" i="50"/>
  <c r="H39" i="50"/>
  <c r="I39" i="50"/>
  <c r="J39" i="50"/>
  <c r="K39" i="50"/>
  <c r="L39" i="50"/>
  <c r="M39" i="50"/>
  <c r="N39" i="50"/>
  <c r="O39" i="50"/>
  <c r="P39" i="50"/>
  <c r="Q39" i="50"/>
  <c r="E40" i="50"/>
  <c r="F40" i="50"/>
  <c r="G40" i="50"/>
  <c r="H40" i="50"/>
  <c r="I40" i="50"/>
  <c r="J40" i="50"/>
  <c r="K40" i="50"/>
  <c r="L40" i="50"/>
  <c r="M40" i="50"/>
  <c r="N40" i="50"/>
  <c r="O40" i="50"/>
  <c r="P40" i="50"/>
  <c r="Q40" i="50"/>
  <c r="E42" i="50"/>
  <c r="F42" i="50"/>
  <c r="G42" i="50"/>
  <c r="H42" i="50"/>
  <c r="I42" i="50"/>
  <c r="J42" i="50"/>
  <c r="K42" i="50"/>
  <c r="L42" i="50"/>
  <c r="M42" i="50"/>
  <c r="N42" i="50"/>
  <c r="O42" i="50"/>
  <c r="P42" i="50"/>
  <c r="Q42" i="50"/>
  <c r="E47" i="50"/>
  <c r="F47" i="50"/>
  <c r="G47" i="50"/>
  <c r="H47" i="50"/>
  <c r="M33" i="59"/>
  <c r="N33" i="59"/>
  <c r="N42" i="59" s="1"/>
  <c r="O33" i="59"/>
  <c r="O42" i="59" s="1"/>
  <c r="P33" i="59"/>
  <c r="Q33" i="59"/>
  <c r="Q42" i="59" s="1"/>
  <c r="M42" i="59"/>
  <c r="P42" i="59"/>
  <c r="M33" i="85"/>
  <c r="N33" i="85"/>
  <c r="N42" i="85" s="1"/>
  <c r="O33" i="85"/>
  <c r="O42" i="85" s="1"/>
  <c r="P33" i="85"/>
  <c r="Q33" i="85"/>
  <c r="Q42" i="85" s="1"/>
  <c r="M42" i="85"/>
  <c r="P42" i="85"/>
  <c r="M11" i="75"/>
  <c r="N11" i="75"/>
  <c r="N33" i="75" s="1"/>
  <c r="O11" i="75"/>
  <c r="O33" i="75" s="1"/>
  <c r="P11" i="75"/>
  <c r="P33" i="75" s="1"/>
  <c r="Q11" i="75"/>
  <c r="Q33" i="75" s="1"/>
  <c r="M17" i="75"/>
  <c r="M16" i="75" s="1"/>
  <c r="N17" i="75"/>
  <c r="N16" i="75" s="1"/>
  <c r="O17" i="75"/>
  <c r="O16" i="75" s="1"/>
  <c r="P17" i="75"/>
  <c r="P16" i="75" s="1"/>
  <c r="Q17" i="75"/>
  <c r="Q16" i="75" s="1"/>
  <c r="M33" i="75"/>
  <c r="M11" i="80"/>
  <c r="N11" i="80"/>
  <c r="O11" i="80"/>
  <c r="P11" i="80"/>
  <c r="Q11" i="80"/>
  <c r="M17" i="80"/>
  <c r="M29" i="80"/>
  <c r="M33" i="80"/>
  <c r="M11" i="82"/>
  <c r="N11" i="82"/>
  <c r="N33" i="82" s="1"/>
  <c r="N42" i="82" s="1"/>
  <c r="O11" i="82"/>
  <c r="O33" i="82" s="1"/>
  <c r="O42" i="82" s="1"/>
  <c r="P11" i="82"/>
  <c r="Q11" i="82"/>
  <c r="Q33" i="82" s="1"/>
  <c r="Q42" i="82" s="1"/>
  <c r="M16" i="82"/>
  <c r="N16" i="82"/>
  <c r="O16" i="82"/>
  <c r="P16" i="82"/>
  <c r="Q16" i="82"/>
  <c r="M20" i="82"/>
  <c r="N20" i="82"/>
  <c r="O20" i="82"/>
  <c r="P20" i="82"/>
  <c r="Q20" i="82"/>
  <c r="M29" i="82"/>
  <c r="N29" i="82"/>
  <c r="O29" i="82"/>
  <c r="P29" i="82"/>
  <c r="Q29" i="82"/>
  <c r="M33" i="82"/>
  <c r="M42" i="82" s="1"/>
  <c r="P33" i="82"/>
  <c r="P42" i="82" s="1"/>
  <c r="M11" i="34"/>
  <c r="N11" i="34"/>
  <c r="N29" i="34" s="1"/>
  <c r="O11" i="34"/>
  <c r="O33" i="34" s="1"/>
  <c r="O42" i="34" s="1"/>
  <c r="P11" i="34"/>
  <c r="Q11" i="34"/>
  <c r="Q29" i="34" s="1"/>
  <c r="M29" i="34"/>
  <c r="P29" i="34"/>
  <c r="M33" i="34"/>
  <c r="M42" i="34" s="1"/>
  <c r="N33" i="34"/>
  <c r="N42" i="34" s="1"/>
  <c r="P33" i="34"/>
  <c r="P42" i="34" s="1"/>
  <c r="Q33" i="34"/>
  <c r="Q42" i="34" s="1"/>
  <c r="M11" i="79"/>
  <c r="M20" i="79" s="1"/>
  <c r="N11" i="79"/>
  <c r="N29" i="79" s="1"/>
  <c r="O11" i="79"/>
  <c r="P11" i="79"/>
  <c r="P20" i="79" s="1"/>
  <c r="Q11" i="79"/>
  <c r="Q29" i="79" s="1"/>
  <c r="O20" i="79"/>
  <c r="M29" i="79"/>
  <c r="O29" i="79"/>
  <c r="P29" i="79"/>
  <c r="M33" i="79"/>
  <c r="M42" i="79" s="1"/>
  <c r="N33" i="79"/>
  <c r="N42" i="79" s="1"/>
  <c r="O33" i="79"/>
  <c r="P33" i="79"/>
  <c r="Q33" i="79"/>
  <c r="Q42" i="79" s="1"/>
  <c r="O42" i="79"/>
  <c r="P42" i="79"/>
  <c r="M10" i="62"/>
  <c r="N10" i="62"/>
  <c r="N11" i="62" s="1"/>
  <c r="N33" i="62" s="1"/>
  <c r="N42" i="62" s="1"/>
  <c r="O10" i="62"/>
  <c r="O11" i="62" s="1"/>
  <c r="O33" i="62" s="1"/>
  <c r="O42" i="62" s="1"/>
  <c r="P10" i="62"/>
  <c r="Q10" i="62"/>
  <c r="Q11" i="62" s="1"/>
  <c r="Q33" i="62" s="1"/>
  <c r="Q42" i="62" s="1"/>
  <c r="M11" i="62"/>
  <c r="P11" i="62"/>
  <c r="M16" i="62"/>
  <c r="N16" i="62"/>
  <c r="O16" i="62"/>
  <c r="P16" i="62"/>
  <c r="Q16" i="62"/>
  <c r="M30" i="62"/>
  <c r="N30" i="62"/>
  <c r="O30" i="62"/>
  <c r="P30" i="62"/>
  <c r="Q30" i="62"/>
  <c r="M33" i="62"/>
  <c r="M42" i="62" s="1"/>
  <c r="P33" i="62"/>
  <c r="P42" i="62" s="1"/>
  <c r="E50" i="57"/>
  <c r="F50" i="57"/>
  <c r="G50" i="57"/>
  <c r="H50" i="57"/>
  <c r="I50" i="57"/>
  <c r="J50" i="57"/>
  <c r="K50" i="57"/>
  <c r="L50" i="57"/>
  <c r="M50" i="57"/>
  <c r="N50" i="57"/>
  <c r="O50" i="57"/>
  <c r="P50" i="57"/>
  <c r="Q50" i="57"/>
  <c r="E51" i="57"/>
  <c r="F51" i="57"/>
  <c r="G51" i="57"/>
  <c r="H51" i="57"/>
  <c r="I51" i="57"/>
  <c r="J51" i="57"/>
  <c r="K51" i="57"/>
  <c r="L51" i="57"/>
  <c r="M51" i="57"/>
  <c r="N51" i="57"/>
  <c r="O51" i="57"/>
  <c r="P51" i="57"/>
  <c r="Q51" i="57"/>
  <c r="E52" i="57"/>
  <c r="F52" i="57"/>
  <c r="G52" i="57"/>
  <c r="H52" i="57"/>
  <c r="I52" i="57"/>
  <c r="J52" i="57"/>
  <c r="K52" i="57"/>
  <c r="L52" i="57"/>
  <c r="M52" i="57"/>
  <c r="N52" i="57"/>
  <c r="O52" i="57"/>
  <c r="P52" i="57"/>
  <c r="Q52" i="57"/>
  <c r="E53" i="57"/>
  <c r="F53" i="57"/>
  <c r="G53" i="57"/>
  <c r="H53" i="57"/>
  <c r="I53" i="57"/>
  <c r="J53" i="57"/>
  <c r="K53" i="57"/>
  <c r="L53" i="57"/>
  <c r="M53" i="57"/>
  <c r="N53" i="57"/>
  <c r="O53" i="57"/>
  <c r="P53" i="57"/>
  <c r="Q53" i="57"/>
  <c r="E54" i="57"/>
  <c r="F54" i="57"/>
  <c r="G54" i="57"/>
  <c r="H54" i="57"/>
  <c r="I54" i="57"/>
  <c r="J54" i="57"/>
  <c r="K54" i="57"/>
  <c r="L54" i="57"/>
  <c r="M54" i="57"/>
  <c r="N54" i="57"/>
  <c r="O54" i="57"/>
  <c r="P54" i="57"/>
  <c r="Q54" i="57"/>
  <c r="E55" i="57"/>
  <c r="F55" i="57"/>
  <c r="G55" i="57"/>
  <c r="H55" i="57"/>
  <c r="I55" i="57"/>
  <c r="J55" i="57"/>
  <c r="K55" i="57"/>
  <c r="L55" i="57"/>
  <c r="M55" i="57"/>
  <c r="N55" i="57"/>
  <c r="O55" i="57"/>
  <c r="P55" i="57"/>
  <c r="Q55" i="57"/>
  <c r="E56" i="57"/>
  <c r="F56" i="57"/>
  <c r="G56" i="57"/>
  <c r="H56" i="57"/>
  <c r="I56" i="57"/>
  <c r="J56" i="57"/>
  <c r="K56" i="57"/>
  <c r="L56" i="57"/>
  <c r="M56" i="57"/>
  <c r="N56" i="57"/>
  <c r="O56" i="57"/>
  <c r="P56" i="57"/>
  <c r="Q56" i="57"/>
  <c r="E57" i="57"/>
  <c r="F57" i="57"/>
  <c r="G57" i="57"/>
  <c r="H57" i="57"/>
  <c r="N33" i="80" l="1"/>
  <c r="N17" i="80"/>
  <c r="Q33" i="80"/>
  <c r="Q17" i="80"/>
  <c r="P33" i="80"/>
  <c r="P42" i="80" s="1"/>
  <c r="P29" i="80"/>
  <c r="P17" i="80"/>
  <c r="M16" i="80"/>
  <c r="N16" i="80"/>
  <c r="O17" i="80"/>
  <c r="M42" i="80"/>
  <c r="O29" i="80"/>
  <c r="Q16" i="80"/>
  <c r="Q42" i="80"/>
  <c r="Q29" i="80"/>
  <c r="N29" i="80"/>
  <c r="P16" i="80"/>
  <c r="P42" i="75"/>
  <c r="P29" i="75"/>
  <c r="M42" i="75"/>
  <c r="M29" i="75"/>
  <c r="Q42" i="75"/>
  <c r="Q29" i="75"/>
  <c r="N42" i="75"/>
  <c r="N29" i="75"/>
  <c r="O42" i="75"/>
  <c r="O29" i="75"/>
  <c r="Q20" i="79"/>
  <c r="N20" i="79"/>
  <c r="O33" i="80"/>
  <c r="O29" i="34"/>
  <c r="N42" i="80" l="1"/>
  <c r="O42" i="80"/>
  <c r="O16" i="80"/>
  <c r="Q89" i="100"/>
  <c r="P89" i="100"/>
  <c r="O89" i="100"/>
  <c r="N89" i="100"/>
  <c r="M89" i="100"/>
  <c r="Q88" i="100"/>
  <c r="P88" i="100"/>
  <c r="O88" i="100"/>
  <c r="N88" i="100"/>
  <c r="M88" i="100"/>
  <c r="Q87" i="100"/>
  <c r="P87" i="100"/>
  <c r="O87" i="100"/>
  <c r="N87" i="100"/>
  <c r="M87" i="100"/>
  <c r="Q86" i="100"/>
  <c r="P86" i="100"/>
  <c r="O86" i="100"/>
  <c r="N86" i="100"/>
  <c r="M86" i="100"/>
  <c r="Q85" i="100"/>
  <c r="P85" i="100"/>
  <c r="O85" i="100"/>
  <c r="N85" i="100"/>
  <c r="M85" i="100"/>
  <c r="Q84" i="100"/>
  <c r="P84" i="100"/>
  <c r="O84" i="100"/>
  <c r="N84" i="100"/>
  <c r="M84" i="100"/>
  <c r="Q83" i="100"/>
  <c r="P83" i="100"/>
  <c r="O83" i="100"/>
  <c r="N83" i="100"/>
  <c r="M83" i="100"/>
  <c r="Q82" i="100"/>
  <c r="P82" i="100"/>
  <c r="O82" i="100"/>
  <c r="N82" i="100"/>
  <c r="M82" i="100"/>
  <c r="Q80" i="100"/>
  <c r="P80" i="100"/>
  <c r="O80" i="100"/>
  <c r="N80" i="100"/>
  <c r="M80" i="100"/>
  <c r="Q79" i="100"/>
  <c r="P79" i="100"/>
  <c r="O79" i="100"/>
  <c r="N79" i="100"/>
  <c r="M79" i="100"/>
  <c r="Q78" i="100"/>
  <c r="P78" i="100"/>
  <c r="O78" i="100"/>
  <c r="N78" i="100"/>
  <c r="M78" i="100"/>
  <c r="Q76" i="100"/>
  <c r="P76" i="100"/>
  <c r="O76" i="100"/>
  <c r="N76" i="100"/>
  <c r="M76" i="100"/>
  <c r="Q75" i="100"/>
  <c r="P75" i="100"/>
  <c r="O75" i="100"/>
  <c r="N75" i="100"/>
  <c r="M75" i="100"/>
  <c r="Q74" i="100"/>
  <c r="P74" i="100"/>
  <c r="O74" i="100"/>
  <c r="N74" i="100"/>
  <c r="M74" i="100"/>
  <c r="Q73" i="100"/>
  <c r="P73" i="100"/>
  <c r="O73" i="100"/>
  <c r="N73" i="100"/>
  <c r="M73" i="100"/>
  <c r="Q72" i="100"/>
  <c r="P72" i="100"/>
  <c r="O72" i="100"/>
  <c r="N72" i="100"/>
  <c r="M72" i="100"/>
  <c r="Q71" i="100"/>
  <c r="P71" i="100"/>
  <c r="O71" i="100"/>
  <c r="N71" i="100"/>
  <c r="M71" i="100"/>
  <c r="Q70" i="100"/>
  <c r="P70" i="100"/>
  <c r="O70" i="100"/>
  <c r="N70" i="100"/>
  <c r="M70" i="100"/>
  <c r="Q69" i="100"/>
  <c r="P69" i="100"/>
  <c r="O69" i="100"/>
  <c r="N69" i="100"/>
  <c r="M69" i="100"/>
  <c r="Q68" i="100"/>
  <c r="P68" i="100"/>
  <c r="O68" i="100"/>
  <c r="N68" i="100"/>
  <c r="M68" i="100"/>
  <c r="Q67" i="100"/>
  <c r="P67" i="100"/>
  <c r="O67" i="100"/>
  <c r="N67" i="100"/>
  <c r="M67" i="100"/>
  <c r="Q66" i="100"/>
  <c r="P66" i="100"/>
  <c r="O66" i="100"/>
  <c r="N66" i="100"/>
  <c r="M66" i="100"/>
  <c r="Q65" i="100"/>
  <c r="P65" i="100"/>
  <c r="O65" i="100"/>
  <c r="N65" i="100"/>
  <c r="M65" i="100"/>
  <c r="Q64" i="100"/>
  <c r="P64" i="100"/>
  <c r="O64" i="100"/>
  <c r="N64" i="100"/>
  <c r="M64" i="100"/>
  <c r="Q63" i="100"/>
  <c r="P63" i="100"/>
  <c r="O63" i="100"/>
  <c r="N63" i="100"/>
  <c r="M63" i="100"/>
  <c r="Q62" i="100"/>
  <c r="P62" i="100"/>
  <c r="O62" i="100"/>
  <c r="N62" i="100"/>
  <c r="M62" i="100"/>
  <c r="Q61" i="100"/>
  <c r="P61" i="100"/>
  <c r="O61" i="100"/>
  <c r="N61" i="100"/>
  <c r="M61" i="100"/>
  <c r="Q60" i="100"/>
  <c r="P60" i="100"/>
  <c r="O60" i="100"/>
  <c r="N60" i="100"/>
  <c r="M60" i="100"/>
  <c r="Q58" i="100"/>
  <c r="P58" i="100"/>
  <c r="O58" i="100"/>
  <c r="N58" i="100"/>
  <c r="M58" i="100"/>
  <c r="Q57" i="100"/>
  <c r="P57" i="100"/>
  <c r="O57" i="100"/>
  <c r="N57" i="100"/>
  <c r="M57" i="100"/>
  <c r="Q11" i="100"/>
  <c r="P11" i="100"/>
  <c r="P59" i="100" s="1"/>
  <c r="O11" i="100"/>
  <c r="O59" i="100" s="1"/>
  <c r="N11" i="100"/>
  <c r="M11" i="100"/>
  <c r="M59" i="100" s="1"/>
  <c r="Q89" i="99"/>
  <c r="P89" i="99"/>
  <c r="O89" i="99"/>
  <c r="N89" i="99"/>
  <c r="M89" i="99"/>
  <c r="Q88" i="99"/>
  <c r="P88" i="99"/>
  <c r="O88" i="99"/>
  <c r="N88" i="99"/>
  <c r="M88" i="99"/>
  <c r="Q87" i="99"/>
  <c r="P87" i="99"/>
  <c r="O87" i="99"/>
  <c r="N87" i="99"/>
  <c r="M87" i="99"/>
  <c r="Q86" i="99"/>
  <c r="P86" i="99"/>
  <c r="O86" i="99"/>
  <c r="N86" i="99"/>
  <c r="M86" i="99"/>
  <c r="Q85" i="99"/>
  <c r="P85" i="99"/>
  <c r="O85" i="99"/>
  <c r="N85" i="99"/>
  <c r="M85" i="99"/>
  <c r="Q84" i="99"/>
  <c r="P84" i="99"/>
  <c r="O84" i="99"/>
  <c r="N84" i="99"/>
  <c r="M84" i="99"/>
  <c r="Q83" i="99"/>
  <c r="P83" i="99"/>
  <c r="O83" i="99"/>
  <c r="N83" i="99"/>
  <c r="M83" i="99"/>
  <c r="Q82" i="99"/>
  <c r="P82" i="99"/>
  <c r="O82" i="99"/>
  <c r="N82" i="99"/>
  <c r="M82" i="99"/>
  <c r="Q80" i="99"/>
  <c r="P80" i="99"/>
  <c r="O80" i="99"/>
  <c r="N80" i="99"/>
  <c r="M80" i="99"/>
  <c r="Q79" i="99"/>
  <c r="P79" i="99"/>
  <c r="O79" i="99"/>
  <c r="N79" i="99"/>
  <c r="M79" i="99"/>
  <c r="Q78" i="99"/>
  <c r="P78" i="99"/>
  <c r="O78" i="99"/>
  <c r="N78" i="99"/>
  <c r="M78" i="99"/>
  <c r="Q76" i="99"/>
  <c r="P76" i="99"/>
  <c r="O76" i="99"/>
  <c r="N76" i="99"/>
  <c r="M76" i="99"/>
  <c r="Q75" i="99"/>
  <c r="P75" i="99"/>
  <c r="O75" i="99"/>
  <c r="N75" i="99"/>
  <c r="M75" i="99"/>
  <c r="Q74" i="99"/>
  <c r="P74" i="99"/>
  <c r="O74" i="99"/>
  <c r="N74" i="99"/>
  <c r="M74" i="99"/>
  <c r="Q73" i="99"/>
  <c r="P73" i="99"/>
  <c r="O73" i="99"/>
  <c r="N73" i="99"/>
  <c r="M73" i="99"/>
  <c r="Q72" i="99"/>
  <c r="P72" i="99"/>
  <c r="O72" i="99"/>
  <c r="N72" i="99"/>
  <c r="M72" i="99"/>
  <c r="Q71" i="99"/>
  <c r="P71" i="99"/>
  <c r="O71" i="99"/>
  <c r="N71" i="99"/>
  <c r="M71" i="99"/>
  <c r="Q70" i="99"/>
  <c r="P70" i="99"/>
  <c r="O70" i="99"/>
  <c r="N70" i="99"/>
  <c r="M70" i="99"/>
  <c r="Q69" i="99"/>
  <c r="P69" i="99"/>
  <c r="O69" i="99"/>
  <c r="N69" i="99"/>
  <c r="M69" i="99"/>
  <c r="Q68" i="99"/>
  <c r="P68" i="99"/>
  <c r="O68" i="99"/>
  <c r="N68" i="99"/>
  <c r="M68" i="99"/>
  <c r="Q67" i="99"/>
  <c r="P67" i="99"/>
  <c r="O67" i="99"/>
  <c r="N67" i="99"/>
  <c r="M67" i="99"/>
  <c r="Q66" i="99"/>
  <c r="P66" i="99"/>
  <c r="O66" i="99"/>
  <c r="N66" i="99"/>
  <c r="M66" i="99"/>
  <c r="Q65" i="99"/>
  <c r="P65" i="99"/>
  <c r="O65" i="99"/>
  <c r="N65" i="99"/>
  <c r="M65" i="99"/>
  <c r="Q64" i="99"/>
  <c r="P64" i="99"/>
  <c r="O64" i="99"/>
  <c r="N64" i="99"/>
  <c r="M64" i="99"/>
  <c r="Q63" i="99"/>
  <c r="P63" i="99"/>
  <c r="O63" i="99"/>
  <c r="N63" i="99"/>
  <c r="M63" i="99"/>
  <c r="Q62" i="99"/>
  <c r="P62" i="99"/>
  <c r="O62" i="99"/>
  <c r="N62" i="99"/>
  <c r="M62" i="99"/>
  <c r="Q61" i="99"/>
  <c r="P61" i="99"/>
  <c r="O61" i="99"/>
  <c r="N61" i="99"/>
  <c r="M61" i="99"/>
  <c r="Q60" i="99"/>
  <c r="P60" i="99"/>
  <c r="O60" i="99"/>
  <c r="N60" i="99"/>
  <c r="M60" i="99"/>
  <c r="Q58" i="99"/>
  <c r="P58" i="99"/>
  <c r="O58" i="99"/>
  <c r="N58" i="99"/>
  <c r="M58" i="99"/>
  <c r="Q57" i="99"/>
  <c r="P57" i="99"/>
  <c r="O57" i="99"/>
  <c r="N57" i="99"/>
  <c r="M57" i="99"/>
  <c r="Q11" i="99"/>
  <c r="P11" i="99"/>
  <c r="P59" i="99" s="1"/>
  <c r="O11" i="99"/>
  <c r="O59" i="99" s="1"/>
  <c r="N11" i="99"/>
  <c r="M11" i="99"/>
  <c r="M59" i="99" s="1"/>
  <c r="Q89" i="98"/>
  <c r="P89" i="98"/>
  <c r="O89" i="98"/>
  <c r="N89" i="98"/>
  <c r="M89" i="98"/>
  <c r="Q88" i="98"/>
  <c r="P88" i="98"/>
  <c r="O88" i="98"/>
  <c r="N88" i="98"/>
  <c r="M88" i="98"/>
  <c r="Q87" i="98"/>
  <c r="P87" i="98"/>
  <c r="O87" i="98"/>
  <c r="N87" i="98"/>
  <c r="M87" i="98"/>
  <c r="Q86" i="98"/>
  <c r="P86" i="98"/>
  <c r="O86" i="98"/>
  <c r="N86" i="98"/>
  <c r="M86" i="98"/>
  <c r="Q85" i="98"/>
  <c r="P85" i="98"/>
  <c r="O85" i="98"/>
  <c r="N85" i="98"/>
  <c r="M85" i="98"/>
  <c r="Q84" i="98"/>
  <c r="P84" i="98"/>
  <c r="O84" i="98"/>
  <c r="N84" i="98"/>
  <c r="M84" i="98"/>
  <c r="Q83" i="98"/>
  <c r="P83" i="98"/>
  <c r="O83" i="98"/>
  <c r="N83" i="98"/>
  <c r="M83" i="98"/>
  <c r="Q82" i="98"/>
  <c r="P82" i="98"/>
  <c r="O82" i="98"/>
  <c r="N82" i="98"/>
  <c r="M82" i="98"/>
  <c r="Q80" i="98"/>
  <c r="P80" i="98"/>
  <c r="O80" i="98"/>
  <c r="N80" i="98"/>
  <c r="M80" i="98"/>
  <c r="Q79" i="98"/>
  <c r="P79" i="98"/>
  <c r="O79" i="98"/>
  <c r="N79" i="98"/>
  <c r="M79" i="98"/>
  <c r="Q78" i="98"/>
  <c r="P78" i="98"/>
  <c r="O78" i="98"/>
  <c r="N78" i="98"/>
  <c r="M78" i="98"/>
  <c r="Q76" i="98"/>
  <c r="P76" i="98"/>
  <c r="O76" i="98"/>
  <c r="N76" i="98"/>
  <c r="M76" i="98"/>
  <c r="Q75" i="98"/>
  <c r="P75" i="98"/>
  <c r="O75" i="98"/>
  <c r="N75" i="98"/>
  <c r="M75" i="98"/>
  <c r="Q74" i="98"/>
  <c r="P74" i="98"/>
  <c r="O74" i="98"/>
  <c r="N74" i="98"/>
  <c r="M74" i="98"/>
  <c r="Q73" i="98"/>
  <c r="P73" i="98"/>
  <c r="O73" i="98"/>
  <c r="N73" i="98"/>
  <c r="M73" i="98"/>
  <c r="Q72" i="98"/>
  <c r="P72" i="98"/>
  <c r="O72" i="98"/>
  <c r="N72" i="98"/>
  <c r="M72" i="98"/>
  <c r="Q71" i="98"/>
  <c r="P71" i="98"/>
  <c r="O71" i="98"/>
  <c r="N71" i="98"/>
  <c r="M71" i="98"/>
  <c r="Q70" i="98"/>
  <c r="P70" i="98"/>
  <c r="O70" i="98"/>
  <c r="N70" i="98"/>
  <c r="M70" i="98"/>
  <c r="Q69" i="98"/>
  <c r="P69" i="98"/>
  <c r="O69" i="98"/>
  <c r="N69" i="98"/>
  <c r="M69" i="98"/>
  <c r="Q68" i="98"/>
  <c r="P68" i="98"/>
  <c r="O68" i="98"/>
  <c r="N68" i="98"/>
  <c r="M68" i="98"/>
  <c r="Q67" i="98"/>
  <c r="P67" i="98"/>
  <c r="O67" i="98"/>
  <c r="N67" i="98"/>
  <c r="M67" i="98"/>
  <c r="Q66" i="98"/>
  <c r="P66" i="98"/>
  <c r="O66" i="98"/>
  <c r="N66" i="98"/>
  <c r="M66" i="98"/>
  <c r="Q65" i="98"/>
  <c r="P65" i="98"/>
  <c r="O65" i="98"/>
  <c r="N65" i="98"/>
  <c r="M65" i="98"/>
  <c r="Q64" i="98"/>
  <c r="P64" i="98"/>
  <c r="O64" i="98"/>
  <c r="N64" i="98"/>
  <c r="M64" i="98"/>
  <c r="Q63" i="98"/>
  <c r="P63" i="98"/>
  <c r="O63" i="98"/>
  <c r="N63" i="98"/>
  <c r="M63" i="98"/>
  <c r="Q62" i="98"/>
  <c r="P62" i="98"/>
  <c r="O62" i="98"/>
  <c r="N62" i="98"/>
  <c r="M62" i="98"/>
  <c r="Q61" i="98"/>
  <c r="P61" i="98"/>
  <c r="O61" i="98"/>
  <c r="N61" i="98"/>
  <c r="M61" i="98"/>
  <c r="Q60" i="98"/>
  <c r="P60" i="98"/>
  <c r="O60" i="98"/>
  <c r="N60" i="98"/>
  <c r="M60" i="98"/>
  <c r="Q58" i="98"/>
  <c r="P58" i="98"/>
  <c r="O58" i="98"/>
  <c r="N58" i="98"/>
  <c r="M58" i="98"/>
  <c r="Q57" i="98"/>
  <c r="P57" i="98"/>
  <c r="O57" i="98"/>
  <c r="N57" i="98"/>
  <c r="M57" i="98"/>
  <c r="Q11" i="98"/>
  <c r="P11" i="98"/>
  <c r="P59" i="98" s="1"/>
  <c r="O11" i="98"/>
  <c r="O33" i="98" s="1"/>
  <c r="O29" i="98" s="1"/>
  <c r="N11" i="98"/>
  <c r="M11" i="98"/>
  <c r="M59" i="98" s="1"/>
  <c r="P33" i="99" l="1"/>
  <c r="O33" i="99"/>
  <c r="O33" i="100"/>
  <c r="M33" i="98"/>
  <c r="P33" i="100"/>
  <c r="O81" i="100"/>
  <c r="M33" i="100"/>
  <c r="Q59" i="100"/>
  <c r="N33" i="100"/>
  <c r="N29" i="100" s="1"/>
  <c r="N77" i="100" s="1"/>
  <c r="Q33" i="100"/>
  <c r="Q29" i="100" s="1"/>
  <c r="Q77" i="100" s="1"/>
  <c r="M81" i="100"/>
  <c r="P81" i="100"/>
  <c r="N59" i="100"/>
  <c r="O81" i="99"/>
  <c r="M33" i="99"/>
  <c r="M81" i="99" s="1"/>
  <c r="N59" i="99"/>
  <c r="N33" i="99"/>
  <c r="N29" i="99" s="1"/>
  <c r="N77" i="99" s="1"/>
  <c r="Q33" i="99"/>
  <c r="Q29" i="99" s="1"/>
  <c r="Q77" i="99" s="1"/>
  <c r="P81" i="99"/>
  <c r="Q59" i="99"/>
  <c r="O77" i="98"/>
  <c r="P33" i="98"/>
  <c r="O42" i="98"/>
  <c r="O90" i="98" s="1"/>
  <c r="O81" i="98"/>
  <c r="N59" i="98"/>
  <c r="Q59" i="98"/>
  <c r="N33" i="98"/>
  <c r="N29" i="98" s="1"/>
  <c r="N77" i="98" s="1"/>
  <c r="Q33" i="98"/>
  <c r="Q29" i="98" s="1"/>
  <c r="Q77" i="98" s="1"/>
  <c r="O59" i="98"/>
  <c r="M81" i="98"/>
  <c r="P81" i="98"/>
  <c r="Q89" i="97"/>
  <c r="P89" i="97"/>
  <c r="O89" i="97"/>
  <c r="N89" i="97"/>
  <c r="M89" i="97"/>
  <c r="Q88" i="97"/>
  <c r="P88" i="97"/>
  <c r="O88" i="97"/>
  <c r="N88" i="97"/>
  <c r="M88" i="97"/>
  <c r="Q87" i="97"/>
  <c r="P87" i="97"/>
  <c r="O87" i="97"/>
  <c r="N87" i="97"/>
  <c r="M87" i="97"/>
  <c r="Q86" i="97"/>
  <c r="P86" i="97"/>
  <c r="O86" i="97"/>
  <c r="N86" i="97"/>
  <c r="M86" i="97"/>
  <c r="Q85" i="97"/>
  <c r="P85" i="97"/>
  <c r="O85" i="97"/>
  <c r="N85" i="97"/>
  <c r="M85" i="97"/>
  <c r="Q84" i="97"/>
  <c r="P84" i="97"/>
  <c r="O84" i="97"/>
  <c r="N84" i="97"/>
  <c r="M84" i="97"/>
  <c r="Q83" i="97"/>
  <c r="P83" i="97"/>
  <c r="O83" i="97"/>
  <c r="N83" i="97"/>
  <c r="M83" i="97"/>
  <c r="Q82" i="97"/>
  <c r="P82" i="97"/>
  <c r="O82" i="97"/>
  <c r="N82" i="97"/>
  <c r="M82" i="97"/>
  <c r="O81" i="97"/>
  <c r="Q80" i="97"/>
  <c r="P80" i="97"/>
  <c r="O80" i="97"/>
  <c r="N80" i="97"/>
  <c r="M80" i="97"/>
  <c r="Q79" i="97"/>
  <c r="P79" i="97"/>
  <c r="O79" i="97"/>
  <c r="N79" i="97"/>
  <c r="M79" i="97"/>
  <c r="Q78" i="97"/>
  <c r="P78" i="97"/>
  <c r="O78" i="97"/>
  <c r="N78" i="97"/>
  <c r="M78" i="97"/>
  <c r="Q77" i="97"/>
  <c r="P77" i="97"/>
  <c r="O77" i="97"/>
  <c r="N77" i="97"/>
  <c r="M77" i="97"/>
  <c r="Q76" i="97"/>
  <c r="P76" i="97"/>
  <c r="O76" i="97"/>
  <c r="N76" i="97"/>
  <c r="M76" i="97"/>
  <c r="Q75" i="97"/>
  <c r="P75" i="97"/>
  <c r="O75" i="97"/>
  <c r="N75" i="97"/>
  <c r="M75" i="97"/>
  <c r="Q74" i="97"/>
  <c r="P74" i="97"/>
  <c r="O74" i="97"/>
  <c r="N74" i="97"/>
  <c r="M74" i="97"/>
  <c r="Q73" i="97"/>
  <c r="P73" i="97"/>
  <c r="O73" i="97"/>
  <c r="N73" i="97"/>
  <c r="M73" i="97"/>
  <c r="Q72" i="97"/>
  <c r="P72" i="97"/>
  <c r="O72" i="97"/>
  <c r="N72" i="97"/>
  <c r="M72" i="97"/>
  <c r="Q71" i="97"/>
  <c r="P71" i="97"/>
  <c r="O71" i="97"/>
  <c r="N71" i="97"/>
  <c r="M71" i="97"/>
  <c r="Q70" i="97"/>
  <c r="P70" i="97"/>
  <c r="O70" i="97"/>
  <c r="N70" i="97"/>
  <c r="M70" i="97"/>
  <c r="Q69" i="97"/>
  <c r="P69" i="97"/>
  <c r="O69" i="97"/>
  <c r="N69" i="97"/>
  <c r="M69" i="97"/>
  <c r="Q68" i="97"/>
  <c r="P68" i="97"/>
  <c r="O68" i="97"/>
  <c r="N68" i="97"/>
  <c r="M68" i="97"/>
  <c r="Q67" i="97"/>
  <c r="P67" i="97"/>
  <c r="O67" i="97"/>
  <c r="N67" i="97"/>
  <c r="M67" i="97"/>
  <c r="Q66" i="97"/>
  <c r="P66" i="97"/>
  <c r="O66" i="97"/>
  <c r="N66" i="97"/>
  <c r="M66" i="97"/>
  <c r="Q65" i="97"/>
  <c r="P65" i="97"/>
  <c r="O65" i="97"/>
  <c r="N65" i="97"/>
  <c r="M65" i="97"/>
  <c r="Q64" i="97"/>
  <c r="P64" i="97"/>
  <c r="O64" i="97"/>
  <c r="N64" i="97"/>
  <c r="M64" i="97"/>
  <c r="Q63" i="97"/>
  <c r="P63" i="97"/>
  <c r="O63" i="97"/>
  <c r="N63" i="97"/>
  <c r="M63" i="97"/>
  <c r="Q62" i="97"/>
  <c r="P62" i="97"/>
  <c r="O62" i="97"/>
  <c r="N62" i="97"/>
  <c r="M62" i="97"/>
  <c r="Q61" i="97"/>
  <c r="P61" i="97"/>
  <c r="O61" i="97"/>
  <c r="N61" i="97"/>
  <c r="M61" i="97"/>
  <c r="Q60" i="97"/>
  <c r="P60" i="97"/>
  <c r="O60" i="97"/>
  <c r="N60" i="97"/>
  <c r="M60" i="97"/>
  <c r="Q59" i="97"/>
  <c r="P59" i="97"/>
  <c r="O59" i="97"/>
  <c r="N59" i="97"/>
  <c r="M59" i="97"/>
  <c r="Q58" i="97"/>
  <c r="P58" i="97"/>
  <c r="O58" i="97"/>
  <c r="N58" i="97"/>
  <c r="M58" i="97"/>
  <c r="Q57" i="97"/>
  <c r="P57" i="97"/>
  <c r="O57" i="97"/>
  <c r="N57" i="97"/>
  <c r="M57" i="97"/>
  <c r="Q42" i="97"/>
  <c r="Q90" i="97" s="1"/>
  <c r="N90" i="97"/>
  <c r="Q33" i="97"/>
  <c r="Q81" i="97" s="1"/>
  <c r="P33" i="97"/>
  <c r="P42" i="97" s="1"/>
  <c r="P90" i="97" s="1"/>
  <c r="O33" i="97"/>
  <c r="O42" i="97" s="1"/>
  <c r="O90" i="97" s="1"/>
  <c r="N33" i="97"/>
  <c r="N81" i="97" s="1"/>
  <c r="M33" i="97"/>
  <c r="M42" i="97" s="1"/>
  <c r="M90" i="97" s="1"/>
  <c r="Q89" i="96"/>
  <c r="P89" i="96"/>
  <c r="O89" i="96"/>
  <c r="N89" i="96"/>
  <c r="M89" i="96"/>
  <c r="Q88" i="96"/>
  <c r="P88" i="96"/>
  <c r="O88" i="96"/>
  <c r="N88" i="96"/>
  <c r="M88" i="96"/>
  <c r="Q87" i="96"/>
  <c r="P87" i="96"/>
  <c r="O87" i="96"/>
  <c r="N87" i="96"/>
  <c r="M87" i="96"/>
  <c r="Q86" i="96"/>
  <c r="P86" i="96"/>
  <c r="O86" i="96"/>
  <c r="N86" i="96"/>
  <c r="M86" i="96"/>
  <c r="Q85" i="96"/>
  <c r="P85" i="96"/>
  <c r="O85" i="96"/>
  <c r="N85" i="96"/>
  <c r="M85" i="96"/>
  <c r="Q84" i="96"/>
  <c r="P84" i="96"/>
  <c r="O84" i="96"/>
  <c r="N84" i="96"/>
  <c r="M84" i="96"/>
  <c r="Q83" i="96"/>
  <c r="P83" i="96"/>
  <c r="O83" i="96"/>
  <c r="N83" i="96"/>
  <c r="M83" i="96"/>
  <c r="Q82" i="96"/>
  <c r="P82" i="96"/>
  <c r="O82" i="96"/>
  <c r="N82" i="96"/>
  <c r="M82" i="96"/>
  <c r="O81" i="96"/>
  <c r="Q80" i="96"/>
  <c r="P80" i="96"/>
  <c r="O80" i="96"/>
  <c r="N80" i="96"/>
  <c r="M80" i="96"/>
  <c r="Q79" i="96"/>
  <c r="P79" i="96"/>
  <c r="O79" i="96"/>
  <c r="N79" i="96"/>
  <c r="M79" i="96"/>
  <c r="Q78" i="96"/>
  <c r="P78" i="96"/>
  <c r="O78" i="96"/>
  <c r="N78" i="96"/>
  <c r="M78" i="96"/>
  <c r="Q77" i="96"/>
  <c r="P77" i="96"/>
  <c r="O77" i="96"/>
  <c r="N77" i="96"/>
  <c r="M77" i="96"/>
  <c r="Q76" i="96"/>
  <c r="P76" i="96"/>
  <c r="O76" i="96"/>
  <c r="N76" i="96"/>
  <c r="M76" i="96"/>
  <c r="Q75" i="96"/>
  <c r="P75" i="96"/>
  <c r="O75" i="96"/>
  <c r="N75" i="96"/>
  <c r="M75" i="96"/>
  <c r="Q74" i="96"/>
  <c r="P74" i="96"/>
  <c r="O74" i="96"/>
  <c r="N74" i="96"/>
  <c r="M74" i="96"/>
  <c r="Q73" i="96"/>
  <c r="P73" i="96"/>
  <c r="O73" i="96"/>
  <c r="N73" i="96"/>
  <c r="M73" i="96"/>
  <c r="Q72" i="96"/>
  <c r="P72" i="96"/>
  <c r="O72" i="96"/>
  <c r="N72" i="96"/>
  <c r="M72" i="96"/>
  <c r="Q71" i="96"/>
  <c r="P71" i="96"/>
  <c r="O71" i="96"/>
  <c r="N71" i="96"/>
  <c r="M71" i="96"/>
  <c r="Q70" i="96"/>
  <c r="P70" i="96"/>
  <c r="O70" i="96"/>
  <c r="N70" i="96"/>
  <c r="M70" i="96"/>
  <c r="Q69" i="96"/>
  <c r="P69" i="96"/>
  <c r="O69" i="96"/>
  <c r="N69" i="96"/>
  <c r="M69" i="96"/>
  <c r="Q68" i="96"/>
  <c r="P68" i="96"/>
  <c r="O68" i="96"/>
  <c r="N68" i="96"/>
  <c r="M68" i="96"/>
  <c r="Q67" i="96"/>
  <c r="P67" i="96"/>
  <c r="O67" i="96"/>
  <c r="N67" i="96"/>
  <c r="M67" i="96"/>
  <c r="Q66" i="96"/>
  <c r="P66" i="96"/>
  <c r="O66" i="96"/>
  <c r="N66" i="96"/>
  <c r="M66" i="96"/>
  <c r="Q65" i="96"/>
  <c r="P65" i="96"/>
  <c r="O65" i="96"/>
  <c r="N65" i="96"/>
  <c r="M65" i="96"/>
  <c r="Q64" i="96"/>
  <c r="P64" i="96"/>
  <c r="O64" i="96"/>
  <c r="N64" i="96"/>
  <c r="M64" i="96"/>
  <c r="Q63" i="96"/>
  <c r="P63" i="96"/>
  <c r="O63" i="96"/>
  <c r="N63" i="96"/>
  <c r="M63" i="96"/>
  <c r="Q62" i="96"/>
  <c r="P62" i="96"/>
  <c r="O62" i="96"/>
  <c r="N62" i="96"/>
  <c r="M62" i="96"/>
  <c r="Q61" i="96"/>
  <c r="P61" i="96"/>
  <c r="O61" i="96"/>
  <c r="N61" i="96"/>
  <c r="M61" i="96"/>
  <c r="Q60" i="96"/>
  <c r="P60" i="96"/>
  <c r="O60" i="96"/>
  <c r="N60" i="96"/>
  <c r="M60" i="96"/>
  <c r="Q59" i="96"/>
  <c r="P59" i="96"/>
  <c r="O59" i="96"/>
  <c r="N59" i="96"/>
  <c r="M59" i="96"/>
  <c r="Q58" i="96"/>
  <c r="P58" i="96"/>
  <c r="O58" i="96"/>
  <c r="N58" i="96"/>
  <c r="M58" i="96"/>
  <c r="Q57" i="96"/>
  <c r="P57" i="96"/>
  <c r="O57" i="96"/>
  <c r="N57" i="96"/>
  <c r="M57" i="96"/>
  <c r="Q42" i="96"/>
  <c r="Q90" i="96" s="1"/>
  <c r="N42" i="96"/>
  <c r="N90" i="96" s="1"/>
  <c r="Q33" i="96"/>
  <c r="Q81" i="96" s="1"/>
  <c r="P33" i="96"/>
  <c r="P42" i="96" s="1"/>
  <c r="P90" i="96" s="1"/>
  <c r="O33" i="96"/>
  <c r="O42" i="96" s="1"/>
  <c r="O90" i="96" s="1"/>
  <c r="N33" i="96"/>
  <c r="N81" i="96" s="1"/>
  <c r="M33" i="96"/>
  <c r="M42" i="96" s="1"/>
  <c r="M90" i="96" s="1"/>
  <c r="O42" i="99" l="1"/>
  <c r="O90" i="99" s="1"/>
  <c r="O29" i="99"/>
  <c r="O77" i="99" s="1"/>
  <c r="M42" i="99"/>
  <c r="M90" i="99" s="1"/>
  <c r="M29" i="99"/>
  <c r="M77" i="99" s="1"/>
  <c r="P42" i="99"/>
  <c r="P90" i="99" s="1"/>
  <c r="P29" i="99"/>
  <c r="P77" i="99" s="1"/>
  <c r="P42" i="100"/>
  <c r="P90" i="100" s="1"/>
  <c r="P29" i="100"/>
  <c r="P77" i="100" s="1"/>
  <c r="M42" i="100"/>
  <c r="M90" i="100" s="1"/>
  <c r="M29" i="100"/>
  <c r="M77" i="100" s="1"/>
  <c r="O42" i="100"/>
  <c r="O90" i="100" s="1"/>
  <c r="O29" i="100"/>
  <c r="O77" i="100" s="1"/>
  <c r="P42" i="98"/>
  <c r="P90" i="98" s="1"/>
  <c r="P29" i="98"/>
  <c r="P77" i="98" s="1"/>
  <c r="M42" i="98"/>
  <c r="M90" i="98" s="1"/>
  <c r="M29" i="98"/>
  <c r="M77" i="98" s="1"/>
  <c r="Q81" i="100"/>
  <c r="Q42" i="100"/>
  <c r="Q90" i="100" s="1"/>
  <c r="N81" i="100"/>
  <c r="N42" i="100"/>
  <c r="N90" i="100" s="1"/>
  <c r="Q81" i="99"/>
  <c r="Q42" i="99"/>
  <c r="Q90" i="99" s="1"/>
  <c r="N81" i="99"/>
  <c r="N42" i="99"/>
  <c r="N90" i="99" s="1"/>
  <c r="N81" i="98"/>
  <c r="N42" i="98"/>
  <c r="N90" i="98" s="1"/>
  <c r="Q81" i="98"/>
  <c r="Q42" i="98"/>
  <c r="Q90" i="98" s="1"/>
  <c r="M81" i="97"/>
  <c r="P81" i="97"/>
  <c r="M81" i="96"/>
  <c r="P81" i="96"/>
  <c r="Q89" i="95" l="1"/>
  <c r="P89" i="95"/>
  <c r="O89" i="95"/>
  <c r="N89" i="95"/>
  <c r="M89" i="95"/>
  <c r="Q88" i="95"/>
  <c r="P88" i="95"/>
  <c r="O88" i="95"/>
  <c r="N88" i="95"/>
  <c r="M88" i="95"/>
  <c r="Q87" i="95"/>
  <c r="P87" i="95"/>
  <c r="O87" i="95"/>
  <c r="N87" i="95"/>
  <c r="M87" i="95"/>
  <c r="Q86" i="95"/>
  <c r="P86" i="95"/>
  <c r="O86" i="95"/>
  <c r="N86" i="95"/>
  <c r="M86" i="95"/>
  <c r="Q85" i="95"/>
  <c r="P85" i="95"/>
  <c r="O85" i="95"/>
  <c r="N85" i="95"/>
  <c r="M85" i="95"/>
  <c r="Q84" i="95"/>
  <c r="P84" i="95"/>
  <c r="O84" i="95"/>
  <c r="N84" i="95"/>
  <c r="M84" i="95"/>
  <c r="Q83" i="95"/>
  <c r="P83" i="95"/>
  <c r="O83" i="95"/>
  <c r="N83" i="95"/>
  <c r="M83" i="95"/>
  <c r="Q82" i="95"/>
  <c r="P82" i="95"/>
  <c r="O82" i="95"/>
  <c r="N82" i="95"/>
  <c r="M82" i="95"/>
  <c r="Q80" i="95"/>
  <c r="P80" i="95"/>
  <c r="O80" i="95"/>
  <c r="N80" i="95"/>
  <c r="M80" i="95"/>
  <c r="Q79" i="95"/>
  <c r="P79" i="95"/>
  <c r="O79" i="95"/>
  <c r="N79" i="95"/>
  <c r="M79" i="95"/>
  <c r="Q78" i="95"/>
  <c r="P78" i="95"/>
  <c r="O78" i="95"/>
  <c r="N78" i="95"/>
  <c r="M78" i="95"/>
  <c r="Q76" i="95"/>
  <c r="P76" i="95"/>
  <c r="O76" i="95"/>
  <c r="N76" i="95"/>
  <c r="M76" i="95"/>
  <c r="Q75" i="95"/>
  <c r="P75" i="95"/>
  <c r="O75" i="95"/>
  <c r="N75" i="95"/>
  <c r="M75" i="95"/>
  <c r="Q74" i="95"/>
  <c r="P74" i="95"/>
  <c r="O74" i="95"/>
  <c r="N74" i="95"/>
  <c r="M74" i="95"/>
  <c r="Q73" i="95"/>
  <c r="P73" i="95"/>
  <c r="O73" i="95"/>
  <c r="N73" i="95"/>
  <c r="M73" i="95"/>
  <c r="Q72" i="95"/>
  <c r="P72" i="95"/>
  <c r="O72" i="95"/>
  <c r="N72" i="95"/>
  <c r="M72" i="95"/>
  <c r="Q71" i="95"/>
  <c r="P71" i="95"/>
  <c r="O71" i="95"/>
  <c r="N71" i="95"/>
  <c r="M71" i="95"/>
  <c r="Q70" i="95"/>
  <c r="P70" i="95"/>
  <c r="O70" i="95"/>
  <c r="N70" i="95"/>
  <c r="M70" i="95"/>
  <c r="Q69" i="95"/>
  <c r="P69" i="95"/>
  <c r="O69" i="95"/>
  <c r="N69" i="95"/>
  <c r="M69" i="95"/>
  <c r="Q68" i="95"/>
  <c r="P68" i="95"/>
  <c r="O68" i="95"/>
  <c r="N68" i="95"/>
  <c r="M68" i="95"/>
  <c r="Q67" i="95"/>
  <c r="P67" i="95"/>
  <c r="O67" i="95"/>
  <c r="N67" i="95"/>
  <c r="M67" i="95"/>
  <c r="Q66" i="95"/>
  <c r="P66" i="95"/>
  <c r="O66" i="95"/>
  <c r="N66" i="95"/>
  <c r="M66" i="95"/>
  <c r="Q65" i="95"/>
  <c r="P65" i="95"/>
  <c r="O65" i="95"/>
  <c r="N65" i="95"/>
  <c r="M65" i="95"/>
  <c r="Q64" i="95"/>
  <c r="P64" i="95"/>
  <c r="O64" i="95"/>
  <c r="N64" i="95"/>
  <c r="M64" i="95"/>
  <c r="Q63" i="95"/>
  <c r="P63" i="95"/>
  <c r="O63" i="95"/>
  <c r="N63" i="95"/>
  <c r="M63" i="95"/>
  <c r="Q62" i="95"/>
  <c r="P62" i="95"/>
  <c r="O62" i="95"/>
  <c r="N62" i="95"/>
  <c r="M62" i="95"/>
  <c r="Q61" i="95"/>
  <c r="P61" i="95"/>
  <c r="O61" i="95"/>
  <c r="N61" i="95"/>
  <c r="M61" i="95"/>
  <c r="Q60" i="95"/>
  <c r="P60" i="95"/>
  <c r="O60" i="95"/>
  <c r="N60" i="95"/>
  <c r="M60" i="95"/>
  <c r="Q58" i="95"/>
  <c r="P58" i="95"/>
  <c r="O58" i="95"/>
  <c r="N58" i="95"/>
  <c r="M58" i="95"/>
  <c r="Q57" i="95"/>
  <c r="P57" i="95"/>
  <c r="O57" i="95"/>
  <c r="N57" i="95"/>
  <c r="M57" i="95"/>
  <c r="Q11" i="95"/>
  <c r="P11" i="95"/>
  <c r="P59" i="95" s="1"/>
  <c r="O11" i="95"/>
  <c r="O33" i="95" s="1"/>
  <c r="O29" i="95" s="1"/>
  <c r="N11" i="95"/>
  <c r="M11" i="95"/>
  <c r="M59" i="95" s="1"/>
  <c r="O77" i="95" l="1"/>
  <c r="M33" i="95"/>
  <c r="P33" i="95"/>
  <c r="O81" i="95"/>
  <c r="O42" i="95"/>
  <c r="O90" i="95" s="1"/>
  <c r="N59" i="95"/>
  <c r="N33" i="95"/>
  <c r="N29" i="95" s="1"/>
  <c r="N77" i="95" s="1"/>
  <c r="Q33" i="95"/>
  <c r="Q29" i="95" s="1"/>
  <c r="Q77" i="95" s="1"/>
  <c r="O59" i="95"/>
  <c r="M81" i="95"/>
  <c r="Q59" i="95"/>
  <c r="Q89" i="94"/>
  <c r="P89" i="94"/>
  <c r="O89" i="94"/>
  <c r="N89" i="94"/>
  <c r="M89" i="94"/>
  <c r="Q88" i="94"/>
  <c r="P88" i="94"/>
  <c r="O88" i="94"/>
  <c r="N88" i="94"/>
  <c r="M88" i="94"/>
  <c r="Q87" i="94"/>
  <c r="P87" i="94"/>
  <c r="O87" i="94"/>
  <c r="N87" i="94"/>
  <c r="M87" i="94"/>
  <c r="Q86" i="94"/>
  <c r="P86" i="94"/>
  <c r="O86" i="94"/>
  <c r="N86" i="94"/>
  <c r="M86" i="94"/>
  <c r="Q85" i="94"/>
  <c r="P85" i="94"/>
  <c r="O85" i="94"/>
  <c r="N85" i="94"/>
  <c r="M85" i="94"/>
  <c r="Q84" i="94"/>
  <c r="P84" i="94"/>
  <c r="O84" i="94"/>
  <c r="N84" i="94"/>
  <c r="M84" i="94"/>
  <c r="Q83" i="94"/>
  <c r="P83" i="94"/>
  <c r="O83" i="94"/>
  <c r="N83" i="94"/>
  <c r="M83" i="94"/>
  <c r="Q82" i="94"/>
  <c r="P82" i="94"/>
  <c r="O82" i="94"/>
  <c r="N82" i="94"/>
  <c r="M82" i="94"/>
  <c r="Q80" i="94"/>
  <c r="P80" i="94"/>
  <c r="O80" i="94"/>
  <c r="N80" i="94"/>
  <c r="M80" i="94"/>
  <c r="Q79" i="94"/>
  <c r="P79" i="94"/>
  <c r="O79" i="94"/>
  <c r="N79" i="94"/>
  <c r="M79" i="94"/>
  <c r="Q78" i="94"/>
  <c r="P78" i="94"/>
  <c r="O78" i="94"/>
  <c r="N78" i="94"/>
  <c r="M78" i="94"/>
  <c r="Q76" i="94"/>
  <c r="P76" i="94"/>
  <c r="O76" i="94"/>
  <c r="N76" i="94"/>
  <c r="M76" i="94"/>
  <c r="Q75" i="94"/>
  <c r="P75" i="94"/>
  <c r="O75" i="94"/>
  <c r="N75" i="94"/>
  <c r="M75" i="94"/>
  <c r="Q74" i="94"/>
  <c r="P74" i="94"/>
  <c r="O74" i="94"/>
  <c r="N74" i="94"/>
  <c r="M74" i="94"/>
  <c r="Q73" i="94"/>
  <c r="P73" i="94"/>
  <c r="O73" i="94"/>
  <c r="N73" i="94"/>
  <c r="M73" i="94"/>
  <c r="Q72" i="94"/>
  <c r="P72" i="94"/>
  <c r="O72" i="94"/>
  <c r="N72" i="94"/>
  <c r="M72" i="94"/>
  <c r="Q71" i="94"/>
  <c r="P71" i="94"/>
  <c r="O71" i="94"/>
  <c r="N71" i="94"/>
  <c r="M71" i="94"/>
  <c r="Q70" i="94"/>
  <c r="P70" i="94"/>
  <c r="O70" i="94"/>
  <c r="N70" i="94"/>
  <c r="M70" i="94"/>
  <c r="Q69" i="94"/>
  <c r="P69" i="94"/>
  <c r="O69" i="94"/>
  <c r="N69" i="94"/>
  <c r="M69" i="94"/>
  <c r="Q68" i="94"/>
  <c r="P68" i="94"/>
  <c r="O68" i="94"/>
  <c r="N68" i="94"/>
  <c r="M68" i="94"/>
  <c r="Q67" i="94"/>
  <c r="P67" i="94"/>
  <c r="O67" i="94"/>
  <c r="N67" i="94"/>
  <c r="M67" i="94"/>
  <c r="Q66" i="94"/>
  <c r="P66" i="94"/>
  <c r="O66" i="94"/>
  <c r="N66" i="94"/>
  <c r="M66" i="94"/>
  <c r="Q65" i="94"/>
  <c r="P65" i="94"/>
  <c r="O65" i="94"/>
  <c r="N65" i="94"/>
  <c r="M65" i="94"/>
  <c r="Q64" i="94"/>
  <c r="P64" i="94"/>
  <c r="O64" i="94"/>
  <c r="N64" i="94"/>
  <c r="M64" i="94"/>
  <c r="Q63" i="94"/>
  <c r="P63" i="94"/>
  <c r="O63" i="94"/>
  <c r="N63" i="94"/>
  <c r="M63" i="94"/>
  <c r="Q62" i="94"/>
  <c r="P62" i="94"/>
  <c r="O62" i="94"/>
  <c r="N62" i="94"/>
  <c r="M62" i="94"/>
  <c r="Q61" i="94"/>
  <c r="P61" i="94"/>
  <c r="O61" i="94"/>
  <c r="N61" i="94"/>
  <c r="M61" i="94"/>
  <c r="Q60" i="94"/>
  <c r="P60" i="94"/>
  <c r="O60" i="94"/>
  <c r="N60" i="94"/>
  <c r="M60" i="94"/>
  <c r="Q58" i="94"/>
  <c r="P58" i="94"/>
  <c r="O58" i="94"/>
  <c r="N58" i="94"/>
  <c r="M58" i="94"/>
  <c r="Q57" i="94"/>
  <c r="P57" i="94"/>
  <c r="O57" i="94"/>
  <c r="N57" i="94"/>
  <c r="M57" i="94"/>
  <c r="Q11" i="94"/>
  <c r="P11" i="94"/>
  <c r="P59" i="94" s="1"/>
  <c r="O11" i="94"/>
  <c r="O59" i="94" s="1"/>
  <c r="N11" i="94"/>
  <c r="M11" i="94"/>
  <c r="M59" i="94" s="1"/>
  <c r="Q89" i="93"/>
  <c r="P89" i="93"/>
  <c r="O89" i="93"/>
  <c r="N89" i="93"/>
  <c r="M89" i="93"/>
  <c r="Q88" i="93"/>
  <c r="P88" i="93"/>
  <c r="O88" i="93"/>
  <c r="N88" i="93"/>
  <c r="M88" i="93"/>
  <c r="Q87" i="93"/>
  <c r="P87" i="93"/>
  <c r="O87" i="93"/>
  <c r="N87" i="93"/>
  <c r="M87" i="93"/>
  <c r="Q86" i="93"/>
  <c r="P86" i="93"/>
  <c r="O86" i="93"/>
  <c r="N86" i="93"/>
  <c r="M86" i="93"/>
  <c r="Q85" i="93"/>
  <c r="P85" i="93"/>
  <c r="O85" i="93"/>
  <c r="N85" i="93"/>
  <c r="M85" i="93"/>
  <c r="Q84" i="93"/>
  <c r="P84" i="93"/>
  <c r="O84" i="93"/>
  <c r="N84" i="93"/>
  <c r="M84" i="93"/>
  <c r="Q83" i="93"/>
  <c r="P83" i="93"/>
  <c r="O83" i="93"/>
  <c r="N83" i="93"/>
  <c r="M83" i="93"/>
  <c r="Q82" i="93"/>
  <c r="P82" i="93"/>
  <c r="O82" i="93"/>
  <c r="N82" i="93"/>
  <c r="M82" i="93"/>
  <c r="Q80" i="93"/>
  <c r="P80" i="93"/>
  <c r="O80" i="93"/>
  <c r="N80" i="93"/>
  <c r="M80" i="93"/>
  <c r="Q79" i="93"/>
  <c r="P79" i="93"/>
  <c r="O79" i="93"/>
  <c r="N79" i="93"/>
  <c r="M79" i="93"/>
  <c r="Q78" i="93"/>
  <c r="P78" i="93"/>
  <c r="O78" i="93"/>
  <c r="N78" i="93"/>
  <c r="M78" i="93"/>
  <c r="Q76" i="93"/>
  <c r="P76" i="93"/>
  <c r="O76" i="93"/>
  <c r="N76" i="93"/>
  <c r="M76" i="93"/>
  <c r="Q75" i="93"/>
  <c r="P75" i="93"/>
  <c r="O75" i="93"/>
  <c r="N75" i="93"/>
  <c r="M75" i="93"/>
  <c r="Q74" i="93"/>
  <c r="P74" i="93"/>
  <c r="O74" i="93"/>
  <c r="N74" i="93"/>
  <c r="M74" i="93"/>
  <c r="Q73" i="93"/>
  <c r="P73" i="93"/>
  <c r="O73" i="93"/>
  <c r="N73" i="93"/>
  <c r="M73" i="93"/>
  <c r="Q72" i="93"/>
  <c r="P72" i="93"/>
  <c r="O72" i="93"/>
  <c r="N72" i="93"/>
  <c r="M72" i="93"/>
  <c r="Q71" i="93"/>
  <c r="P71" i="93"/>
  <c r="O71" i="93"/>
  <c r="N71" i="93"/>
  <c r="M71" i="93"/>
  <c r="Q70" i="93"/>
  <c r="P70" i="93"/>
  <c r="O70" i="93"/>
  <c r="N70" i="93"/>
  <c r="M70" i="93"/>
  <c r="Q69" i="93"/>
  <c r="P69" i="93"/>
  <c r="O69" i="93"/>
  <c r="N69" i="93"/>
  <c r="M69" i="93"/>
  <c r="Q68" i="93"/>
  <c r="P68" i="93"/>
  <c r="O68" i="93"/>
  <c r="N68" i="93"/>
  <c r="M68" i="93"/>
  <c r="Q67" i="93"/>
  <c r="P67" i="93"/>
  <c r="O67" i="93"/>
  <c r="N67" i="93"/>
  <c r="M67" i="93"/>
  <c r="Q66" i="93"/>
  <c r="P66" i="93"/>
  <c r="O66" i="93"/>
  <c r="N66" i="93"/>
  <c r="M66" i="93"/>
  <c r="Q65" i="93"/>
  <c r="P65" i="93"/>
  <c r="O65" i="93"/>
  <c r="N65" i="93"/>
  <c r="M65" i="93"/>
  <c r="Q64" i="93"/>
  <c r="P64" i="93"/>
  <c r="O64" i="93"/>
  <c r="N64" i="93"/>
  <c r="M64" i="93"/>
  <c r="Q63" i="93"/>
  <c r="P63" i="93"/>
  <c r="O63" i="93"/>
  <c r="N63" i="93"/>
  <c r="M63" i="93"/>
  <c r="Q62" i="93"/>
  <c r="P62" i="93"/>
  <c r="O62" i="93"/>
  <c r="N62" i="93"/>
  <c r="M62" i="93"/>
  <c r="Q61" i="93"/>
  <c r="P61" i="93"/>
  <c r="O61" i="93"/>
  <c r="N61" i="93"/>
  <c r="M61" i="93"/>
  <c r="Q60" i="93"/>
  <c r="P60" i="93"/>
  <c r="O60" i="93"/>
  <c r="N60" i="93"/>
  <c r="M60" i="93"/>
  <c r="Q58" i="93"/>
  <c r="P58" i="93"/>
  <c r="O58" i="93"/>
  <c r="N58" i="93"/>
  <c r="M58" i="93"/>
  <c r="Q57" i="93"/>
  <c r="P57" i="93"/>
  <c r="O57" i="93"/>
  <c r="N57" i="93"/>
  <c r="M57" i="93"/>
  <c r="Q11" i="93"/>
  <c r="P11" i="93"/>
  <c r="P59" i="93" s="1"/>
  <c r="O11" i="93"/>
  <c r="O33" i="93" s="1"/>
  <c r="O29" i="93" s="1"/>
  <c r="N11" i="93"/>
  <c r="M11" i="93"/>
  <c r="M59" i="93" s="1"/>
  <c r="P42" i="95" l="1"/>
  <c r="P90" i="95" s="1"/>
  <c r="P29" i="95"/>
  <c r="P77" i="95" s="1"/>
  <c r="M42" i="95"/>
  <c r="M90" i="95" s="1"/>
  <c r="M29" i="95"/>
  <c r="M77" i="95" s="1"/>
  <c r="O33" i="94"/>
  <c r="O29" i="94" s="1"/>
  <c r="P81" i="95"/>
  <c r="Q81" i="95"/>
  <c r="Q42" i="95"/>
  <c r="Q90" i="95" s="1"/>
  <c r="N81" i="95"/>
  <c r="N42" i="95"/>
  <c r="N90" i="95" s="1"/>
  <c r="O77" i="94"/>
  <c r="P33" i="94"/>
  <c r="P29" i="94" s="1"/>
  <c r="O81" i="94"/>
  <c r="M33" i="94"/>
  <c r="M29" i="94" s="1"/>
  <c r="N59" i="94"/>
  <c r="Q59" i="94"/>
  <c r="M77" i="94"/>
  <c r="P77" i="94"/>
  <c r="N33" i="94"/>
  <c r="N29" i="94" s="1"/>
  <c r="N77" i="94" s="1"/>
  <c r="Q33" i="94"/>
  <c r="Q29" i="94" s="1"/>
  <c r="Q77" i="94" s="1"/>
  <c r="M81" i="94"/>
  <c r="P81" i="94"/>
  <c r="M33" i="93"/>
  <c r="O77" i="93"/>
  <c r="P33" i="93"/>
  <c r="O81" i="93"/>
  <c r="O42" i="93"/>
  <c r="O90" i="93" s="1"/>
  <c r="N59" i="93"/>
  <c r="Q59" i="93"/>
  <c r="N33" i="93"/>
  <c r="N29" i="93" s="1"/>
  <c r="N77" i="93" s="1"/>
  <c r="Q33" i="93"/>
  <c r="Q29" i="93" s="1"/>
  <c r="Q77" i="93" s="1"/>
  <c r="O59" i="93"/>
  <c r="M81" i="93"/>
  <c r="Q89" i="91"/>
  <c r="P89" i="91"/>
  <c r="O89" i="91"/>
  <c r="N89" i="91"/>
  <c r="M89" i="91"/>
  <c r="Q88" i="91"/>
  <c r="P88" i="91"/>
  <c r="O88" i="91"/>
  <c r="N88" i="91"/>
  <c r="M88" i="91"/>
  <c r="Q87" i="91"/>
  <c r="P87" i="91"/>
  <c r="O87" i="91"/>
  <c r="N87" i="91"/>
  <c r="M87" i="91"/>
  <c r="Q86" i="91"/>
  <c r="P86" i="91"/>
  <c r="O86" i="91"/>
  <c r="N86" i="91"/>
  <c r="M86" i="91"/>
  <c r="Q85" i="91"/>
  <c r="P85" i="91"/>
  <c r="O85" i="91"/>
  <c r="N85" i="91"/>
  <c r="M85" i="91"/>
  <c r="Q84" i="91"/>
  <c r="P84" i="91"/>
  <c r="O84" i="91"/>
  <c r="N84" i="91"/>
  <c r="M84" i="91"/>
  <c r="Q83" i="91"/>
  <c r="P83" i="91"/>
  <c r="O83" i="91"/>
  <c r="N83" i="91"/>
  <c r="M83" i="91"/>
  <c r="Q82" i="91"/>
  <c r="P82" i="91"/>
  <c r="O82" i="91"/>
  <c r="N82" i="91"/>
  <c r="M82" i="91"/>
  <c r="Q80" i="91"/>
  <c r="P80" i="91"/>
  <c r="O80" i="91"/>
  <c r="N80" i="91"/>
  <c r="M80" i="91"/>
  <c r="Q79" i="91"/>
  <c r="P79" i="91"/>
  <c r="O79" i="91"/>
  <c r="N79" i="91"/>
  <c r="M79" i="91"/>
  <c r="Q78" i="91"/>
  <c r="P78" i="91"/>
  <c r="O78" i="91"/>
  <c r="N78" i="91"/>
  <c r="M78" i="91"/>
  <c r="Q76" i="91"/>
  <c r="P76" i="91"/>
  <c r="O76" i="91"/>
  <c r="N76" i="91"/>
  <c r="M76" i="91"/>
  <c r="Q75" i="91"/>
  <c r="P75" i="91"/>
  <c r="O75" i="91"/>
  <c r="N75" i="91"/>
  <c r="M75" i="91"/>
  <c r="Q74" i="91"/>
  <c r="P74" i="91"/>
  <c r="O74" i="91"/>
  <c r="N74" i="91"/>
  <c r="M74" i="91"/>
  <c r="Q73" i="91"/>
  <c r="P73" i="91"/>
  <c r="O73" i="91"/>
  <c r="N73" i="91"/>
  <c r="M73" i="91"/>
  <c r="Q72" i="91"/>
  <c r="P72" i="91"/>
  <c r="O72" i="91"/>
  <c r="N72" i="91"/>
  <c r="M72" i="91"/>
  <c r="Q71" i="91"/>
  <c r="P71" i="91"/>
  <c r="O71" i="91"/>
  <c r="N71" i="91"/>
  <c r="M71" i="91"/>
  <c r="Q70" i="91"/>
  <c r="P70" i="91"/>
  <c r="O70" i="91"/>
  <c r="N70" i="91"/>
  <c r="M70" i="91"/>
  <c r="Q69" i="91"/>
  <c r="P69" i="91"/>
  <c r="O69" i="91"/>
  <c r="N69" i="91"/>
  <c r="M69" i="91"/>
  <c r="Q68" i="91"/>
  <c r="P68" i="91"/>
  <c r="O68" i="91"/>
  <c r="N68" i="91"/>
  <c r="M68" i="91"/>
  <c r="Q67" i="91"/>
  <c r="P67" i="91"/>
  <c r="O67" i="91"/>
  <c r="N67" i="91"/>
  <c r="M67" i="91"/>
  <c r="Q66" i="91"/>
  <c r="P66" i="91"/>
  <c r="O66" i="91"/>
  <c r="N66" i="91"/>
  <c r="M66" i="91"/>
  <c r="Q65" i="91"/>
  <c r="P65" i="91"/>
  <c r="O65" i="91"/>
  <c r="N65" i="91"/>
  <c r="M65" i="91"/>
  <c r="Q64" i="91"/>
  <c r="P64" i="91"/>
  <c r="O64" i="91"/>
  <c r="N64" i="91"/>
  <c r="M64" i="91"/>
  <c r="Q63" i="91"/>
  <c r="P63" i="91"/>
  <c r="O63" i="91"/>
  <c r="N63" i="91"/>
  <c r="M63" i="91"/>
  <c r="Q62" i="91"/>
  <c r="P62" i="91"/>
  <c r="O62" i="91"/>
  <c r="N62" i="91"/>
  <c r="M62" i="91"/>
  <c r="Q61" i="91"/>
  <c r="P61" i="91"/>
  <c r="O61" i="91"/>
  <c r="N61" i="91"/>
  <c r="M61" i="91"/>
  <c r="Q60" i="91"/>
  <c r="P60" i="91"/>
  <c r="O60" i="91"/>
  <c r="N60" i="91"/>
  <c r="M60" i="91"/>
  <c r="Q58" i="91"/>
  <c r="P58" i="91"/>
  <c r="O58" i="91"/>
  <c r="N58" i="91"/>
  <c r="M58" i="91"/>
  <c r="Q57" i="91"/>
  <c r="P57" i="91"/>
  <c r="O57" i="91"/>
  <c r="N57" i="91"/>
  <c r="M57" i="91"/>
  <c r="Q11" i="91"/>
  <c r="P11" i="91"/>
  <c r="P59" i="91" s="1"/>
  <c r="O11" i="91"/>
  <c r="O33" i="91" s="1"/>
  <c r="O29" i="91" s="1"/>
  <c r="N11" i="91"/>
  <c r="M11" i="91"/>
  <c r="M59" i="91" s="1"/>
  <c r="Q89" i="90"/>
  <c r="P89" i="90"/>
  <c r="O89" i="90"/>
  <c r="N89" i="90"/>
  <c r="M89" i="90"/>
  <c r="Q88" i="90"/>
  <c r="P88" i="90"/>
  <c r="O88" i="90"/>
  <c r="N88" i="90"/>
  <c r="M88" i="90"/>
  <c r="Q87" i="90"/>
  <c r="P87" i="90"/>
  <c r="O87" i="90"/>
  <c r="N87" i="90"/>
  <c r="M87" i="90"/>
  <c r="Q86" i="90"/>
  <c r="P86" i="90"/>
  <c r="O86" i="90"/>
  <c r="N86" i="90"/>
  <c r="M86" i="90"/>
  <c r="Q85" i="90"/>
  <c r="P85" i="90"/>
  <c r="O85" i="90"/>
  <c r="N85" i="90"/>
  <c r="M85" i="90"/>
  <c r="Q84" i="90"/>
  <c r="P84" i="90"/>
  <c r="O84" i="90"/>
  <c r="N84" i="90"/>
  <c r="M84" i="90"/>
  <c r="Q83" i="90"/>
  <c r="P83" i="90"/>
  <c r="O83" i="90"/>
  <c r="N83" i="90"/>
  <c r="M83" i="90"/>
  <c r="Q82" i="90"/>
  <c r="P82" i="90"/>
  <c r="O82" i="90"/>
  <c r="N82" i="90"/>
  <c r="M82" i="90"/>
  <c r="Q80" i="90"/>
  <c r="P80" i="90"/>
  <c r="O80" i="90"/>
  <c r="N80" i="90"/>
  <c r="M80" i="90"/>
  <c r="Q79" i="90"/>
  <c r="P79" i="90"/>
  <c r="O79" i="90"/>
  <c r="N79" i="90"/>
  <c r="M79" i="90"/>
  <c r="Q78" i="90"/>
  <c r="P78" i="90"/>
  <c r="O78" i="90"/>
  <c r="N78" i="90"/>
  <c r="M78" i="90"/>
  <c r="Q76" i="90"/>
  <c r="P76" i="90"/>
  <c r="O76" i="90"/>
  <c r="N76" i="90"/>
  <c r="M76" i="90"/>
  <c r="Q75" i="90"/>
  <c r="P75" i="90"/>
  <c r="O75" i="90"/>
  <c r="N75" i="90"/>
  <c r="M75" i="90"/>
  <c r="Q74" i="90"/>
  <c r="P74" i="90"/>
  <c r="O74" i="90"/>
  <c r="N74" i="90"/>
  <c r="M74" i="90"/>
  <c r="Q73" i="90"/>
  <c r="P73" i="90"/>
  <c r="O73" i="90"/>
  <c r="N73" i="90"/>
  <c r="M73" i="90"/>
  <c r="Q72" i="90"/>
  <c r="P72" i="90"/>
  <c r="O72" i="90"/>
  <c r="N72" i="90"/>
  <c r="M72" i="90"/>
  <c r="Q71" i="90"/>
  <c r="P71" i="90"/>
  <c r="O71" i="90"/>
  <c r="N71" i="90"/>
  <c r="M71" i="90"/>
  <c r="Q70" i="90"/>
  <c r="P70" i="90"/>
  <c r="O70" i="90"/>
  <c r="N70" i="90"/>
  <c r="M70" i="90"/>
  <c r="Q69" i="90"/>
  <c r="P69" i="90"/>
  <c r="O69" i="90"/>
  <c r="N69" i="90"/>
  <c r="M69" i="90"/>
  <c r="Q68" i="90"/>
  <c r="P68" i="90"/>
  <c r="O68" i="90"/>
  <c r="N68" i="90"/>
  <c r="M68" i="90"/>
  <c r="Q67" i="90"/>
  <c r="P67" i="90"/>
  <c r="O67" i="90"/>
  <c r="N67" i="90"/>
  <c r="M67" i="90"/>
  <c r="Q66" i="90"/>
  <c r="P66" i="90"/>
  <c r="O66" i="90"/>
  <c r="N66" i="90"/>
  <c r="M66" i="90"/>
  <c r="Q65" i="90"/>
  <c r="P65" i="90"/>
  <c r="O65" i="90"/>
  <c r="N65" i="90"/>
  <c r="M65" i="90"/>
  <c r="Q64" i="90"/>
  <c r="P64" i="90"/>
  <c r="O64" i="90"/>
  <c r="N64" i="90"/>
  <c r="M64" i="90"/>
  <c r="Q63" i="90"/>
  <c r="P63" i="90"/>
  <c r="O63" i="90"/>
  <c r="N63" i="90"/>
  <c r="M63" i="90"/>
  <c r="Q62" i="90"/>
  <c r="P62" i="90"/>
  <c r="O62" i="90"/>
  <c r="N62" i="90"/>
  <c r="M62" i="90"/>
  <c r="Q61" i="90"/>
  <c r="P61" i="90"/>
  <c r="O61" i="90"/>
  <c r="N61" i="90"/>
  <c r="M61" i="90"/>
  <c r="Q60" i="90"/>
  <c r="P60" i="90"/>
  <c r="O60" i="90"/>
  <c r="N60" i="90"/>
  <c r="M60" i="90"/>
  <c r="Q58" i="90"/>
  <c r="P58" i="90"/>
  <c r="O58" i="90"/>
  <c r="N58" i="90"/>
  <c r="M58" i="90"/>
  <c r="Q57" i="90"/>
  <c r="P57" i="90"/>
  <c r="O57" i="90"/>
  <c r="N57" i="90"/>
  <c r="M57" i="90"/>
  <c r="M33" i="90"/>
  <c r="Q11" i="90"/>
  <c r="P11" i="90"/>
  <c r="O11" i="90"/>
  <c r="N11" i="90"/>
  <c r="M11" i="90"/>
  <c r="P42" i="93" l="1"/>
  <c r="P90" i="93" s="1"/>
  <c r="P29" i="93"/>
  <c r="P77" i="93" s="1"/>
  <c r="M42" i="93"/>
  <c r="M90" i="93" s="1"/>
  <c r="M29" i="93"/>
  <c r="M77" i="93" s="1"/>
  <c r="M42" i="90"/>
  <c r="O33" i="90"/>
  <c r="M77" i="90"/>
  <c r="M59" i="90"/>
  <c r="P59" i="90"/>
  <c r="P42" i="94"/>
  <c r="M42" i="94"/>
  <c r="O42" i="94"/>
  <c r="Q81" i="94"/>
  <c r="Q42" i="94"/>
  <c r="N81" i="94"/>
  <c r="N42" i="94"/>
  <c r="P81" i="93"/>
  <c r="Q81" i="93"/>
  <c r="Q42" i="93"/>
  <c r="Q90" i="93" s="1"/>
  <c r="N81" i="93"/>
  <c r="N42" i="93"/>
  <c r="N90" i="93" s="1"/>
  <c r="M33" i="91"/>
  <c r="M29" i="91" s="1"/>
  <c r="M77" i="91" s="1"/>
  <c r="O77" i="91"/>
  <c r="P33" i="91"/>
  <c r="P29" i="91" s="1"/>
  <c r="P77" i="91" s="1"/>
  <c r="O42" i="91"/>
  <c r="O81" i="91"/>
  <c r="N59" i="91"/>
  <c r="Q59" i="91"/>
  <c r="N33" i="91"/>
  <c r="N29" i="91" s="1"/>
  <c r="N77" i="91" s="1"/>
  <c r="Q33" i="91"/>
  <c r="Q29" i="91" s="1"/>
  <c r="Q77" i="91" s="1"/>
  <c r="O59" i="91"/>
  <c r="P81" i="91"/>
  <c r="P33" i="90"/>
  <c r="O42" i="90"/>
  <c r="O81" i="90"/>
  <c r="N59" i="90"/>
  <c r="Q59" i="90"/>
  <c r="N33" i="90"/>
  <c r="Q33" i="90"/>
  <c r="O59" i="90"/>
  <c r="M81" i="90"/>
  <c r="P81" i="90"/>
  <c r="Q89" i="89"/>
  <c r="P89" i="89"/>
  <c r="O89" i="89"/>
  <c r="N89" i="89"/>
  <c r="M89" i="89"/>
  <c r="Q88" i="89"/>
  <c r="P88" i="89"/>
  <c r="O88" i="89"/>
  <c r="N88" i="89"/>
  <c r="M88" i="89"/>
  <c r="Q87" i="89"/>
  <c r="P87" i="89"/>
  <c r="O87" i="89"/>
  <c r="N87" i="89"/>
  <c r="M87" i="89"/>
  <c r="Q86" i="89"/>
  <c r="P86" i="89"/>
  <c r="O86" i="89"/>
  <c r="N86" i="89"/>
  <c r="M86" i="89"/>
  <c r="Q85" i="89"/>
  <c r="P85" i="89"/>
  <c r="O85" i="89"/>
  <c r="N85" i="89"/>
  <c r="M85" i="89"/>
  <c r="Q84" i="89"/>
  <c r="P84" i="89"/>
  <c r="O84" i="89"/>
  <c r="N84" i="89"/>
  <c r="M84" i="89"/>
  <c r="Q83" i="89"/>
  <c r="P83" i="89"/>
  <c r="O83" i="89"/>
  <c r="N83" i="89"/>
  <c r="M83" i="89"/>
  <c r="Q82" i="89"/>
  <c r="P82" i="89"/>
  <c r="O82" i="89"/>
  <c r="N82" i="89"/>
  <c r="M82" i="89"/>
  <c r="O81" i="89"/>
  <c r="Q80" i="89"/>
  <c r="P80" i="89"/>
  <c r="O80" i="89"/>
  <c r="N80" i="89"/>
  <c r="M80" i="89"/>
  <c r="Q79" i="89"/>
  <c r="P79" i="89"/>
  <c r="O79" i="89"/>
  <c r="N79" i="89"/>
  <c r="M79" i="89"/>
  <c r="Q78" i="89"/>
  <c r="P78" i="89"/>
  <c r="O78" i="89"/>
  <c r="N78" i="89"/>
  <c r="M78" i="89"/>
  <c r="Q77" i="89"/>
  <c r="P77" i="89"/>
  <c r="O77" i="89"/>
  <c r="N77" i="89"/>
  <c r="M77" i="89"/>
  <c r="Q76" i="89"/>
  <c r="P76" i="89"/>
  <c r="O76" i="89"/>
  <c r="N76" i="89"/>
  <c r="M76" i="89"/>
  <c r="Q75" i="89"/>
  <c r="P75" i="89"/>
  <c r="O75" i="89"/>
  <c r="N75" i="89"/>
  <c r="M75" i="89"/>
  <c r="Q74" i="89"/>
  <c r="P74" i="89"/>
  <c r="O74" i="89"/>
  <c r="N74" i="89"/>
  <c r="M74" i="89"/>
  <c r="Q73" i="89"/>
  <c r="P73" i="89"/>
  <c r="O73" i="89"/>
  <c r="N73" i="89"/>
  <c r="M73" i="89"/>
  <c r="Q72" i="89"/>
  <c r="P72" i="89"/>
  <c r="O72" i="89"/>
  <c r="N72" i="89"/>
  <c r="M72" i="89"/>
  <c r="Q71" i="89"/>
  <c r="P71" i="89"/>
  <c r="O71" i="89"/>
  <c r="N71" i="89"/>
  <c r="M71" i="89"/>
  <c r="Q70" i="89"/>
  <c r="P70" i="89"/>
  <c r="O70" i="89"/>
  <c r="N70" i="89"/>
  <c r="M70" i="89"/>
  <c r="Q69" i="89"/>
  <c r="P69" i="89"/>
  <c r="O69" i="89"/>
  <c r="N69" i="89"/>
  <c r="M69" i="89"/>
  <c r="Q68" i="89"/>
  <c r="P68" i="89"/>
  <c r="O68" i="89"/>
  <c r="N68" i="89"/>
  <c r="M68" i="89"/>
  <c r="Q67" i="89"/>
  <c r="P67" i="89"/>
  <c r="O67" i="89"/>
  <c r="N67" i="89"/>
  <c r="M67" i="89"/>
  <c r="Q66" i="89"/>
  <c r="P66" i="89"/>
  <c r="O66" i="89"/>
  <c r="N66" i="89"/>
  <c r="M66" i="89"/>
  <c r="Q65" i="89"/>
  <c r="P65" i="89"/>
  <c r="O65" i="89"/>
  <c r="N65" i="89"/>
  <c r="M65" i="89"/>
  <c r="Q64" i="89"/>
  <c r="P64" i="89"/>
  <c r="O64" i="89"/>
  <c r="N64" i="89"/>
  <c r="M64" i="89"/>
  <c r="Q63" i="89"/>
  <c r="P63" i="89"/>
  <c r="O63" i="89"/>
  <c r="N63" i="89"/>
  <c r="M63" i="89"/>
  <c r="Q62" i="89"/>
  <c r="P62" i="89"/>
  <c r="O62" i="89"/>
  <c r="N62" i="89"/>
  <c r="M62" i="89"/>
  <c r="Q61" i="89"/>
  <c r="P61" i="89"/>
  <c r="O61" i="89"/>
  <c r="N61" i="89"/>
  <c r="M61" i="89"/>
  <c r="Q60" i="89"/>
  <c r="P60" i="89"/>
  <c r="O60" i="89"/>
  <c r="N60" i="89"/>
  <c r="M60" i="89"/>
  <c r="Q59" i="89"/>
  <c r="P59" i="89"/>
  <c r="O59" i="89"/>
  <c r="N59" i="89"/>
  <c r="M59" i="89"/>
  <c r="Q58" i="89"/>
  <c r="P58" i="89"/>
  <c r="O58" i="89"/>
  <c r="N58" i="89"/>
  <c r="M58" i="89"/>
  <c r="Q57" i="89"/>
  <c r="P57" i="89"/>
  <c r="O57" i="89"/>
  <c r="N57" i="89"/>
  <c r="M57" i="89"/>
  <c r="Q42" i="89"/>
  <c r="O42" i="89"/>
  <c r="N42" i="89"/>
  <c r="Q33" i="89"/>
  <c r="Q81" i="89" s="1"/>
  <c r="P33" i="89"/>
  <c r="P42" i="89" s="1"/>
  <c r="O33" i="89"/>
  <c r="N33" i="89"/>
  <c r="N81" i="89" s="1"/>
  <c r="M33" i="89"/>
  <c r="M42" i="89" s="1"/>
  <c r="Q90" i="89" l="1"/>
  <c r="M90" i="89"/>
  <c r="N90" i="89"/>
  <c r="P90" i="89"/>
  <c r="O90" i="89"/>
  <c r="O77" i="90"/>
  <c r="M90" i="90"/>
  <c r="O90" i="90"/>
  <c r="N77" i="90"/>
  <c r="P42" i="90"/>
  <c r="P77" i="90"/>
  <c r="Q77" i="90"/>
  <c r="N90" i="94"/>
  <c r="O90" i="94"/>
  <c r="Q90" i="94"/>
  <c r="M90" i="94"/>
  <c r="P90" i="94"/>
  <c r="O90" i="91"/>
  <c r="M42" i="91"/>
  <c r="P42" i="91"/>
  <c r="M81" i="91"/>
  <c r="Q81" i="91"/>
  <c r="Q42" i="91"/>
  <c r="N81" i="91"/>
  <c r="N42" i="91"/>
  <c r="N81" i="90"/>
  <c r="N42" i="90"/>
  <c r="Q81" i="90"/>
  <c r="Q42" i="90"/>
  <c r="M81" i="89"/>
  <c r="P81" i="89"/>
  <c r="Q90" i="90" l="1"/>
  <c r="P90" i="90"/>
  <c r="N90" i="90"/>
  <c r="Q90" i="91"/>
  <c r="M90" i="91"/>
  <c r="N90" i="91"/>
  <c r="P90" i="91"/>
  <c r="Q89" i="87"/>
  <c r="P89" i="87"/>
  <c r="O89" i="87"/>
  <c r="N89" i="87"/>
  <c r="M89" i="87"/>
  <c r="Q88" i="87"/>
  <c r="P88" i="87"/>
  <c r="O88" i="87"/>
  <c r="N88" i="87"/>
  <c r="M88" i="87"/>
  <c r="Q87" i="87"/>
  <c r="P87" i="87"/>
  <c r="O87" i="87"/>
  <c r="N87" i="87"/>
  <c r="M87" i="87"/>
  <c r="Q86" i="87"/>
  <c r="P86" i="87"/>
  <c r="O86" i="87"/>
  <c r="N86" i="87"/>
  <c r="M86" i="87"/>
  <c r="Q85" i="87"/>
  <c r="P85" i="87"/>
  <c r="O85" i="87"/>
  <c r="N85" i="87"/>
  <c r="M85" i="87"/>
  <c r="Q84" i="87"/>
  <c r="P84" i="87"/>
  <c r="O84" i="87"/>
  <c r="N84" i="87"/>
  <c r="M84" i="87"/>
  <c r="Q83" i="87"/>
  <c r="P83" i="87"/>
  <c r="O83" i="87"/>
  <c r="N83" i="87"/>
  <c r="M83" i="87"/>
  <c r="Q82" i="87"/>
  <c r="P82" i="87"/>
  <c r="O82" i="87"/>
  <c r="N82" i="87"/>
  <c r="M82" i="87"/>
  <c r="Q81" i="87"/>
  <c r="N81" i="87"/>
  <c r="Q80" i="87"/>
  <c r="P80" i="87"/>
  <c r="O80" i="87"/>
  <c r="N80" i="87"/>
  <c r="M80" i="87"/>
  <c r="Q79" i="87"/>
  <c r="P79" i="87"/>
  <c r="O79" i="87"/>
  <c r="N79" i="87"/>
  <c r="M79" i="87"/>
  <c r="Q78" i="87"/>
  <c r="P78" i="87"/>
  <c r="O78" i="87"/>
  <c r="N78" i="87"/>
  <c r="M78" i="87"/>
  <c r="Q77" i="87"/>
  <c r="P77" i="87"/>
  <c r="O77" i="87"/>
  <c r="N77" i="87"/>
  <c r="M77" i="87"/>
  <c r="Q76" i="87"/>
  <c r="P76" i="87"/>
  <c r="O76" i="87"/>
  <c r="N76" i="87"/>
  <c r="M76" i="87"/>
  <c r="Q75" i="87"/>
  <c r="P75" i="87"/>
  <c r="O75" i="87"/>
  <c r="N75" i="87"/>
  <c r="M75" i="87"/>
  <c r="Q74" i="87"/>
  <c r="P74" i="87"/>
  <c r="O74" i="87"/>
  <c r="N74" i="87"/>
  <c r="M74" i="87"/>
  <c r="Q73" i="87"/>
  <c r="P73" i="87"/>
  <c r="O73" i="87"/>
  <c r="N73" i="87"/>
  <c r="M73" i="87"/>
  <c r="Q72" i="87"/>
  <c r="P72" i="87"/>
  <c r="O72" i="87"/>
  <c r="N72" i="87"/>
  <c r="M72" i="87"/>
  <c r="Q71" i="87"/>
  <c r="P71" i="87"/>
  <c r="O71" i="87"/>
  <c r="N71" i="87"/>
  <c r="M71" i="87"/>
  <c r="Q70" i="87"/>
  <c r="P70" i="87"/>
  <c r="O70" i="87"/>
  <c r="N70" i="87"/>
  <c r="M70" i="87"/>
  <c r="Q69" i="87"/>
  <c r="P69" i="87"/>
  <c r="O69" i="87"/>
  <c r="N69" i="87"/>
  <c r="M69" i="87"/>
  <c r="Q68" i="87"/>
  <c r="P68" i="87"/>
  <c r="O68" i="87"/>
  <c r="N68" i="87"/>
  <c r="M68" i="87"/>
  <c r="Q67" i="87"/>
  <c r="P67" i="87"/>
  <c r="O67" i="87"/>
  <c r="N67" i="87"/>
  <c r="M67" i="87"/>
  <c r="Q66" i="87"/>
  <c r="P66" i="87"/>
  <c r="O66" i="87"/>
  <c r="N66" i="87"/>
  <c r="M66" i="87"/>
  <c r="Q65" i="87"/>
  <c r="P65" i="87"/>
  <c r="O65" i="87"/>
  <c r="N65" i="87"/>
  <c r="M65" i="87"/>
  <c r="Q64" i="87"/>
  <c r="P64" i="87"/>
  <c r="O64" i="87"/>
  <c r="N64" i="87"/>
  <c r="M64" i="87"/>
  <c r="Q63" i="87"/>
  <c r="P63" i="87"/>
  <c r="O63" i="87"/>
  <c r="N63" i="87"/>
  <c r="M63" i="87"/>
  <c r="Q62" i="87"/>
  <c r="P62" i="87"/>
  <c r="O62" i="87"/>
  <c r="N62" i="87"/>
  <c r="M62" i="87"/>
  <c r="Q61" i="87"/>
  <c r="P61" i="87"/>
  <c r="O61" i="87"/>
  <c r="N61" i="87"/>
  <c r="M61" i="87"/>
  <c r="Q60" i="87"/>
  <c r="P60" i="87"/>
  <c r="O60" i="87"/>
  <c r="N60" i="87"/>
  <c r="M60" i="87"/>
  <c r="Q59" i="87"/>
  <c r="P59" i="87"/>
  <c r="O59" i="87"/>
  <c r="N59" i="87"/>
  <c r="M59" i="87"/>
  <c r="Q58" i="87"/>
  <c r="P58" i="87"/>
  <c r="O58" i="87"/>
  <c r="N58" i="87"/>
  <c r="M58" i="87"/>
  <c r="Q57" i="87"/>
  <c r="P57" i="87"/>
  <c r="O57" i="87"/>
  <c r="N57" i="87"/>
  <c r="M57" i="87"/>
  <c r="P42" i="87"/>
  <c r="P90" i="87" s="1"/>
  <c r="M42" i="87"/>
  <c r="M90" i="87" s="1"/>
  <c r="Q33" i="87"/>
  <c r="Q42" i="87" s="1"/>
  <c r="Q90" i="87" s="1"/>
  <c r="P33" i="87"/>
  <c r="P81" i="87" s="1"/>
  <c r="O33" i="87"/>
  <c r="O42" i="87" s="1"/>
  <c r="O90" i="87" s="1"/>
  <c r="N33" i="87"/>
  <c r="N42" i="87" s="1"/>
  <c r="N90" i="87" s="1"/>
  <c r="M33" i="87"/>
  <c r="M81" i="87" s="1"/>
  <c r="O81" i="87" l="1"/>
  <c r="Q89" i="86"/>
  <c r="P89" i="86"/>
  <c r="O89" i="86"/>
  <c r="N89" i="86"/>
  <c r="M89" i="86"/>
  <c r="Q88" i="86"/>
  <c r="P88" i="86"/>
  <c r="O88" i="86"/>
  <c r="N88" i="86"/>
  <c r="M88" i="86"/>
  <c r="Q87" i="86"/>
  <c r="P87" i="86"/>
  <c r="O87" i="86"/>
  <c r="N87" i="86"/>
  <c r="M87" i="86"/>
  <c r="Q86" i="86"/>
  <c r="P86" i="86"/>
  <c r="O86" i="86"/>
  <c r="N86" i="86"/>
  <c r="M86" i="86"/>
  <c r="Q85" i="86"/>
  <c r="P85" i="86"/>
  <c r="O85" i="86"/>
  <c r="N85" i="86"/>
  <c r="M85" i="86"/>
  <c r="Q84" i="86"/>
  <c r="P84" i="86"/>
  <c r="O84" i="86"/>
  <c r="N84" i="86"/>
  <c r="M84" i="86"/>
  <c r="Q83" i="86"/>
  <c r="P83" i="86"/>
  <c r="O83" i="86"/>
  <c r="N83" i="86"/>
  <c r="M83" i="86"/>
  <c r="Q82" i="86"/>
  <c r="P82" i="86"/>
  <c r="O82" i="86"/>
  <c r="N82" i="86"/>
  <c r="M82" i="86"/>
  <c r="Q81" i="86"/>
  <c r="N81" i="86"/>
  <c r="Q80" i="86"/>
  <c r="P80" i="86"/>
  <c r="O80" i="86"/>
  <c r="N80" i="86"/>
  <c r="M80" i="86"/>
  <c r="Q79" i="86"/>
  <c r="P79" i="86"/>
  <c r="O79" i="86"/>
  <c r="N79" i="86"/>
  <c r="M79" i="86"/>
  <c r="Q78" i="86"/>
  <c r="P78" i="86"/>
  <c r="O78" i="86"/>
  <c r="N78" i="86"/>
  <c r="M78" i="86"/>
  <c r="Q77" i="86"/>
  <c r="P77" i="86"/>
  <c r="O77" i="86"/>
  <c r="N77" i="86"/>
  <c r="M77" i="86"/>
  <c r="Q76" i="86"/>
  <c r="P76" i="86"/>
  <c r="O76" i="86"/>
  <c r="N76" i="86"/>
  <c r="M76" i="86"/>
  <c r="Q75" i="86"/>
  <c r="P75" i="86"/>
  <c r="O75" i="86"/>
  <c r="N75" i="86"/>
  <c r="M75" i="86"/>
  <c r="Q74" i="86"/>
  <c r="P74" i="86"/>
  <c r="O74" i="86"/>
  <c r="N74" i="86"/>
  <c r="M74" i="86"/>
  <c r="Q73" i="86"/>
  <c r="P73" i="86"/>
  <c r="O73" i="86"/>
  <c r="N73" i="86"/>
  <c r="M73" i="86"/>
  <c r="Q72" i="86"/>
  <c r="P72" i="86"/>
  <c r="O72" i="86"/>
  <c r="N72" i="86"/>
  <c r="M72" i="86"/>
  <c r="Q71" i="86"/>
  <c r="P71" i="86"/>
  <c r="O71" i="86"/>
  <c r="N71" i="86"/>
  <c r="M71" i="86"/>
  <c r="Q70" i="86"/>
  <c r="P70" i="86"/>
  <c r="O70" i="86"/>
  <c r="N70" i="86"/>
  <c r="M70" i="86"/>
  <c r="Q69" i="86"/>
  <c r="P69" i="86"/>
  <c r="O69" i="86"/>
  <c r="N69" i="86"/>
  <c r="M69" i="86"/>
  <c r="Q68" i="86"/>
  <c r="P68" i="86"/>
  <c r="O68" i="86"/>
  <c r="N68" i="86"/>
  <c r="M68" i="86"/>
  <c r="Q67" i="86"/>
  <c r="P67" i="86"/>
  <c r="O67" i="86"/>
  <c r="N67" i="86"/>
  <c r="M67" i="86"/>
  <c r="Q66" i="86"/>
  <c r="P66" i="86"/>
  <c r="O66" i="86"/>
  <c r="N66" i="86"/>
  <c r="M66" i="86"/>
  <c r="Q65" i="86"/>
  <c r="P65" i="86"/>
  <c r="O65" i="86"/>
  <c r="N65" i="86"/>
  <c r="M65" i="86"/>
  <c r="Q64" i="86"/>
  <c r="P64" i="86"/>
  <c r="O64" i="86"/>
  <c r="N64" i="86"/>
  <c r="M64" i="86"/>
  <c r="Q63" i="86"/>
  <c r="P63" i="86"/>
  <c r="O63" i="86"/>
  <c r="N63" i="86"/>
  <c r="M63" i="86"/>
  <c r="Q62" i="86"/>
  <c r="P62" i="86"/>
  <c r="O62" i="86"/>
  <c r="N62" i="86"/>
  <c r="M62" i="86"/>
  <c r="Q61" i="86"/>
  <c r="P61" i="86"/>
  <c r="O61" i="86"/>
  <c r="N61" i="86"/>
  <c r="M61" i="86"/>
  <c r="Q60" i="86"/>
  <c r="P60" i="86"/>
  <c r="O60" i="86"/>
  <c r="N60" i="86"/>
  <c r="M60" i="86"/>
  <c r="Q59" i="86"/>
  <c r="P59" i="86"/>
  <c r="O59" i="86"/>
  <c r="N59" i="86"/>
  <c r="M59" i="86"/>
  <c r="Q58" i="86"/>
  <c r="P58" i="86"/>
  <c r="O58" i="86"/>
  <c r="N58" i="86"/>
  <c r="M58" i="86"/>
  <c r="Q57" i="86"/>
  <c r="P57" i="86"/>
  <c r="O57" i="86"/>
  <c r="N57" i="86"/>
  <c r="M57" i="86"/>
  <c r="P42" i="86"/>
  <c r="M42" i="86"/>
  <c r="Q33" i="86"/>
  <c r="Q42" i="86" s="1"/>
  <c r="P33" i="86"/>
  <c r="P81" i="86" s="1"/>
  <c r="O33" i="86"/>
  <c r="O42" i="86" s="1"/>
  <c r="N33" i="86"/>
  <c r="N42" i="86" s="1"/>
  <c r="M33" i="86"/>
  <c r="M81" i="86" s="1"/>
  <c r="P90" i="86" l="1"/>
  <c r="N90" i="86"/>
  <c r="Q90" i="86"/>
  <c r="O90" i="86"/>
  <c r="M90" i="86"/>
  <c r="O81" i="86"/>
  <c r="Q89" i="85" l="1"/>
  <c r="P89" i="85"/>
  <c r="O89" i="85"/>
  <c r="N89" i="85"/>
  <c r="M89" i="85"/>
  <c r="Q88" i="85"/>
  <c r="P88" i="85"/>
  <c r="O88" i="85"/>
  <c r="N88" i="85"/>
  <c r="M88" i="85"/>
  <c r="Q87" i="85"/>
  <c r="P87" i="85"/>
  <c r="O87" i="85"/>
  <c r="N87" i="85"/>
  <c r="M87" i="85"/>
  <c r="Q86" i="85"/>
  <c r="P86" i="85"/>
  <c r="O86" i="85"/>
  <c r="N86" i="85"/>
  <c r="M86" i="85"/>
  <c r="Q85" i="85"/>
  <c r="P85" i="85"/>
  <c r="O85" i="85"/>
  <c r="N85" i="85"/>
  <c r="M85" i="85"/>
  <c r="Q84" i="85"/>
  <c r="P84" i="85"/>
  <c r="O84" i="85"/>
  <c r="N84" i="85"/>
  <c r="M84" i="85"/>
  <c r="Q83" i="85"/>
  <c r="P83" i="85"/>
  <c r="O83" i="85"/>
  <c r="N83" i="85"/>
  <c r="M83" i="85"/>
  <c r="Q82" i="85"/>
  <c r="P82" i="85"/>
  <c r="O82" i="85"/>
  <c r="N82" i="85"/>
  <c r="M82" i="85"/>
  <c r="O81" i="85"/>
  <c r="Q80" i="85"/>
  <c r="P80" i="85"/>
  <c r="O80" i="85"/>
  <c r="N80" i="85"/>
  <c r="M80" i="85"/>
  <c r="Q79" i="85"/>
  <c r="P79" i="85"/>
  <c r="O79" i="85"/>
  <c r="N79" i="85"/>
  <c r="M79" i="85"/>
  <c r="Q78" i="85"/>
  <c r="P78" i="85"/>
  <c r="O78" i="85"/>
  <c r="N78" i="85"/>
  <c r="M78" i="85"/>
  <c r="Q77" i="85"/>
  <c r="P77" i="85"/>
  <c r="O77" i="85"/>
  <c r="N77" i="85"/>
  <c r="M77" i="85"/>
  <c r="Q76" i="85"/>
  <c r="P76" i="85"/>
  <c r="O76" i="85"/>
  <c r="N76" i="85"/>
  <c r="M76" i="85"/>
  <c r="Q75" i="85"/>
  <c r="P75" i="85"/>
  <c r="O75" i="85"/>
  <c r="N75" i="85"/>
  <c r="M75" i="85"/>
  <c r="Q74" i="85"/>
  <c r="P74" i="85"/>
  <c r="O74" i="85"/>
  <c r="N74" i="85"/>
  <c r="M74" i="85"/>
  <c r="Q73" i="85"/>
  <c r="P73" i="85"/>
  <c r="O73" i="85"/>
  <c r="N73" i="85"/>
  <c r="M73" i="85"/>
  <c r="Q72" i="85"/>
  <c r="P72" i="85"/>
  <c r="O72" i="85"/>
  <c r="N72" i="85"/>
  <c r="M72" i="85"/>
  <c r="Q71" i="85"/>
  <c r="P71" i="85"/>
  <c r="O71" i="85"/>
  <c r="N71" i="85"/>
  <c r="M71" i="85"/>
  <c r="Q70" i="85"/>
  <c r="P70" i="85"/>
  <c r="O70" i="85"/>
  <c r="N70" i="85"/>
  <c r="M70" i="85"/>
  <c r="Q69" i="85"/>
  <c r="P69" i="85"/>
  <c r="O69" i="85"/>
  <c r="N69" i="85"/>
  <c r="M69" i="85"/>
  <c r="Q68" i="85"/>
  <c r="P68" i="85"/>
  <c r="O68" i="85"/>
  <c r="N68" i="85"/>
  <c r="M68" i="85"/>
  <c r="Q67" i="85"/>
  <c r="P67" i="85"/>
  <c r="O67" i="85"/>
  <c r="N67" i="85"/>
  <c r="M67" i="85"/>
  <c r="Q66" i="85"/>
  <c r="P66" i="85"/>
  <c r="O66" i="85"/>
  <c r="N66" i="85"/>
  <c r="M66" i="85"/>
  <c r="Q65" i="85"/>
  <c r="P65" i="85"/>
  <c r="O65" i="85"/>
  <c r="N65" i="85"/>
  <c r="M65" i="85"/>
  <c r="Q64" i="85"/>
  <c r="P64" i="85"/>
  <c r="O64" i="85"/>
  <c r="N64" i="85"/>
  <c r="M64" i="85"/>
  <c r="Q63" i="85"/>
  <c r="P63" i="85"/>
  <c r="O63" i="85"/>
  <c r="N63" i="85"/>
  <c r="M63" i="85"/>
  <c r="Q62" i="85"/>
  <c r="P62" i="85"/>
  <c r="O62" i="85"/>
  <c r="N62" i="85"/>
  <c r="M62" i="85"/>
  <c r="Q61" i="85"/>
  <c r="P61" i="85"/>
  <c r="O61" i="85"/>
  <c r="N61" i="85"/>
  <c r="M61" i="85"/>
  <c r="Q60" i="85"/>
  <c r="P60" i="85"/>
  <c r="O60" i="85"/>
  <c r="N60" i="85"/>
  <c r="M60" i="85"/>
  <c r="Q59" i="85"/>
  <c r="P59" i="85"/>
  <c r="O59" i="85"/>
  <c r="N59" i="85"/>
  <c r="M59" i="85"/>
  <c r="Q58" i="85"/>
  <c r="P58" i="85"/>
  <c r="O58" i="85"/>
  <c r="N58" i="85"/>
  <c r="M58" i="85"/>
  <c r="Q57" i="85"/>
  <c r="P57" i="85"/>
  <c r="O57" i="85"/>
  <c r="N57" i="85"/>
  <c r="M57" i="85"/>
  <c r="Q90" i="85"/>
  <c r="N90" i="85"/>
  <c r="Q81" i="85"/>
  <c r="P90" i="85"/>
  <c r="O90" i="85"/>
  <c r="N81" i="85"/>
  <c r="M90" i="85"/>
  <c r="Q89" i="84"/>
  <c r="P89" i="84"/>
  <c r="O89" i="84"/>
  <c r="N89" i="84"/>
  <c r="M89" i="84"/>
  <c r="Q88" i="84"/>
  <c r="P88" i="84"/>
  <c r="O88" i="84"/>
  <c r="N88" i="84"/>
  <c r="M88" i="84"/>
  <c r="Q87" i="84"/>
  <c r="P87" i="84"/>
  <c r="O87" i="84"/>
  <c r="N87" i="84"/>
  <c r="M87" i="84"/>
  <c r="Q86" i="84"/>
  <c r="P86" i="84"/>
  <c r="O86" i="84"/>
  <c r="N86" i="84"/>
  <c r="M86" i="84"/>
  <c r="Q85" i="84"/>
  <c r="P85" i="84"/>
  <c r="O85" i="84"/>
  <c r="N85" i="84"/>
  <c r="M85" i="84"/>
  <c r="Q84" i="84"/>
  <c r="P84" i="84"/>
  <c r="O84" i="84"/>
  <c r="N84" i="84"/>
  <c r="M84" i="84"/>
  <c r="Q83" i="84"/>
  <c r="P83" i="84"/>
  <c r="O83" i="84"/>
  <c r="N83" i="84"/>
  <c r="M83" i="84"/>
  <c r="Q82" i="84"/>
  <c r="P82" i="84"/>
  <c r="O82" i="84"/>
  <c r="N82" i="84"/>
  <c r="M82" i="84"/>
  <c r="Q80" i="84"/>
  <c r="P80" i="84"/>
  <c r="O80" i="84"/>
  <c r="N80" i="84"/>
  <c r="M80" i="84"/>
  <c r="Q79" i="84"/>
  <c r="P79" i="84"/>
  <c r="O79" i="84"/>
  <c r="N79" i="84"/>
  <c r="M79" i="84"/>
  <c r="Q78" i="84"/>
  <c r="P78" i="84"/>
  <c r="O78" i="84"/>
  <c r="N78" i="84"/>
  <c r="M78" i="84"/>
  <c r="Q76" i="84"/>
  <c r="P76" i="84"/>
  <c r="O76" i="84"/>
  <c r="N76" i="84"/>
  <c r="M76" i="84"/>
  <c r="Q75" i="84"/>
  <c r="P75" i="84"/>
  <c r="O75" i="84"/>
  <c r="N75" i="84"/>
  <c r="M75" i="84"/>
  <c r="Q74" i="84"/>
  <c r="P74" i="84"/>
  <c r="O74" i="84"/>
  <c r="N74" i="84"/>
  <c r="M74" i="84"/>
  <c r="Q73" i="84"/>
  <c r="P73" i="84"/>
  <c r="O73" i="84"/>
  <c r="N73" i="84"/>
  <c r="M73" i="84"/>
  <c r="Q72" i="84"/>
  <c r="P72" i="84"/>
  <c r="O72" i="84"/>
  <c r="N72" i="84"/>
  <c r="M72" i="84"/>
  <c r="Q71" i="84"/>
  <c r="P71" i="84"/>
  <c r="O71" i="84"/>
  <c r="N71" i="84"/>
  <c r="M71" i="84"/>
  <c r="Q70" i="84"/>
  <c r="P70" i="84"/>
  <c r="O70" i="84"/>
  <c r="N70" i="84"/>
  <c r="M70" i="84"/>
  <c r="Q69" i="84"/>
  <c r="P69" i="84"/>
  <c r="O69" i="84"/>
  <c r="N69" i="84"/>
  <c r="M69" i="84"/>
  <c r="Q68" i="84"/>
  <c r="P68" i="84"/>
  <c r="O68" i="84"/>
  <c r="N68" i="84"/>
  <c r="M68" i="84"/>
  <c r="Q67" i="84"/>
  <c r="P67" i="84"/>
  <c r="O67" i="84"/>
  <c r="N67" i="84"/>
  <c r="M67" i="84"/>
  <c r="Q66" i="84"/>
  <c r="P66" i="84"/>
  <c r="O66" i="84"/>
  <c r="N66" i="84"/>
  <c r="M66" i="84"/>
  <c r="Q65" i="84"/>
  <c r="P65" i="84"/>
  <c r="O65" i="84"/>
  <c r="N65" i="84"/>
  <c r="M65" i="84"/>
  <c r="Q64" i="84"/>
  <c r="P64" i="84"/>
  <c r="O64" i="84"/>
  <c r="N64" i="84"/>
  <c r="M64" i="84"/>
  <c r="Q63" i="84"/>
  <c r="P63" i="84"/>
  <c r="O63" i="84"/>
  <c r="N63" i="84"/>
  <c r="M63" i="84"/>
  <c r="Q62" i="84"/>
  <c r="P62" i="84"/>
  <c r="O62" i="84"/>
  <c r="N62" i="84"/>
  <c r="M62" i="84"/>
  <c r="Q61" i="84"/>
  <c r="P61" i="84"/>
  <c r="O61" i="84"/>
  <c r="N61" i="84"/>
  <c r="M61" i="84"/>
  <c r="Q60" i="84"/>
  <c r="P60" i="84"/>
  <c r="O60" i="84"/>
  <c r="N60" i="84"/>
  <c r="M60" i="84"/>
  <c r="P58" i="84"/>
  <c r="O58" i="84"/>
  <c r="N58" i="84"/>
  <c r="M58" i="84"/>
  <c r="Q57" i="84"/>
  <c r="P57" i="84"/>
  <c r="O57" i="84"/>
  <c r="N57" i="84"/>
  <c r="M57" i="84"/>
  <c r="N33" i="84"/>
  <c r="N42" i="84" s="1"/>
  <c r="N90" i="84" s="1"/>
  <c r="P77" i="84"/>
  <c r="N77" i="84"/>
  <c r="M77" i="84"/>
  <c r="P33" i="84"/>
  <c r="O77" i="84"/>
  <c r="N59" i="84"/>
  <c r="M33" i="84"/>
  <c r="Q58" i="84"/>
  <c r="M81" i="85" l="1"/>
  <c r="P81" i="85"/>
  <c r="Q59" i="84"/>
  <c r="Q77" i="84"/>
  <c r="Q33" i="84"/>
  <c r="M42" i="84"/>
  <c r="M90" i="84" s="1"/>
  <c r="M81" i="84"/>
  <c r="P42" i="84"/>
  <c r="P90" i="84" s="1"/>
  <c r="P81" i="84"/>
  <c r="O59" i="84"/>
  <c r="O33" i="84"/>
  <c r="M59" i="84"/>
  <c r="P59" i="84"/>
  <c r="N81" i="84"/>
  <c r="Q42" i="84" l="1"/>
  <c r="Q90" i="84" s="1"/>
  <c r="Q81" i="84"/>
  <c r="O81" i="84"/>
  <c r="O42" i="84"/>
  <c r="O90" i="84" s="1"/>
  <c r="Q89" i="83" l="1"/>
  <c r="P89" i="83"/>
  <c r="O89" i="83"/>
  <c r="N89" i="83"/>
  <c r="M89" i="83"/>
  <c r="Q88" i="83"/>
  <c r="P88" i="83"/>
  <c r="O88" i="83"/>
  <c r="N88" i="83"/>
  <c r="M88" i="83"/>
  <c r="Q87" i="83"/>
  <c r="P87" i="83"/>
  <c r="O87" i="83"/>
  <c r="N87" i="83"/>
  <c r="M87" i="83"/>
  <c r="Q86" i="83"/>
  <c r="P86" i="83"/>
  <c r="O86" i="83"/>
  <c r="N86" i="83"/>
  <c r="M86" i="83"/>
  <c r="Q85" i="83"/>
  <c r="P85" i="83"/>
  <c r="O85" i="83"/>
  <c r="N85" i="83"/>
  <c r="M85" i="83"/>
  <c r="Q84" i="83"/>
  <c r="P84" i="83"/>
  <c r="O84" i="83"/>
  <c r="N84" i="83"/>
  <c r="M84" i="83"/>
  <c r="Q83" i="83"/>
  <c r="P83" i="83"/>
  <c r="O83" i="83"/>
  <c r="N83" i="83"/>
  <c r="M83" i="83"/>
  <c r="Q82" i="83"/>
  <c r="P82" i="83"/>
  <c r="O82" i="83"/>
  <c r="N82" i="83"/>
  <c r="M82" i="83"/>
  <c r="Q80" i="83"/>
  <c r="P80" i="83"/>
  <c r="O80" i="83"/>
  <c r="N80" i="83"/>
  <c r="M80" i="83"/>
  <c r="Q79" i="83"/>
  <c r="P79" i="83"/>
  <c r="O79" i="83"/>
  <c r="N79" i="83"/>
  <c r="M79" i="83"/>
  <c r="Q78" i="83"/>
  <c r="P78" i="83"/>
  <c r="O78" i="83"/>
  <c r="N78" i="83"/>
  <c r="M78" i="83"/>
  <c r="Q76" i="83"/>
  <c r="P76" i="83"/>
  <c r="O76" i="83"/>
  <c r="N76" i="83"/>
  <c r="M76" i="83"/>
  <c r="Q75" i="83"/>
  <c r="P75" i="83"/>
  <c r="O75" i="83"/>
  <c r="N75" i="83"/>
  <c r="M75" i="83"/>
  <c r="Q74" i="83"/>
  <c r="P74" i="83"/>
  <c r="O74" i="83"/>
  <c r="N74" i="83"/>
  <c r="M74" i="83"/>
  <c r="Q73" i="83"/>
  <c r="P73" i="83"/>
  <c r="O73" i="83"/>
  <c r="N73" i="83"/>
  <c r="M73" i="83"/>
  <c r="Q72" i="83"/>
  <c r="P72" i="83"/>
  <c r="O72" i="83"/>
  <c r="N72" i="83"/>
  <c r="M72" i="83"/>
  <c r="Q71" i="83"/>
  <c r="P71" i="83"/>
  <c r="O71" i="83"/>
  <c r="N71" i="83"/>
  <c r="M71" i="83"/>
  <c r="Q70" i="83"/>
  <c r="P70" i="83"/>
  <c r="O70" i="83"/>
  <c r="N70" i="83"/>
  <c r="M70" i="83"/>
  <c r="Q69" i="83"/>
  <c r="P69" i="83"/>
  <c r="O69" i="83"/>
  <c r="N69" i="83"/>
  <c r="M69" i="83"/>
  <c r="Q68" i="83"/>
  <c r="P68" i="83"/>
  <c r="O68" i="83"/>
  <c r="N68" i="83"/>
  <c r="M68" i="83"/>
  <c r="Q67" i="83"/>
  <c r="P67" i="83"/>
  <c r="O67" i="83"/>
  <c r="N67" i="83"/>
  <c r="M67" i="83"/>
  <c r="Q66" i="83"/>
  <c r="P66" i="83"/>
  <c r="O66" i="83"/>
  <c r="N66" i="83"/>
  <c r="M66" i="83"/>
  <c r="Q65" i="83"/>
  <c r="P65" i="83"/>
  <c r="O65" i="83"/>
  <c r="N65" i="83"/>
  <c r="M65" i="83"/>
  <c r="Q64" i="83"/>
  <c r="P64" i="83"/>
  <c r="O64" i="83"/>
  <c r="N64" i="83"/>
  <c r="M64" i="83"/>
  <c r="Q63" i="83"/>
  <c r="P63" i="83"/>
  <c r="O63" i="83"/>
  <c r="N63" i="83"/>
  <c r="M63" i="83"/>
  <c r="Q62" i="83"/>
  <c r="P62" i="83"/>
  <c r="O62" i="83"/>
  <c r="N62" i="83"/>
  <c r="M62" i="83"/>
  <c r="Q61" i="83"/>
  <c r="P61" i="83"/>
  <c r="O61" i="83"/>
  <c r="N61" i="83"/>
  <c r="M61" i="83"/>
  <c r="Q60" i="83"/>
  <c r="P60" i="83"/>
  <c r="O60" i="83"/>
  <c r="N60" i="83"/>
  <c r="M60" i="83"/>
  <c r="Q58" i="83"/>
  <c r="P58" i="83"/>
  <c r="O58" i="83"/>
  <c r="N58" i="83"/>
  <c r="M58" i="83"/>
  <c r="Q57" i="83"/>
  <c r="P57" i="83"/>
  <c r="O57" i="83"/>
  <c r="N57" i="83"/>
  <c r="M57" i="83"/>
  <c r="Q11" i="83"/>
  <c r="P11" i="83"/>
  <c r="O11" i="83"/>
  <c r="N11" i="83"/>
  <c r="M11" i="83"/>
  <c r="O59" i="83" l="1"/>
  <c r="P59" i="83"/>
  <c r="M59" i="83"/>
  <c r="O33" i="83"/>
  <c r="P33" i="83"/>
  <c r="O81" i="83"/>
  <c r="M33" i="83"/>
  <c r="N59" i="83"/>
  <c r="N33" i="83"/>
  <c r="Q33" i="83"/>
  <c r="M81" i="83"/>
  <c r="Q59" i="83"/>
  <c r="M29" i="83" l="1"/>
  <c r="P29" i="83"/>
  <c r="Q29" i="83"/>
  <c r="O29" i="83"/>
  <c r="P81" i="83"/>
  <c r="N29" i="83"/>
  <c r="M42" i="83"/>
  <c r="P42" i="83"/>
  <c r="O42" i="83"/>
  <c r="Q81" i="83"/>
  <c r="Q42" i="83"/>
  <c r="N81" i="83"/>
  <c r="N42" i="83"/>
  <c r="P77" i="83" l="1"/>
  <c r="Q77" i="83"/>
  <c r="N77" i="83"/>
  <c r="O77" i="83"/>
  <c r="M77" i="83"/>
  <c r="Q90" i="83"/>
  <c r="O90" i="83"/>
  <c r="N90" i="83"/>
  <c r="M90" i="83"/>
  <c r="P90" i="83"/>
  <c r="N68" i="82"/>
  <c r="Q68" i="82"/>
  <c r="M68" i="82"/>
  <c r="Q89" i="82"/>
  <c r="P89" i="82"/>
  <c r="O89" i="82"/>
  <c r="N89" i="82"/>
  <c r="M89" i="82"/>
  <c r="Q88" i="82"/>
  <c r="P88" i="82"/>
  <c r="O88" i="82"/>
  <c r="N88" i="82"/>
  <c r="M88" i="82"/>
  <c r="Q87" i="82"/>
  <c r="P87" i="82"/>
  <c r="O87" i="82"/>
  <c r="N87" i="82"/>
  <c r="M87" i="82"/>
  <c r="Q86" i="82"/>
  <c r="P86" i="82"/>
  <c r="O86" i="82"/>
  <c r="N86" i="82"/>
  <c r="M86" i="82"/>
  <c r="Q85" i="82"/>
  <c r="P85" i="82"/>
  <c r="O85" i="82"/>
  <c r="N85" i="82"/>
  <c r="M85" i="82"/>
  <c r="Q84" i="82"/>
  <c r="P84" i="82"/>
  <c r="O84" i="82"/>
  <c r="N84" i="82"/>
  <c r="M84" i="82"/>
  <c r="Q83" i="82"/>
  <c r="P83" i="82"/>
  <c r="O83" i="82"/>
  <c r="N83" i="82"/>
  <c r="M83" i="82"/>
  <c r="Q82" i="82"/>
  <c r="P82" i="82"/>
  <c r="O82" i="82"/>
  <c r="N82" i="82"/>
  <c r="M82" i="82"/>
  <c r="Q80" i="82"/>
  <c r="P80" i="82"/>
  <c r="O80" i="82"/>
  <c r="N80" i="82"/>
  <c r="M80" i="82"/>
  <c r="Q79" i="82"/>
  <c r="P79" i="82"/>
  <c r="O79" i="82"/>
  <c r="N79" i="82"/>
  <c r="M79" i="82"/>
  <c r="Q78" i="82"/>
  <c r="P78" i="82"/>
  <c r="O78" i="82"/>
  <c r="N78" i="82"/>
  <c r="M78" i="82"/>
  <c r="Q76" i="82"/>
  <c r="P76" i="82"/>
  <c r="O76" i="82"/>
  <c r="N76" i="82"/>
  <c r="M76" i="82"/>
  <c r="Q75" i="82"/>
  <c r="P75" i="82"/>
  <c r="O75" i="82"/>
  <c r="N75" i="82"/>
  <c r="M75" i="82"/>
  <c r="Q74" i="82"/>
  <c r="P74" i="82"/>
  <c r="O74" i="82"/>
  <c r="N74" i="82"/>
  <c r="M74" i="82"/>
  <c r="Q73" i="82"/>
  <c r="P73" i="82"/>
  <c r="O73" i="82"/>
  <c r="N73" i="82"/>
  <c r="M73" i="82"/>
  <c r="Q72" i="82"/>
  <c r="P72" i="82"/>
  <c r="O72" i="82"/>
  <c r="N72" i="82"/>
  <c r="M72" i="82"/>
  <c r="Q71" i="82"/>
  <c r="P71" i="82"/>
  <c r="O71" i="82"/>
  <c r="N71" i="82"/>
  <c r="M71" i="82"/>
  <c r="Q70" i="82"/>
  <c r="P70" i="82"/>
  <c r="O70" i="82"/>
  <c r="N70" i="82"/>
  <c r="M70" i="82"/>
  <c r="Q69" i="82"/>
  <c r="P69" i="82"/>
  <c r="O69" i="82"/>
  <c r="N69" i="82"/>
  <c r="M69" i="82"/>
  <c r="P68" i="82"/>
  <c r="O68" i="82"/>
  <c r="Q67" i="82"/>
  <c r="P67" i="82"/>
  <c r="O67" i="82"/>
  <c r="N67" i="82"/>
  <c r="M67" i="82"/>
  <c r="Q66" i="82"/>
  <c r="P66" i="82"/>
  <c r="O66" i="82"/>
  <c r="N66" i="82"/>
  <c r="M66" i="82"/>
  <c r="Q63" i="82"/>
  <c r="P63" i="82"/>
  <c r="O63" i="82"/>
  <c r="N63" i="82"/>
  <c r="M63" i="82"/>
  <c r="Q62" i="82"/>
  <c r="P62" i="82"/>
  <c r="O62" i="82"/>
  <c r="N62" i="82"/>
  <c r="M62" i="82"/>
  <c r="Q61" i="82"/>
  <c r="P61" i="82"/>
  <c r="O61" i="82"/>
  <c r="N61" i="82"/>
  <c r="M61" i="82"/>
  <c r="Q60" i="82"/>
  <c r="P60" i="82"/>
  <c r="O60" i="82"/>
  <c r="N60" i="82"/>
  <c r="M60" i="82"/>
  <c r="P59" i="82"/>
  <c r="M59" i="82"/>
  <c r="Q58" i="82"/>
  <c r="P58" i="82"/>
  <c r="O58" i="82"/>
  <c r="N58" i="82"/>
  <c r="M58" i="82"/>
  <c r="Q57" i="82"/>
  <c r="P57" i="82"/>
  <c r="O57" i="82"/>
  <c r="N57" i="82"/>
  <c r="M57" i="82"/>
  <c r="M81" i="82"/>
  <c r="M64" i="82"/>
  <c r="O59" i="82"/>
  <c r="P77" i="82" l="1"/>
  <c r="M77" i="82"/>
  <c r="M90" i="82"/>
  <c r="O90" i="82"/>
  <c r="P64" i="82"/>
  <c r="N90" i="82"/>
  <c r="N81" i="82"/>
  <c r="Q90" i="82"/>
  <c r="Q81" i="82"/>
  <c r="M65" i="82"/>
  <c r="P65" i="82"/>
  <c r="N59" i="82"/>
  <c r="Q59" i="82"/>
  <c r="Q77" i="82" l="1"/>
  <c r="O77" i="82"/>
  <c r="N77" i="82"/>
  <c r="P81" i="82"/>
  <c r="P90" i="82"/>
  <c r="O81" i="82"/>
  <c r="N64" i="82"/>
  <c r="N65" i="82"/>
  <c r="O65" i="82"/>
  <c r="O64" i="82"/>
  <c r="Q64" i="82"/>
  <c r="Q65" i="82"/>
  <c r="Q89" i="81" l="1"/>
  <c r="P89" i="81"/>
  <c r="O89" i="81"/>
  <c r="N89" i="81"/>
  <c r="M89" i="81"/>
  <c r="Q88" i="81"/>
  <c r="P88" i="81"/>
  <c r="O88" i="81"/>
  <c r="N88" i="81"/>
  <c r="M88" i="81"/>
  <c r="Q87" i="81"/>
  <c r="P87" i="81"/>
  <c r="O87" i="81"/>
  <c r="N87" i="81"/>
  <c r="M87" i="81"/>
  <c r="Q86" i="81"/>
  <c r="P86" i="81"/>
  <c r="O86" i="81"/>
  <c r="N86" i="81"/>
  <c r="M86" i="81"/>
  <c r="Q85" i="81"/>
  <c r="P85" i="81"/>
  <c r="O85" i="81"/>
  <c r="N85" i="81"/>
  <c r="M85" i="81"/>
  <c r="Q84" i="81"/>
  <c r="P84" i="81"/>
  <c r="O84" i="81"/>
  <c r="N84" i="81"/>
  <c r="M84" i="81"/>
  <c r="Q83" i="81"/>
  <c r="P83" i="81"/>
  <c r="O83" i="81"/>
  <c r="N83" i="81"/>
  <c r="M83" i="81"/>
  <c r="Q82" i="81"/>
  <c r="P82" i="81"/>
  <c r="O82" i="81"/>
  <c r="N82" i="81"/>
  <c r="M82" i="81"/>
  <c r="Q80" i="81"/>
  <c r="P80" i="81"/>
  <c r="O80" i="81"/>
  <c r="N80" i="81"/>
  <c r="M80" i="81"/>
  <c r="Q79" i="81"/>
  <c r="P79" i="81"/>
  <c r="O79" i="81"/>
  <c r="N79" i="81"/>
  <c r="M79" i="81"/>
  <c r="Q78" i="81"/>
  <c r="P78" i="81"/>
  <c r="O78" i="81"/>
  <c r="N78" i="81"/>
  <c r="M78" i="81"/>
  <c r="Q76" i="81"/>
  <c r="P76" i="81"/>
  <c r="O76" i="81"/>
  <c r="N76" i="81"/>
  <c r="M76" i="81"/>
  <c r="Q75" i="81"/>
  <c r="P75" i="81"/>
  <c r="O75" i="81"/>
  <c r="N75" i="81"/>
  <c r="M75" i="81"/>
  <c r="Q74" i="81"/>
  <c r="P74" i="81"/>
  <c r="O74" i="81"/>
  <c r="N74" i="81"/>
  <c r="M74" i="81"/>
  <c r="Q73" i="81"/>
  <c r="P73" i="81"/>
  <c r="O73" i="81"/>
  <c r="N73" i="81"/>
  <c r="M73" i="81"/>
  <c r="Q72" i="81"/>
  <c r="P72" i="81"/>
  <c r="O72" i="81"/>
  <c r="N72" i="81"/>
  <c r="M72" i="81"/>
  <c r="Q71" i="81"/>
  <c r="P71" i="81"/>
  <c r="O71" i="81"/>
  <c r="N71" i="81"/>
  <c r="M71" i="81"/>
  <c r="Q70" i="81"/>
  <c r="P70" i="81"/>
  <c r="O70" i="81"/>
  <c r="N70" i="81"/>
  <c r="M70" i="81"/>
  <c r="Q69" i="81"/>
  <c r="P69" i="81"/>
  <c r="O69" i="81"/>
  <c r="N69" i="81"/>
  <c r="M69" i="81"/>
  <c r="Q68" i="81"/>
  <c r="P68" i="81"/>
  <c r="O68" i="81"/>
  <c r="N68" i="81"/>
  <c r="M68" i="81"/>
  <c r="Q67" i="81"/>
  <c r="P67" i="81"/>
  <c r="O67" i="81"/>
  <c r="N67" i="81"/>
  <c r="M67" i="81"/>
  <c r="Q66" i="81"/>
  <c r="P66" i="81"/>
  <c r="O66" i="81"/>
  <c r="N66" i="81"/>
  <c r="M66" i="81"/>
  <c r="Q65" i="81"/>
  <c r="P65" i="81"/>
  <c r="O65" i="81"/>
  <c r="N65" i="81"/>
  <c r="M65" i="81"/>
  <c r="Q64" i="81"/>
  <c r="P64" i="81"/>
  <c r="O64" i="81"/>
  <c r="N64" i="81"/>
  <c r="M64" i="81"/>
  <c r="Q63" i="81"/>
  <c r="P63" i="81"/>
  <c r="O63" i="81"/>
  <c r="N63" i="81"/>
  <c r="M63" i="81"/>
  <c r="Q62" i="81"/>
  <c r="P62" i="81"/>
  <c r="O62" i="81"/>
  <c r="N62" i="81"/>
  <c r="M62" i="81"/>
  <c r="Q61" i="81"/>
  <c r="P61" i="81"/>
  <c r="O61" i="81"/>
  <c r="N61" i="81"/>
  <c r="M61" i="81"/>
  <c r="Q60" i="81"/>
  <c r="P60" i="81"/>
  <c r="O60" i="81"/>
  <c r="N60" i="81"/>
  <c r="M60" i="81"/>
  <c r="P58" i="81"/>
  <c r="O58" i="81"/>
  <c r="N58" i="81"/>
  <c r="M58" i="81"/>
  <c r="P57" i="81"/>
  <c r="O57" i="81"/>
  <c r="N57" i="81"/>
  <c r="M57" i="81"/>
  <c r="P11" i="81"/>
  <c r="O11" i="81"/>
  <c r="N11" i="81"/>
  <c r="M11" i="81"/>
  <c r="Q58" i="81"/>
  <c r="Q57" i="81"/>
  <c r="M59" i="81" l="1"/>
  <c r="P59" i="81"/>
  <c r="O33" i="81"/>
  <c r="M33" i="81"/>
  <c r="P33" i="81"/>
  <c r="O81" i="81"/>
  <c r="O42" i="81"/>
  <c r="N59" i="81"/>
  <c r="N33" i="81"/>
  <c r="O59" i="81"/>
  <c r="P81" i="81"/>
  <c r="Q11" i="81"/>
  <c r="O29" i="81" l="1"/>
  <c r="N29" i="81"/>
  <c r="M29" i="81"/>
  <c r="P29" i="81"/>
  <c r="O90" i="81"/>
  <c r="M42" i="81"/>
  <c r="P42" i="81"/>
  <c r="M81" i="81"/>
  <c r="Q59" i="81"/>
  <c r="Q33" i="81"/>
  <c r="N81" i="81"/>
  <c r="N42" i="81"/>
  <c r="Q29" i="81" l="1"/>
  <c r="N77" i="81"/>
  <c r="M77" i="81"/>
  <c r="P77" i="81"/>
  <c r="O77" i="81"/>
  <c r="P90" i="81"/>
  <c r="N90" i="81"/>
  <c r="M90" i="81"/>
  <c r="Q81" i="81"/>
  <c r="Q42" i="81"/>
  <c r="Q89" i="80"/>
  <c r="P89" i="80"/>
  <c r="O89" i="80"/>
  <c r="N89" i="80"/>
  <c r="M89" i="80"/>
  <c r="Q88" i="80"/>
  <c r="P88" i="80"/>
  <c r="O88" i="80"/>
  <c r="N88" i="80"/>
  <c r="M88" i="80"/>
  <c r="Q87" i="80"/>
  <c r="P87" i="80"/>
  <c r="O87" i="80"/>
  <c r="N87" i="80"/>
  <c r="M87" i="80"/>
  <c r="Q86" i="80"/>
  <c r="P86" i="80"/>
  <c r="O86" i="80"/>
  <c r="N86" i="80"/>
  <c r="M86" i="80"/>
  <c r="Q85" i="80"/>
  <c r="P85" i="80"/>
  <c r="O85" i="80"/>
  <c r="N85" i="80"/>
  <c r="M85" i="80"/>
  <c r="Q84" i="80"/>
  <c r="P84" i="80"/>
  <c r="O84" i="80"/>
  <c r="N84" i="80"/>
  <c r="M84" i="80"/>
  <c r="Q83" i="80"/>
  <c r="P83" i="80"/>
  <c r="O83" i="80"/>
  <c r="N83" i="80"/>
  <c r="M83" i="80"/>
  <c r="Q82" i="80"/>
  <c r="P82" i="80"/>
  <c r="O82" i="80"/>
  <c r="N82" i="80"/>
  <c r="M82" i="80"/>
  <c r="Q80" i="80"/>
  <c r="P80" i="80"/>
  <c r="O80" i="80"/>
  <c r="N80" i="80"/>
  <c r="M80" i="80"/>
  <c r="Q79" i="80"/>
  <c r="P79" i="80"/>
  <c r="O79" i="80"/>
  <c r="N79" i="80"/>
  <c r="M79" i="80"/>
  <c r="Q78" i="80"/>
  <c r="P78" i="80"/>
  <c r="O78" i="80"/>
  <c r="N78" i="80"/>
  <c r="M78" i="80"/>
  <c r="Q76" i="80"/>
  <c r="P76" i="80"/>
  <c r="O76" i="80"/>
  <c r="N76" i="80"/>
  <c r="M76" i="80"/>
  <c r="Q75" i="80"/>
  <c r="P75" i="80"/>
  <c r="O75" i="80"/>
  <c r="N75" i="80"/>
  <c r="M75" i="80"/>
  <c r="Q74" i="80"/>
  <c r="P74" i="80"/>
  <c r="O74" i="80"/>
  <c r="N74" i="80"/>
  <c r="M74" i="80"/>
  <c r="Q73" i="80"/>
  <c r="P73" i="80"/>
  <c r="O73" i="80"/>
  <c r="N73" i="80"/>
  <c r="M73" i="80"/>
  <c r="Q72" i="80"/>
  <c r="P72" i="80"/>
  <c r="O72" i="80"/>
  <c r="N72" i="80"/>
  <c r="M72" i="80"/>
  <c r="Q71" i="80"/>
  <c r="P71" i="80"/>
  <c r="O71" i="80"/>
  <c r="N71" i="80"/>
  <c r="M71" i="80"/>
  <c r="Q70" i="80"/>
  <c r="P70" i="80"/>
  <c r="O70" i="80"/>
  <c r="N70" i="80"/>
  <c r="M70" i="80"/>
  <c r="Q69" i="80"/>
  <c r="P69" i="80"/>
  <c r="O69" i="80"/>
  <c r="N69" i="80"/>
  <c r="M69" i="80"/>
  <c r="Q68" i="80"/>
  <c r="P68" i="80"/>
  <c r="O68" i="80"/>
  <c r="N68" i="80"/>
  <c r="M68" i="80"/>
  <c r="Q67" i="80"/>
  <c r="P67" i="80"/>
  <c r="O67" i="80"/>
  <c r="N67" i="80"/>
  <c r="M67" i="80"/>
  <c r="Q66" i="80"/>
  <c r="P66" i="80"/>
  <c r="O66" i="80"/>
  <c r="N66" i="80"/>
  <c r="M66" i="80"/>
  <c r="Q63" i="80"/>
  <c r="P63" i="80"/>
  <c r="O63" i="80"/>
  <c r="N63" i="80"/>
  <c r="M63" i="80"/>
  <c r="Q62" i="80"/>
  <c r="P62" i="80"/>
  <c r="O62" i="80"/>
  <c r="N62" i="80"/>
  <c r="M62" i="80"/>
  <c r="Q61" i="80"/>
  <c r="P61" i="80"/>
  <c r="O61" i="80"/>
  <c r="N61" i="80"/>
  <c r="M61" i="80"/>
  <c r="Q60" i="80"/>
  <c r="P60" i="80"/>
  <c r="O60" i="80"/>
  <c r="N60" i="80"/>
  <c r="M60" i="80"/>
  <c r="Q58" i="80"/>
  <c r="P58" i="80"/>
  <c r="O58" i="80"/>
  <c r="N58" i="80"/>
  <c r="M58" i="80"/>
  <c r="Q57" i="80"/>
  <c r="P57" i="80"/>
  <c r="O57" i="80"/>
  <c r="N57" i="80"/>
  <c r="M57" i="80"/>
  <c r="N90" i="80"/>
  <c r="Q65" i="80"/>
  <c r="P64" i="80"/>
  <c r="O65" i="80"/>
  <c r="N65" i="80"/>
  <c r="M64" i="80"/>
  <c r="N64" i="80"/>
  <c r="Q59" i="80"/>
  <c r="P77" i="80"/>
  <c r="O77" i="80"/>
  <c r="N59" i="80"/>
  <c r="Q77" i="81" l="1"/>
  <c r="Q90" i="81"/>
  <c r="O59" i="80"/>
  <c r="Q90" i="80"/>
  <c r="Q64" i="80"/>
  <c r="M90" i="80"/>
  <c r="M81" i="80"/>
  <c r="M77" i="80"/>
  <c r="O64" i="80"/>
  <c r="N77" i="80"/>
  <c r="Q77" i="80"/>
  <c r="M59" i="80"/>
  <c r="P59" i="80"/>
  <c r="M65" i="80"/>
  <c r="P65" i="80"/>
  <c r="N81" i="80"/>
  <c r="O81" i="80" l="1"/>
  <c r="O90" i="80"/>
  <c r="Q81" i="80"/>
  <c r="P90" i="80"/>
  <c r="P81" i="80"/>
  <c r="Q89" i="79" l="1"/>
  <c r="P89" i="79"/>
  <c r="O89" i="79"/>
  <c r="N89" i="79"/>
  <c r="M89" i="79"/>
  <c r="Q88" i="79"/>
  <c r="P88" i="79"/>
  <c r="O88" i="79"/>
  <c r="N88" i="79"/>
  <c r="M88" i="79"/>
  <c r="Q87" i="79"/>
  <c r="P87" i="79"/>
  <c r="O87" i="79"/>
  <c r="N87" i="79"/>
  <c r="M87" i="79"/>
  <c r="Q86" i="79"/>
  <c r="P86" i="79"/>
  <c r="O86" i="79"/>
  <c r="N86" i="79"/>
  <c r="M86" i="79"/>
  <c r="Q85" i="79"/>
  <c r="P85" i="79"/>
  <c r="O85" i="79"/>
  <c r="N85" i="79"/>
  <c r="M85" i="79"/>
  <c r="Q84" i="79"/>
  <c r="P84" i="79"/>
  <c r="O84" i="79"/>
  <c r="N84" i="79"/>
  <c r="M84" i="79"/>
  <c r="Q83" i="79"/>
  <c r="P83" i="79"/>
  <c r="O83" i="79"/>
  <c r="N83" i="79"/>
  <c r="M83" i="79"/>
  <c r="Q82" i="79"/>
  <c r="P82" i="79"/>
  <c r="O82" i="79"/>
  <c r="N82" i="79"/>
  <c r="M82" i="79"/>
  <c r="Q80" i="79"/>
  <c r="P80" i="79"/>
  <c r="O80" i="79"/>
  <c r="N80" i="79"/>
  <c r="M80" i="79"/>
  <c r="Q79" i="79"/>
  <c r="P79" i="79"/>
  <c r="O79" i="79"/>
  <c r="N79" i="79"/>
  <c r="M79" i="79"/>
  <c r="Q78" i="79"/>
  <c r="P78" i="79"/>
  <c r="O78" i="79"/>
  <c r="N78" i="79"/>
  <c r="M78" i="79"/>
  <c r="Q76" i="79"/>
  <c r="P76" i="79"/>
  <c r="O76" i="79"/>
  <c r="N76" i="79"/>
  <c r="M76" i="79"/>
  <c r="Q75" i="79"/>
  <c r="P75" i="79"/>
  <c r="O75" i="79"/>
  <c r="N75" i="79"/>
  <c r="M75" i="79"/>
  <c r="Q74" i="79"/>
  <c r="P74" i="79"/>
  <c r="O74" i="79"/>
  <c r="N74" i="79"/>
  <c r="M74" i="79"/>
  <c r="Q73" i="79"/>
  <c r="P73" i="79"/>
  <c r="O73" i="79"/>
  <c r="N73" i="79"/>
  <c r="M73" i="79"/>
  <c r="Q72" i="79"/>
  <c r="P72" i="79"/>
  <c r="O72" i="79"/>
  <c r="N72" i="79"/>
  <c r="M72" i="79"/>
  <c r="Q71" i="79"/>
  <c r="P71" i="79"/>
  <c r="O71" i="79"/>
  <c r="N71" i="79"/>
  <c r="M71" i="79"/>
  <c r="Q70" i="79"/>
  <c r="P70" i="79"/>
  <c r="O70" i="79"/>
  <c r="N70" i="79"/>
  <c r="M70" i="79"/>
  <c r="Q69" i="79"/>
  <c r="P69" i="79"/>
  <c r="O69" i="79"/>
  <c r="N69" i="79"/>
  <c r="M69" i="79"/>
  <c r="Q67" i="79"/>
  <c r="P67" i="79"/>
  <c r="O67" i="79"/>
  <c r="N67" i="79"/>
  <c r="M67" i="79"/>
  <c r="Q66" i="79"/>
  <c r="P66" i="79"/>
  <c r="O66" i="79"/>
  <c r="N66" i="79"/>
  <c r="M66" i="79"/>
  <c r="Q65" i="79"/>
  <c r="P65" i="79"/>
  <c r="O65" i="79"/>
  <c r="N65" i="79"/>
  <c r="M65" i="79"/>
  <c r="Q64" i="79"/>
  <c r="P64" i="79"/>
  <c r="O64" i="79"/>
  <c r="N64" i="79"/>
  <c r="M64" i="79"/>
  <c r="Q63" i="79"/>
  <c r="P63" i="79"/>
  <c r="O63" i="79"/>
  <c r="N63" i="79"/>
  <c r="M63" i="79"/>
  <c r="Q62" i="79"/>
  <c r="P62" i="79"/>
  <c r="O62" i="79"/>
  <c r="N62" i="79"/>
  <c r="M62" i="79"/>
  <c r="Q61" i="79"/>
  <c r="P61" i="79"/>
  <c r="O61" i="79"/>
  <c r="N61" i="79"/>
  <c r="M61" i="79"/>
  <c r="Q60" i="79"/>
  <c r="P60" i="79"/>
  <c r="O60" i="79"/>
  <c r="N60" i="79"/>
  <c r="M60" i="79"/>
  <c r="Q58" i="79"/>
  <c r="P58" i="79"/>
  <c r="O58" i="79"/>
  <c r="N58" i="79"/>
  <c r="M58" i="79"/>
  <c r="Q57" i="79"/>
  <c r="P57" i="79"/>
  <c r="O57" i="79"/>
  <c r="N57" i="79"/>
  <c r="M57" i="79"/>
  <c r="Q77" i="79"/>
  <c r="Q68" i="79"/>
  <c r="P68" i="79"/>
  <c r="O68" i="79"/>
  <c r="N68" i="79"/>
  <c r="M68" i="79"/>
  <c r="P59" i="79"/>
  <c r="M59" i="79"/>
  <c r="N20" i="78"/>
  <c r="O20" i="78"/>
  <c r="P20" i="78"/>
  <c r="Q20" i="78"/>
  <c r="M20" i="78"/>
  <c r="Q89" i="78"/>
  <c r="P89" i="78"/>
  <c r="O89" i="78"/>
  <c r="N89" i="78"/>
  <c r="M89" i="78"/>
  <c r="Q88" i="78"/>
  <c r="P88" i="78"/>
  <c r="O88" i="78"/>
  <c r="N88" i="78"/>
  <c r="M88" i="78"/>
  <c r="Q87" i="78"/>
  <c r="P87" i="78"/>
  <c r="O87" i="78"/>
  <c r="N87" i="78"/>
  <c r="M87" i="78"/>
  <c r="Q86" i="78"/>
  <c r="P86" i="78"/>
  <c r="O86" i="78"/>
  <c r="N86" i="78"/>
  <c r="M86" i="78"/>
  <c r="Q85" i="78"/>
  <c r="P85" i="78"/>
  <c r="O85" i="78"/>
  <c r="N85" i="78"/>
  <c r="M85" i="78"/>
  <c r="Q84" i="78"/>
  <c r="P84" i="78"/>
  <c r="O84" i="78"/>
  <c r="N84" i="78"/>
  <c r="M84" i="78"/>
  <c r="Q83" i="78"/>
  <c r="P83" i="78"/>
  <c r="O83" i="78"/>
  <c r="N83" i="78"/>
  <c r="M83" i="78"/>
  <c r="Q82" i="78"/>
  <c r="P82" i="78"/>
  <c r="O82" i="78"/>
  <c r="N82" i="78"/>
  <c r="M82" i="78"/>
  <c r="Q80" i="78"/>
  <c r="P80" i="78"/>
  <c r="O80" i="78"/>
  <c r="N80" i="78"/>
  <c r="M80" i="78"/>
  <c r="Q79" i="78"/>
  <c r="P79" i="78"/>
  <c r="O79" i="78"/>
  <c r="N79" i="78"/>
  <c r="M79" i="78"/>
  <c r="Q78" i="78"/>
  <c r="P78" i="78"/>
  <c r="O78" i="78"/>
  <c r="N78" i="78"/>
  <c r="M78" i="78"/>
  <c r="Q76" i="78"/>
  <c r="P76" i="78"/>
  <c r="O76" i="78"/>
  <c r="N76" i="78"/>
  <c r="M76" i="78"/>
  <c r="Q75" i="78"/>
  <c r="P75" i="78"/>
  <c r="O75" i="78"/>
  <c r="N75" i="78"/>
  <c r="M75" i="78"/>
  <c r="Q74" i="78"/>
  <c r="P74" i="78"/>
  <c r="O74" i="78"/>
  <c r="N74" i="78"/>
  <c r="M74" i="78"/>
  <c r="Q73" i="78"/>
  <c r="P73" i="78"/>
  <c r="O73" i="78"/>
  <c r="N73" i="78"/>
  <c r="M73" i="78"/>
  <c r="Q72" i="78"/>
  <c r="P72" i="78"/>
  <c r="O72" i="78"/>
  <c r="N72" i="78"/>
  <c r="M72" i="78"/>
  <c r="Q71" i="78"/>
  <c r="P71" i="78"/>
  <c r="O71" i="78"/>
  <c r="N71" i="78"/>
  <c r="M71" i="78"/>
  <c r="Q70" i="78"/>
  <c r="P70" i="78"/>
  <c r="O70" i="78"/>
  <c r="N70" i="78"/>
  <c r="M70" i="78"/>
  <c r="Q69" i="78"/>
  <c r="P69" i="78"/>
  <c r="O69" i="78"/>
  <c r="N69" i="78"/>
  <c r="M69" i="78"/>
  <c r="Q68" i="78"/>
  <c r="P68" i="78"/>
  <c r="O68" i="78"/>
  <c r="N68" i="78"/>
  <c r="M68" i="78"/>
  <c r="Q67" i="78"/>
  <c r="P67" i="78"/>
  <c r="O67" i="78"/>
  <c r="N67" i="78"/>
  <c r="M67" i="78"/>
  <c r="Q66" i="78"/>
  <c r="P66" i="78"/>
  <c r="O66" i="78"/>
  <c r="N66" i="78"/>
  <c r="M66" i="78"/>
  <c r="Q65" i="78"/>
  <c r="P65" i="78"/>
  <c r="O65" i="78"/>
  <c r="N65" i="78"/>
  <c r="M65" i="78"/>
  <c r="Q64" i="78"/>
  <c r="P64" i="78"/>
  <c r="O64" i="78"/>
  <c r="N64" i="78"/>
  <c r="M64" i="78"/>
  <c r="Q63" i="78"/>
  <c r="P63" i="78"/>
  <c r="O63" i="78"/>
  <c r="N63" i="78"/>
  <c r="M63" i="78"/>
  <c r="Q62" i="78"/>
  <c r="P62" i="78"/>
  <c r="O62" i="78"/>
  <c r="N62" i="78"/>
  <c r="M62" i="78"/>
  <c r="Q61" i="78"/>
  <c r="P61" i="78"/>
  <c r="O61" i="78"/>
  <c r="N61" i="78"/>
  <c r="M61" i="78"/>
  <c r="Q60" i="78"/>
  <c r="P60" i="78"/>
  <c r="O60" i="78"/>
  <c r="N60" i="78"/>
  <c r="M60" i="78"/>
  <c r="Q58" i="78"/>
  <c r="P58" i="78"/>
  <c r="O58" i="78"/>
  <c r="N58" i="78"/>
  <c r="M58" i="78"/>
  <c r="Q57" i="78"/>
  <c r="P57" i="78"/>
  <c r="O57" i="78"/>
  <c r="N57" i="78"/>
  <c r="M57" i="78"/>
  <c r="P29" i="78"/>
  <c r="P77" i="78" s="1"/>
  <c r="Q11" i="78"/>
  <c r="Q29" i="78" s="1"/>
  <c r="Q77" i="78" s="1"/>
  <c r="P11" i="78"/>
  <c r="P59" i="78" s="1"/>
  <c r="O11" i="78"/>
  <c r="O33" i="78" s="1"/>
  <c r="N11" i="78"/>
  <c r="N29" i="78" s="1"/>
  <c r="N77" i="78" s="1"/>
  <c r="M11" i="78"/>
  <c r="M59" i="78" s="1"/>
  <c r="O77" i="79" l="1"/>
  <c r="Q59" i="79"/>
  <c r="N77" i="79"/>
  <c r="N59" i="79"/>
  <c r="N81" i="79"/>
  <c r="Q81" i="79"/>
  <c r="O81" i="79"/>
  <c r="M77" i="79"/>
  <c r="P77" i="79"/>
  <c r="O59" i="79"/>
  <c r="M29" i="78"/>
  <c r="M77" i="78" s="1"/>
  <c r="M33" i="78"/>
  <c r="M42" i="78" s="1"/>
  <c r="M90" i="78" s="1"/>
  <c r="O29" i="78"/>
  <c r="O77" i="78" s="1"/>
  <c r="P33" i="78"/>
  <c r="P42" i="78" s="1"/>
  <c r="P90" i="78" s="1"/>
  <c r="O42" i="78"/>
  <c r="O90" i="78" s="1"/>
  <c r="O81" i="78"/>
  <c r="N59" i="78"/>
  <c r="Q59" i="78"/>
  <c r="N33" i="78"/>
  <c r="Q33" i="78"/>
  <c r="O59" i="78"/>
  <c r="M81" i="78"/>
  <c r="P81" i="78"/>
  <c r="Q89" i="77"/>
  <c r="P89" i="77"/>
  <c r="O89" i="77"/>
  <c r="N89" i="77"/>
  <c r="M89" i="77"/>
  <c r="Q88" i="77"/>
  <c r="P88" i="77"/>
  <c r="O88" i="77"/>
  <c r="N88" i="77"/>
  <c r="M88" i="77"/>
  <c r="Q87" i="77"/>
  <c r="P87" i="77"/>
  <c r="O87" i="77"/>
  <c r="N87" i="77"/>
  <c r="M87" i="77"/>
  <c r="Q86" i="77"/>
  <c r="P86" i="77"/>
  <c r="O86" i="77"/>
  <c r="N86" i="77"/>
  <c r="M86" i="77"/>
  <c r="Q85" i="77"/>
  <c r="P85" i="77"/>
  <c r="O85" i="77"/>
  <c r="N85" i="77"/>
  <c r="M85" i="77"/>
  <c r="Q84" i="77"/>
  <c r="P84" i="77"/>
  <c r="O84" i="77"/>
  <c r="N84" i="77"/>
  <c r="M84" i="77"/>
  <c r="Q83" i="77"/>
  <c r="P83" i="77"/>
  <c r="O83" i="77"/>
  <c r="N83" i="77"/>
  <c r="M83" i="77"/>
  <c r="Q82" i="77"/>
  <c r="P82" i="77"/>
  <c r="O82" i="77"/>
  <c r="N82" i="77"/>
  <c r="M82" i="77"/>
  <c r="Q80" i="77"/>
  <c r="P80" i="77"/>
  <c r="O80" i="77"/>
  <c r="N80" i="77"/>
  <c r="M80" i="77"/>
  <c r="Q79" i="77"/>
  <c r="P79" i="77"/>
  <c r="O79" i="77"/>
  <c r="N79" i="77"/>
  <c r="M79" i="77"/>
  <c r="Q78" i="77"/>
  <c r="P78" i="77"/>
  <c r="O78" i="77"/>
  <c r="N78" i="77"/>
  <c r="M78" i="77"/>
  <c r="Q76" i="77"/>
  <c r="P76" i="77"/>
  <c r="O76" i="77"/>
  <c r="N76" i="77"/>
  <c r="M76" i="77"/>
  <c r="Q75" i="77"/>
  <c r="P75" i="77"/>
  <c r="O75" i="77"/>
  <c r="N75" i="77"/>
  <c r="M75" i="77"/>
  <c r="Q74" i="77"/>
  <c r="P74" i="77"/>
  <c r="O74" i="77"/>
  <c r="N74" i="77"/>
  <c r="M74" i="77"/>
  <c r="Q73" i="77"/>
  <c r="P73" i="77"/>
  <c r="O73" i="77"/>
  <c r="N73" i="77"/>
  <c r="M73" i="77"/>
  <c r="Q72" i="77"/>
  <c r="P72" i="77"/>
  <c r="O72" i="77"/>
  <c r="N72" i="77"/>
  <c r="M72" i="77"/>
  <c r="Q71" i="77"/>
  <c r="P71" i="77"/>
  <c r="O71" i="77"/>
  <c r="N71" i="77"/>
  <c r="M71" i="77"/>
  <c r="Q70" i="77"/>
  <c r="P70" i="77"/>
  <c r="O70" i="77"/>
  <c r="N70" i="77"/>
  <c r="M70" i="77"/>
  <c r="Q69" i="77"/>
  <c r="P69" i="77"/>
  <c r="O69" i="77"/>
  <c r="N69" i="77"/>
  <c r="M69" i="77"/>
  <c r="Q68" i="77"/>
  <c r="P68" i="77"/>
  <c r="O68" i="77"/>
  <c r="N68" i="77"/>
  <c r="M68" i="77"/>
  <c r="Q67" i="77"/>
  <c r="P67" i="77"/>
  <c r="O67" i="77"/>
  <c r="N67" i="77"/>
  <c r="M67" i="77"/>
  <c r="Q66" i="77"/>
  <c r="P66" i="77"/>
  <c r="O66" i="77"/>
  <c r="N66" i="77"/>
  <c r="M66" i="77"/>
  <c r="Q65" i="77"/>
  <c r="P65" i="77"/>
  <c r="O65" i="77"/>
  <c r="N65" i="77"/>
  <c r="M65" i="77"/>
  <c r="Q64" i="77"/>
  <c r="P64" i="77"/>
  <c r="N64" i="77"/>
  <c r="M64" i="77"/>
  <c r="Q63" i="77"/>
  <c r="P63" i="77"/>
  <c r="O63" i="77"/>
  <c r="N63" i="77"/>
  <c r="M63" i="77"/>
  <c r="Q62" i="77"/>
  <c r="P62" i="77"/>
  <c r="O62" i="77"/>
  <c r="N62" i="77"/>
  <c r="M62" i="77"/>
  <c r="Q61" i="77"/>
  <c r="P61" i="77"/>
  <c r="O61" i="77"/>
  <c r="N61" i="77"/>
  <c r="M61" i="77"/>
  <c r="Q60" i="77"/>
  <c r="P60" i="77"/>
  <c r="O60" i="77"/>
  <c r="N60" i="77"/>
  <c r="M60" i="77"/>
  <c r="Q58" i="77"/>
  <c r="P58" i="77"/>
  <c r="O58" i="77"/>
  <c r="N58" i="77"/>
  <c r="M58" i="77"/>
  <c r="Q57" i="77"/>
  <c r="P57" i="77"/>
  <c r="O57" i="77"/>
  <c r="N57" i="77"/>
  <c r="M57" i="77"/>
  <c r="O64" i="77"/>
  <c r="Q11" i="77"/>
  <c r="Q33" i="77" s="1"/>
  <c r="P11" i="77"/>
  <c r="P59" i="77" s="1"/>
  <c r="O11" i="77"/>
  <c r="O33" i="77" s="1"/>
  <c r="N11" i="77"/>
  <c r="N59" i="77" s="1"/>
  <c r="M11" i="77"/>
  <c r="M59" i="77" s="1"/>
  <c r="O90" i="79" l="1"/>
  <c r="Q90" i="79"/>
  <c r="N90" i="79"/>
  <c r="P81" i="79"/>
  <c r="M81" i="79"/>
  <c r="N81" i="78"/>
  <c r="N42" i="78"/>
  <c r="N90" i="78" s="1"/>
  <c r="Q81" i="78"/>
  <c r="Q42" i="78"/>
  <c r="Q90" i="78" s="1"/>
  <c r="P33" i="77"/>
  <c r="P42" i="77" s="1"/>
  <c r="P90" i="77" s="1"/>
  <c r="O29" i="77"/>
  <c r="O77" i="77" s="1"/>
  <c r="M33" i="77"/>
  <c r="M42" i="77" s="1"/>
  <c r="M90" i="77" s="1"/>
  <c r="M29" i="77"/>
  <c r="M77" i="77" s="1"/>
  <c r="P29" i="77"/>
  <c r="P77" i="77" s="1"/>
  <c r="Q29" i="77"/>
  <c r="Q77" i="77" s="1"/>
  <c r="N29" i="77"/>
  <c r="N77" i="77" s="1"/>
  <c r="Q81" i="77"/>
  <c r="Q42" i="77"/>
  <c r="Q90" i="77" s="1"/>
  <c r="O42" i="77"/>
  <c r="O90" i="77" s="1"/>
  <c r="O81" i="77"/>
  <c r="Q59" i="77"/>
  <c r="N33" i="77"/>
  <c r="O59" i="77"/>
  <c r="M81" i="77"/>
  <c r="P81" i="77"/>
  <c r="M90" i="79" l="1"/>
  <c r="P90" i="79"/>
  <c r="N81" i="77"/>
  <c r="N42" i="77"/>
  <c r="N90" i="77" s="1"/>
  <c r="P57" i="76" l="1"/>
  <c r="M57" i="76"/>
  <c r="Q89" i="76"/>
  <c r="P89" i="76"/>
  <c r="O89" i="76"/>
  <c r="N89" i="76"/>
  <c r="M89" i="76"/>
  <c r="Q88" i="76"/>
  <c r="P88" i="76"/>
  <c r="O88" i="76"/>
  <c r="N88" i="76"/>
  <c r="M88" i="76"/>
  <c r="Q87" i="76"/>
  <c r="P87" i="76"/>
  <c r="O87" i="76"/>
  <c r="N87" i="76"/>
  <c r="M87" i="76"/>
  <c r="Q86" i="76"/>
  <c r="P86" i="76"/>
  <c r="O86" i="76"/>
  <c r="N86" i="76"/>
  <c r="M86" i="76"/>
  <c r="Q85" i="76"/>
  <c r="P85" i="76"/>
  <c r="O85" i="76"/>
  <c r="N85" i="76"/>
  <c r="M85" i="76"/>
  <c r="Q84" i="76"/>
  <c r="P84" i="76"/>
  <c r="O84" i="76"/>
  <c r="N84" i="76"/>
  <c r="M84" i="76"/>
  <c r="Q83" i="76"/>
  <c r="P83" i="76"/>
  <c r="O83" i="76"/>
  <c r="N83" i="76"/>
  <c r="M83" i="76"/>
  <c r="Q82" i="76"/>
  <c r="P82" i="76"/>
  <c r="O82" i="76"/>
  <c r="N82" i="76"/>
  <c r="M82" i="76"/>
  <c r="Q80" i="76"/>
  <c r="P80" i="76"/>
  <c r="O80" i="76"/>
  <c r="N80" i="76"/>
  <c r="M80" i="76"/>
  <c r="Q79" i="76"/>
  <c r="P79" i="76"/>
  <c r="O79" i="76"/>
  <c r="N79" i="76"/>
  <c r="M79" i="76"/>
  <c r="Q78" i="76"/>
  <c r="P78" i="76"/>
  <c r="O78" i="76"/>
  <c r="N78" i="76"/>
  <c r="M78" i="76"/>
  <c r="Q76" i="76"/>
  <c r="P76" i="76"/>
  <c r="O76" i="76"/>
  <c r="N76" i="76"/>
  <c r="M76" i="76"/>
  <c r="Q75" i="76"/>
  <c r="P75" i="76"/>
  <c r="O75" i="76"/>
  <c r="N75" i="76"/>
  <c r="M75" i="76"/>
  <c r="Q74" i="76"/>
  <c r="P74" i="76"/>
  <c r="O74" i="76"/>
  <c r="N74" i="76"/>
  <c r="M74" i="76"/>
  <c r="Q73" i="76"/>
  <c r="P73" i="76"/>
  <c r="O73" i="76"/>
  <c r="N73" i="76"/>
  <c r="M73" i="76"/>
  <c r="Q72" i="76"/>
  <c r="P72" i="76"/>
  <c r="O72" i="76"/>
  <c r="N72" i="76"/>
  <c r="M72" i="76"/>
  <c r="Q71" i="76"/>
  <c r="P71" i="76"/>
  <c r="O71" i="76"/>
  <c r="N71" i="76"/>
  <c r="M71" i="76"/>
  <c r="Q70" i="76"/>
  <c r="P70" i="76"/>
  <c r="O70" i="76"/>
  <c r="N70" i="76"/>
  <c r="M70" i="76"/>
  <c r="Q69" i="76"/>
  <c r="P69" i="76"/>
  <c r="O69" i="76"/>
  <c r="N69" i="76"/>
  <c r="M69" i="76"/>
  <c r="Q68" i="76"/>
  <c r="P68" i="76"/>
  <c r="O68" i="76"/>
  <c r="N68" i="76"/>
  <c r="M68" i="76"/>
  <c r="Q67" i="76"/>
  <c r="P67" i="76"/>
  <c r="O67" i="76"/>
  <c r="N67" i="76"/>
  <c r="M67" i="76"/>
  <c r="Q66" i="76"/>
  <c r="P66" i="76"/>
  <c r="O66" i="76"/>
  <c r="N66" i="76"/>
  <c r="M66" i="76"/>
  <c r="Q63" i="76"/>
  <c r="P63" i="76"/>
  <c r="O63" i="76"/>
  <c r="N63" i="76"/>
  <c r="M63" i="76"/>
  <c r="Q62" i="76"/>
  <c r="P62" i="76"/>
  <c r="O62" i="76"/>
  <c r="N62" i="76"/>
  <c r="M62" i="76"/>
  <c r="Q61" i="76"/>
  <c r="P61" i="76"/>
  <c r="O61" i="76"/>
  <c r="N61" i="76"/>
  <c r="M61" i="76"/>
  <c r="Q60" i="76"/>
  <c r="P60" i="76"/>
  <c r="O60" i="76"/>
  <c r="N60" i="76"/>
  <c r="M60" i="76"/>
  <c r="Q58" i="76"/>
  <c r="P58" i="76"/>
  <c r="O58" i="76"/>
  <c r="N58" i="76"/>
  <c r="M58" i="76"/>
  <c r="Q57" i="76"/>
  <c r="O57" i="76"/>
  <c r="N57" i="76"/>
  <c r="Q65" i="76"/>
  <c r="P65" i="76"/>
  <c r="O65" i="76"/>
  <c r="N65" i="76"/>
  <c r="M65" i="76"/>
  <c r="N16" i="76"/>
  <c r="N64" i="76" s="1"/>
  <c r="Q11" i="76"/>
  <c r="O11" i="76"/>
  <c r="N11" i="76"/>
  <c r="M11" i="76"/>
  <c r="N33" i="76" l="1"/>
  <c r="N29" i="76"/>
  <c r="N77" i="76" s="1"/>
  <c r="O33" i="76"/>
  <c r="O29" i="76"/>
  <c r="O77" i="76" s="1"/>
  <c r="M59" i="76"/>
  <c r="M29" i="76"/>
  <c r="M77" i="76" s="1"/>
  <c r="Q33" i="76"/>
  <c r="Q29" i="76"/>
  <c r="Q77" i="76" s="1"/>
  <c r="Q59" i="76"/>
  <c r="Q16" i="76"/>
  <c r="Q64" i="76" s="1"/>
  <c r="P11" i="76"/>
  <c r="P16" i="76"/>
  <c r="P64" i="76" s="1"/>
  <c r="N59" i="76"/>
  <c r="M16" i="76"/>
  <c r="M64" i="76" s="1"/>
  <c r="N42" i="76"/>
  <c r="O42" i="76"/>
  <c r="O16" i="76"/>
  <c r="O64" i="76" s="1"/>
  <c r="O59" i="76"/>
  <c r="M33" i="76"/>
  <c r="O90" i="76" l="1"/>
  <c r="N90" i="76"/>
  <c r="Q42" i="76"/>
  <c r="N81" i="76"/>
  <c r="O81" i="76"/>
  <c r="Q81" i="76"/>
  <c r="P59" i="76"/>
  <c r="P29" i="76"/>
  <c r="P77" i="76" s="1"/>
  <c r="P33" i="76"/>
  <c r="M42" i="76"/>
  <c r="M81" i="76"/>
  <c r="P42" i="76"/>
  <c r="P90" i="76" l="1"/>
  <c r="Q90" i="76"/>
  <c r="P81" i="76"/>
  <c r="M90" i="76"/>
  <c r="O90" i="75" l="1"/>
  <c r="Q90" i="75"/>
  <c r="O81" i="75"/>
  <c r="O64" i="75"/>
  <c r="N64" i="75"/>
  <c r="O59" i="75"/>
  <c r="P65" i="75"/>
  <c r="Q65" i="75"/>
  <c r="P90" i="75"/>
  <c r="N90" i="75"/>
  <c r="M90" i="75"/>
  <c r="Q89" i="75"/>
  <c r="P89" i="75"/>
  <c r="O89" i="75"/>
  <c r="N89" i="75"/>
  <c r="M89" i="75"/>
  <c r="Q88" i="75"/>
  <c r="P88" i="75"/>
  <c r="O88" i="75"/>
  <c r="N88" i="75"/>
  <c r="M88" i="75"/>
  <c r="Q87" i="75"/>
  <c r="P87" i="75"/>
  <c r="O87" i="75"/>
  <c r="N87" i="75"/>
  <c r="M87" i="75"/>
  <c r="Q86" i="75"/>
  <c r="P86" i="75"/>
  <c r="O86" i="75"/>
  <c r="N86" i="75"/>
  <c r="M86" i="75"/>
  <c r="Q85" i="75"/>
  <c r="P85" i="75"/>
  <c r="O85" i="75"/>
  <c r="N85" i="75"/>
  <c r="M85" i="75"/>
  <c r="Q84" i="75"/>
  <c r="P84" i="75"/>
  <c r="O84" i="75"/>
  <c r="N84" i="75"/>
  <c r="M84" i="75"/>
  <c r="Q83" i="75"/>
  <c r="P83" i="75"/>
  <c r="O83" i="75"/>
  <c r="N83" i="75"/>
  <c r="M83" i="75"/>
  <c r="Q82" i="75"/>
  <c r="P82" i="75"/>
  <c r="O82" i="75"/>
  <c r="N82" i="75"/>
  <c r="M82" i="75"/>
  <c r="Q81" i="75"/>
  <c r="P81" i="75"/>
  <c r="N81" i="75"/>
  <c r="M81" i="75"/>
  <c r="Q80" i="75"/>
  <c r="P80" i="75"/>
  <c r="O80" i="75"/>
  <c r="N80" i="75"/>
  <c r="M80" i="75"/>
  <c r="Q79" i="75"/>
  <c r="P79" i="75"/>
  <c r="O79" i="75"/>
  <c r="N79" i="75"/>
  <c r="M79" i="75"/>
  <c r="Q78" i="75"/>
  <c r="P78" i="75"/>
  <c r="O78" i="75"/>
  <c r="N78" i="75"/>
  <c r="M78" i="75"/>
  <c r="Q77" i="75"/>
  <c r="P77" i="75"/>
  <c r="O77" i="75"/>
  <c r="N77" i="75"/>
  <c r="M77" i="75"/>
  <c r="Q76" i="75"/>
  <c r="P76" i="75"/>
  <c r="O76" i="75"/>
  <c r="N76" i="75"/>
  <c r="M76" i="75"/>
  <c r="Q75" i="75"/>
  <c r="P75" i="75"/>
  <c r="O75" i="75"/>
  <c r="N75" i="75"/>
  <c r="M75" i="75"/>
  <c r="Q74" i="75"/>
  <c r="P74" i="75"/>
  <c r="O74" i="75"/>
  <c r="N74" i="75"/>
  <c r="M74" i="75"/>
  <c r="Q73" i="75"/>
  <c r="P73" i="75"/>
  <c r="O73" i="75"/>
  <c r="N73" i="75"/>
  <c r="M73" i="75"/>
  <c r="Q72" i="75"/>
  <c r="P72" i="75"/>
  <c r="O72" i="75"/>
  <c r="N72" i="75"/>
  <c r="M72" i="75"/>
  <c r="Q71" i="75"/>
  <c r="P71" i="75"/>
  <c r="O71" i="75"/>
  <c r="N71" i="75"/>
  <c r="M71" i="75"/>
  <c r="Q70" i="75"/>
  <c r="P70" i="75"/>
  <c r="O70" i="75"/>
  <c r="N70" i="75"/>
  <c r="M70" i="75"/>
  <c r="Q69" i="75"/>
  <c r="P69" i="75"/>
  <c r="O69" i="75"/>
  <c r="N69" i="75"/>
  <c r="M69" i="75"/>
  <c r="Q68" i="75"/>
  <c r="P68" i="75"/>
  <c r="O68" i="75"/>
  <c r="N68" i="75"/>
  <c r="M68" i="75"/>
  <c r="Q67" i="75"/>
  <c r="P67" i="75"/>
  <c r="O67" i="75"/>
  <c r="N67" i="75"/>
  <c r="M67" i="75"/>
  <c r="Q66" i="75"/>
  <c r="P66" i="75"/>
  <c r="O66" i="75"/>
  <c r="N66" i="75"/>
  <c r="M66" i="75"/>
  <c r="O65" i="75"/>
  <c r="N65" i="75"/>
  <c r="M65" i="75"/>
  <c r="P64" i="75"/>
  <c r="M64" i="75"/>
  <c r="Q63" i="75"/>
  <c r="P63" i="75"/>
  <c r="O63" i="75"/>
  <c r="N63" i="75"/>
  <c r="M63" i="75"/>
  <c r="Q62" i="75"/>
  <c r="P62" i="75"/>
  <c r="O62" i="75"/>
  <c r="N62" i="75"/>
  <c r="M62" i="75"/>
  <c r="Q61" i="75"/>
  <c r="P61" i="75"/>
  <c r="O61" i="75"/>
  <c r="N61" i="75"/>
  <c r="M61" i="75"/>
  <c r="Q60" i="75"/>
  <c r="P60" i="75"/>
  <c r="O60" i="75"/>
  <c r="N60" i="75"/>
  <c r="M60" i="75"/>
  <c r="Q59" i="75"/>
  <c r="P59" i="75"/>
  <c r="N59" i="75"/>
  <c r="M59" i="75"/>
  <c r="Q58" i="75"/>
  <c r="P58" i="75"/>
  <c r="O58" i="75"/>
  <c r="N58" i="75"/>
  <c r="M58" i="75"/>
  <c r="Q57" i="75"/>
  <c r="P57" i="75"/>
  <c r="O57" i="75"/>
  <c r="N57" i="75"/>
  <c r="M57" i="75"/>
  <c r="N10" i="74"/>
  <c r="N11" i="74" s="1"/>
  <c r="N33" i="74" s="1"/>
  <c r="N42" i="74" s="1"/>
  <c r="O10" i="74"/>
  <c r="O11" i="74" s="1"/>
  <c r="O33" i="74" s="1"/>
  <c r="O42" i="74" s="1"/>
  <c r="P10" i="74"/>
  <c r="Q10" i="74"/>
  <c r="Q11" i="74" s="1"/>
  <c r="Q33" i="74" s="1"/>
  <c r="Q42" i="74" s="1"/>
  <c r="M10" i="74"/>
  <c r="M11" i="74" s="1"/>
  <c r="M33" i="74" s="1"/>
  <c r="M42" i="74" s="1"/>
  <c r="P11" i="74" l="1"/>
  <c r="Q64" i="75"/>
  <c r="P33" i="74" l="1"/>
  <c r="P42" i="74" l="1"/>
  <c r="Q90" i="74"/>
  <c r="P90" i="74"/>
  <c r="O90" i="74"/>
  <c r="N90" i="74"/>
  <c r="M90" i="74"/>
  <c r="Q89" i="74"/>
  <c r="P89" i="74"/>
  <c r="O89" i="74"/>
  <c r="N89" i="74"/>
  <c r="M89" i="74"/>
  <c r="Q88" i="74"/>
  <c r="P88" i="74"/>
  <c r="O88" i="74"/>
  <c r="N88" i="74"/>
  <c r="M88" i="74"/>
  <c r="Q87" i="74"/>
  <c r="P87" i="74"/>
  <c r="O87" i="74"/>
  <c r="N87" i="74"/>
  <c r="M87" i="74"/>
  <c r="Q86" i="74"/>
  <c r="P86" i="74"/>
  <c r="O86" i="74"/>
  <c r="N86" i="74"/>
  <c r="M86" i="74"/>
  <c r="Q85" i="74"/>
  <c r="P85" i="74"/>
  <c r="O85" i="74"/>
  <c r="N85" i="74"/>
  <c r="M85" i="74"/>
  <c r="Q84" i="74"/>
  <c r="P84" i="74"/>
  <c r="O84" i="74"/>
  <c r="N84" i="74"/>
  <c r="M84" i="74"/>
  <c r="Q83" i="74"/>
  <c r="P83" i="74"/>
  <c r="O83" i="74"/>
  <c r="N83" i="74"/>
  <c r="M83" i="74"/>
  <c r="Q82" i="74"/>
  <c r="P82" i="74"/>
  <c r="O82" i="74"/>
  <c r="N82" i="74"/>
  <c r="M82" i="74"/>
  <c r="Q81" i="74"/>
  <c r="P81" i="74"/>
  <c r="O81" i="74"/>
  <c r="N81" i="74"/>
  <c r="M81" i="74"/>
  <c r="Q80" i="74"/>
  <c r="P80" i="74"/>
  <c r="O80" i="74"/>
  <c r="N80" i="74"/>
  <c r="M80" i="74"/>
  <c r="Q79" i="74"/>
  <c r="P79" i="74"/>
  <c r="O79" i="74"/>
  <c r="N79" i="74"/>
  <c r="M79" i="74"/>
  <c r="Q78" i="74"/>
  <c r="P78" i="74"/>
  <c r="O78" i="74"/>
  <c r="N78" i="74"/>
  <c r="M78" i="74"/>
  <c r="Q77" i="74"/>
  <c r="P77" i="74"/>
  <c r="O77" i="74"/>
  <c r="N77" i="74"/>
  <c r="M77" i="74"/>
  <c r="Q76" i="74"/>
  <c r="P76" i="74"/>
  <c r="O76" i="74"/>
  <c r="N76" i="74"/>
  <c r="M76" i="74"/>
  <c r="Q75" i="74"/>
  <c r="P75" i="74"/>
  <c r="O75" i="74"/>
  <c r="N75" i="74"/>
  <c r="M75" i="74"/>
  <c r="Q74" i="74"/>
  <c r="P74" i="74"/>
  <c r="O74" i="74"/>
  <c r="N74" i="74"/>
  <c r="M74" i="74"/>
  <c r="Q73" i="74"/>
  <c r="P73" i="74"/>
  <c r="O73" i="74"/>
  <c r="N73" i="74"/>
  <c r="M73" i="74"/>
  <c r="Q72" i="74"/>
  <c r="P72" i="74"/>
  <c r="O72" i="74"/>
  <c r="N72" i="74"/>
  <c r="M72" i="74"/>
  <c r="Q71" i="74"/>
  <c r="P71" i="74"/>
  <c r="O71" i="74"/>
  <c r="N71" i="74"/>
  <c r="M71" i="74"/>
  <c r="Q70" i="74"/>
  <c r="P70" i="74"/>
  <c r="O70" i="74"/>
  <c r="N70" i="74"/>
  <c r="M70" i="74"/>
  <c r="Q69" i="74"/>
  <c r="P69" i="74"/>
  <c r="O69" i="74"/>
  <c r="N69" i="74"/>
  <c r="M69" i="74"/>
  <c r="Q68" i="74"/>
  <c r="P68" i="74"/>
  <c r="O68" i="74"/>
  <c r="N68" i="74"/>
  <c r="M68" i="74"/>
  <c r="Q67" i="74"/>
  <c r="P67" i="74"/>
  <c r="O67" i="74"/>
  <c r="N67" i="74"/>
  <c r="M67" i="74"/>
  <c r="Q66" i="74"/>
  <c r="P66" i="74"/>
  <c r="O66" i="74"/>
  <c r="N66" i="74"/>
  <c r="M66" i="74"/>
  <c r="Q65" i="74"/>
  <c r="P65" i="74"/>
  <c r="O65" i="74"/>
  <c r="N65" i="74"/>
  <c r="M65" i="74"/>
  <c r="Q64" i="74"/>
  <c r="P64" i="74"/>
  <c r="O64" i="74"/>
  <c r="N64" i="74"/>
  <c r="M64" i="74"/>
  <c r="Q63" i="74"/>
  <c r="P63" i="74"/>
  <c r="O63" i="74"/>
  <c r="N63" i="74"/>
  <c r="M63" i="74"/>
  <c r="Q62" i="74"/>
  <c r="P62" i="74"/>
  <c r="O62" i="74"/>
  <c r="N62" i="74"/>
  <c r="M62" i="74"/>
  <c r="Q61" i="74"/>
  <c r="P61" i="74"/>
  <c r="O61" i="74"/>
  <c r="N61" i="74"/>
  <c r="M61" i="74"/>
  <c r="Q60" i="74"/>
  <c r="P60" i="74"/>
  <c r="O60" i="74"/>
  <c r="N60" i="74"/>
  <c r="M60" i="74"/>
  <c r="Q59" i="74"/>
  <c r="P59" i="74"/>
  <c r="O59" i="74"/>
  <c r="N59" i="74"/>
  <c r="M59" i="74"/>
  <c r="Q58" i="74"/>
  <c r="P58" i="74"/>
  <c r="O58" i="74"/>
  <c r="N58" i="74"/>
  <c r="M58" i="74"/>
  <c r="Q57" i="74"/>
  <c r="P57" i="74"/>
  <c r="O57" i="74"/>
  <c r="N57" i="74"/>
  <c r="M57" i="74"/>
  <c r="Q10" i="61"/>
  <c r="Q9" i="61"/>
  <c r="Q11" i="61" s="1"/>
  <c r="P42" i="61"/>
  <c r="O42" i="61"/>
  <c r="N42" i="61"/>
  <c r="M42" i="61"/>
  <c r="P33" i="61"/>
  <c r="O33" i="61"/>
  <c r="N33" i="61"/>
  <c r="M33" i="61"/>
  <c r="N29" i="61"/>
  <c r="O29" i="61"/>
  <c r="P29" i="61"/>
  <c r="M29" i="61"/>
  <c r="N11" i="61"/>
  <c r="O11" i="61"/>
  <c r="P11" i="61"/>
  <c r="M11" i="61"/>
  <c r="Q29" i="61" l="1"/>
  <c r="Q33" i="61"/>
  <c r="Q42" i="61" s="1"/>
  <c r="Q90" i="62" l="1"/>
  <c r="P90" i="62"/>
  <c r="O90" i="62"/>
  <c r="N90" i="62"/>
  <c r="M90" i="62"/>
  <c r="Q89" i="62"/>
  <c r="P89" i="62"/>
  <c r="O89" i="62"/>
  <c r="N89" i="62"/>
  <c r="M89" i="62"/>
  <c r="Q88" i="62"/>
  <c r="P88" i="62"/>
  <c r="O88" i="62"/>
  <c r="N88" i="62"/>
  <c r="M88" i="62"/>
  <c r="Q87" i="62"/>
  <c r="P87" i="62"/>
  <c r="O87" i="62"/>
  <c r="N87" i="62"/>
  <c r="M87" i="62"/>
  <c r="Q86" i="62"/>
  <c r="P86" i="62"/>
  <c r="O86" i="62"/>
  <c r="N86" i="62"/>
  <c r="M86" i="62"/>
  <c r="Q85" i="62"/>
  <c r="P85" i="62"/>
  <c r="O85" i="62"/>
  <c r="N85" i="62"/>
  <c r="M85" i="62"/>
  <c r="Q84" i="62"/>
  <c r="P84" i="62"/>
  <c r="O84" i="62"/>
  <c r="N84" i="62"/>
  <c r="M84" i="62"/>
  <c r="Q83" i="62"/>
  <c r="P83" i="62"/>
  <c r="O83" i="62"/>
  <c r="N83" i="62"/>
  <c r="M83" i="62"/>
  <c r="Q82" i="62"/>
  <c r="P82" i="62"/>
  <c r="O82" i="62"/>
  <c r="N82" i="62"/>
  <c r="M82" i="62"/>
  <c r="Q81" i="62"/>
  <c r="P81" i="62"/>
  <c r="O81" i="62"/>
  <c r="N81" i="62"/>
  <c r="M81" i="62"/>
  <c r="Q80" i="62"/>
  <c r="P80" i="62"/>
  <c r="O80" i="62"/>
  <c r="N80" i="62"/>
  <c r="M80" i="62"/>
  <c r="Q79" i="62"/>
  <c r="P79" i="62"/>
  <c r="O79" i="62"/>
  <c r="N79" i="62"/>
  <c r="M79" i="62"/>
  <c r="Q78" i="62"/>
  <c r="P78" i="62"/>
  <c r="O78" i="62"/>
  <c r="N78" i="62"/>
  <c r="M78" i="62"/>
  <c r="Q77" i="62"/>
  <c r="P77" i="62"/>
  <c r="O77" i="62"/>
  <c r="N77" i="62"/>
  <c r="M77" i="62"/>
  <c r="Q76" i="62"/>
  <c r="P76" i="62"/>
  <c r="O76" i="62"/>
  <c r="N76" i="62"/>
  <c r="M76" i="62"/>
  <c r="Q75" i="62"/>
  <c r="P75" i="62"/>
  <c r="O75" i="62"/>
  <c r="N75" i="62"/>
  <c r="M75" i="62"/>
  <c r="Q74" i="62"/>
  <c r="P74" i="62"/>
  <c r="O74" i="62"/>
  <c r="N74" i="62"/>
  <c r="M74" i="62"/>
  <c r="Q73" i="62"/>
  <c r="P73" i="62"/>
  <c r="O73" i="62"/>
  <c r="N73" i="62"/>
  <c r="M73" i="62"/>
  <c r="Q72" i="62"/>
  <c r="P72" i="62"/>
  <c r="O72" i="62"/>
  <c r="N72" i="62"/>
  <c r="M72" i="62"/>
  <c r="Q71" i="62"/>
  <c r="P71" i="62"/>
  <c r="O71" i="62"/>
  <c r="N71" i="62"/>
  <c r="M71" i="62"/>
  <c r="Q70" i="62"/>
  <c r="P70" i="62"/>
  <c r="O70" i="62"/>
  <c r="N70" i="62"/>
  <c r="M70" i="62"/>
  <c r="Q69" i="62"/>
  <c r="P69" i="62"/>
  <c r="O69" i="62"/>
  <c r="N69" i="62"/>
  <c r="M69" i="62"/>
  <c r="Q68" i="62"/>
  <c r="P68" i="62"/>
  <c r="O68" i="62"/>
  <c r="N68" i="62"/>
  <c r="M68" i="62"/>
  <c r="Q67" i="62"/>
  <c r="P67" i="62"/>
  <c r="O67" i="62"/>
  <c r="N67" i="62"/>
  <c r="M67" i="62"/>
  <c r="Q66" i="62"/>
  <c r="P66" i="62"/>
  <c r="O66" i="62"/>
  <c r="N66" i="62"/>
  <c r="M66" i="62"/>
  <c r="Q65" i="62"/>
  <c r="P65" i="62"/>
  <c r="O65" i="62"/>
  <c r="N65" i="62"/>
  <c r="M65" i="62"/>
  <c r="Q64" i="62"/>
  <c r="P64" i="62"/>
  <c r="O64" i="62"/>
  <c r="N64" i="62"/>
  <c r="M64" i="62"/>
  <c r="Q63" i="62"/>
  <c r="P63" i="62"/>
  <c r="O63" i="62"/>
  <c r="N63" i="62"/>
  <c r="M63" i="62"/>
  <c r="Q62" i="62"/>
  <c r="P62" i="62"/>
  <c r="O62" i="62"/>
  <c r="N62" i="62"/>
  <c r="M62" i="62"/>
  <c r="Q61" i="62"/>
  <c r="P61" i="62"/>
  <c r="O61" i="62"/>
  <c r="N61" i="62"/>
  <c r="M61" i="62"/>
  <c r="Q60" i="62"/>
  <c r="P60" i="62"/>
  <c r="O60" i="62"/>
  <c r="N60" i="62"/>
  <c r="M60" i="62"/>
  <c r="Q59" i="62"/>
  <c r="P59" i="62"/>
  <c r="O59" i="62"/>
  <c r="N59" i="62"/>
  <c r="M59" i="62"/>
  <c r="Q58" i="62"/>
  <c r="P58" i="62"/>
  <c r="O58" i="62"/>
  <c r="N58" i="62"/>
  <c r="M58" i="62"/>
  <c r="Q57" i="62"/>
  <c r="P57" i="62"/>
  <c r="O57" i="62"/>
  <c r="N57" i="62"/>
  <c r="Q90" i="61"/>
  <c r="P90" i="61"/>
  <c r="O90" i="61"/>
  <c r="N90" i="61"/>
  <c r="M90" i="61"/>
  <c r="Q89" i="61"/>
  <c r="P89" i="61"/>
  <c r="O89" i="61"/>
  <c r="N89" i="61"/>
  <c r="M89" i="61"/>
  <c r="Q88" i="61"/>
  <c r="P88" i="61"/>
  <c r="O88" i="61"/>
  <c r="N88" i="61"/>
  <c r="M88" i="61"/>
  <c r="Q87" i="61"/>
  <c r="P87" i="61"/>
  <c r="O87" i="61"/>
  <c r="N87" i="61"/>
  <c r="M87" i="61"/>
  <c r="Q86" i="61"/>
  <c r="P86" i="61"/>
  <c r="O86" i="61"/>
  <c r="N86" i="61"/>
  <c r="M86" i="61"/>
  <c r="Q85" i="61"/>
  <c r="P85" i="61"/>
  <c r="O85" i="61"/>
  <c r="N85" i="61"/>
  <c r="M85" i="61"/>
  <c r="Q84" i="61"/>
  <c r="P84" i="61"/>
  <c r="O84" i="61"/>
  <c r="N84" i="61"/>
  <c r="M84" i="61"/>
  <c r="Q83" i="61"/>
  <c r="P83" i="61"/>
  <c r="O83" i="61"/>
  <c r="N83" i="61"/>
  <c r="M83" i="61"/>
  <c r="Q82" i="61"/>
  <c r="P82" i="61"/>
  <c r="O82" i="61"/>
  <c r="N82" i="61"/>
  <c r="M82" i="61"/>
  <c r="Q81" i="61"/>
  <c r="P81" i="61"/>
  <c r="O81" i="61"/>
  <c r="N81" i="61"/>
  <c r="M81" i="61"/>
  <c r="Q80" i="61"/>
  <c r="P80" i="61"/>
  <c r="O80" i="61"/>
  <c r="N80" i="61"/>
  <c r="M80" i="61"/>
  <c r="Q79" i="61"/>
  <c r="P79" i="61"/>
  <c r="O79" i="61"/>
  <c r="N79" i="61"/>
  <c r="M79" i="61"/>
  <c r="Q78" i="61"/>
  <c r="P78" i="61"/>
  <c r="O78" i="61"/>
  <c r="N78" i="61"/>
  <c r="M78" i="61"/>
  <c r="Q77" i="61"/>
  <c r="P77" i="61"/>
  <c r="O77" i="61"/>
  <c r="N77" i="61"/>
  <c r="M77" i="61"/>
  <c r="Q76" i="61"/>
  <c r="P76" i="61"/>
  <c r="O76" i="61"/>
  <c r="N76" i="61"/>
  <c r="M76" i="61"/>
  <c r="Q75" i="61"/>
  <c r="P75" i="61"/>
  <c r="O75" i="61"/>
  <c r="N75" i="61"/>
  <c r="M75" i="61"/>
  <c r="Q74" i="61"/>
  <c r="P74" i="61"/>
  <c r="O74" i="61"/>
  <c r="N74" i="61"/>
  <c r="M74" i="61"/>
  <c r="Q73" i="61"/>
  <c r="P73" i="61"/>
  <c r="O73" i="61"/>
  <c r="N73" i="61"/>
  <c r="M73" i="61"/>
  <c r="Q72" i="61"/>
  <c r="P72" i="61"/>
  <c r="O72" i="61"/>
  <c r="N72" i="61"/>
  <c r="M72" i="61"/>
  <c r="Q71" i="61"/>
  <c r="P71" i="61"/>
  <c r="O71" i="61"/>
  <c r="N71" i="61"/>
  <c r="M71" i="61"/>
  <c r="Q70" i="61"/>
  <c r="P70" i="61"/>
  <c r="O70" i="61"/>
  <c r="N70" i="61"/>
  <c r="M70" i="61"/>
  <c r="Q69" i="61"/>
  <c r="P69" i="61"/>
  <c r="O69" i="61"/>
  <c r="N69" i="61"/>
  <c r="M69" i="61"/>
  <c r="Q68" i="61"/>
  <c r="P68" i="61"/>
  <c r="O68" i="61"/>
  <c r="N68" i="61"/>
  <c r="M68" i="61"/>
  <c r="Q67" i="61"/>
  <c r="P67" i="61"/>
  <c r="O67" i="61"/>
  <c r="N67" i="61"/>
  <c r="M67" i="61"/>
  <c r="Q66" i="61"/>
  <c r="P66" i="61"/>
  <c r="O66" i="61"/>
  <c r="N66" i="61"/>
  <c r="M66" i="61"/>
  <c r="Q65" i="61"/>
  <c r="P65" i="61"/>
  <c r="O65" i="61"/>
  <c r="N65" i="61"/>
  <c r="M65" i="61"/>
  <c r="Q64" i="61"/>
  <c r="P64" i="61"/>
  <c r="O64" i="61"/>
  <c r="N64" i="61"/>
  <c r="M64" i="61"/>
  <c r="Q63" i="61"/>
  <c r="P63" i="61"/>
  <c r="O63" i="61"/>
  <c r="N63" i="61"/>
  <c r="M63" i="61"/>
  <c r="Q62" i="61"/>
  <c r="P62" i="61"/>
  <c r="O62" i="61"/>
  <c r="N62" i="61"/>
  <c r="M62" i="61"/>
  <c r="Q61" i="61"/>
  <c r="P61" i="61"/>
  <c r="O61" i="61"/>
  <c r="N61" i="61"/>
  <c r="M61" i="61"/>
  <c r="Q60" i="61"/>
  <c r="P60" i="61"/>
  <c r="O60" i="61"/>
  <c r="N60" i="61"/>
  <c r="M60" i="61"/>
  <c r="Q59" i="61"/>
  <c r="P59" i="61"/>
  <c r="O59" i="61"/>
  <c r="N59" i="61"/>
  <c r="M59" i="61"/>
  <c r="Q58" i="61"/>
  <c r="P58" i="61"/>
  <c r="O58" i="61"/>
  <c r="N58" i="61"/>
  <c r="M58" i="61"/>
  <c r="Q57" i="61"/>
  <c r="P57" i="61"/>
  <c r="O57" i="61"/>
  <c r="N57" i="61"/>
  <c r="M57" i="62"/>
  <c r="M57" i="61"/>
  <c r="Q90" i="34"/>
  <c r="P90" i="34"/>
  <c r="O90" i="34"/>
  <c r="N90" i="34"/>
  <c r="M90" i="34"/>
  <c r="Q89" i="34"/>
  <c r="P89" i="34"/>
  <c r="O89" i="34"/>
  <c r="N89" i="34"/>
  <c r="M89" i="34"/>
  <c r="Q88" i="34"/>
  <c r="P88" i="34"/>
  <c r="O88" i="34"/>
  <c r="N88" i="34"/>
  <c r="M88" i="34"/>
  <c r="Q87" i="34"/>
  <c r="P87" i="34"/>
  <c r="O87" i="34"/>
  <c r="N87" i="34"/>
  <c r="M87" i="34"/>
  <c r="Q86" i="34"/>
  <c r="P86" i="34"/>
  <c r="O86" i="34"/>
  <c r="N86" i="34"/>
  <c r="M86" i="34"/>
  <c r="Q85" i="34"/>
  <c r="P85" i="34"/>
  <c r="O85" i="34"/>
  <c r="N85" i="34"/>
  <c r="M85" i="34"/>
  <c r="Q84" i="34"/>
  <c r="P84" i="34"/>
  <c r="O84" i="34"/>
  <c r="N84" i="34"/>
  <c r="M84" i="34"/>
  <c r="Q83" i="34"/>
  <c r="P83" i="34"/>
  <c r="O83" i="34"/>
  <c r="N83" i="34"/>
  <c r="M83" i="34"/>
  <c r="Q82" i="34"/>
  <c r="P82" i="34"/>
  <c r="O82" i="34"/>
  <c r="N82" i="34"/>
  <c r="M82" i="34"/>
  <c r="Q81" i="34"/>
  <c r="P81" i="34"/>
  <c r="O81" i="34"/>
  <c r="N81" i="34"/>
  <c r="M81" i="34"/>
  <c r="Q80" i="34"/>
  <c r="P80" i="34"/>
  <c r="O80" i="34"/>
  <c r="N80" i="34"/>
  <c r="M80" i="34"/>
  <c r="Q79" i="34"/>
  <c r="P79" i="34"/>
  <c r="O79" i="34"/>
  <c r="N79" i="34"/>
  <c r="M79" i="34"/>
  <c r="Q78" i="34"/>
  <c r="P78" i="34"/>
  <c r="O78" i="34"/>
  <c r="N78" i="34"/>
  <c r="M78" i="34"/>
  <c r="Q77" i="34"/>
  <c r="P77" i="34"/>
  <c r="O77" i="34"/>
  <c r="N77" i="34"/>
  <c r="M77" i="34"/>
  <c r="Q76" i="34"/>
  <c r="P76" i="34"/>
  <c r="O76" i="34"/>
  <c r="N76" i="34"/>
  <c r="M76" i="34"/>
  <c r="Q75" i="34"/>
  <c r="P75" i="34"/>
  <c r="O75" i="34"/>
  <c r="N75" i="34"/>
  <c r="M75" i="34"/>
  <c r="Q74" i="34"/>
  <c r="P74" i="34"/>
  <c r="O74" i="34"/>
  <c r="N74" i="34"/>
  <c r="M74" i="34"/>
  <c r="Q73" i="34"/>
  <c r="P73" i="34"/>
  <c r="O73" i="34"/>
  <c r="N73" i="34"/>
  <c r="M73" i="34"/>
  <c r="Q72" i="34"/>
  <c r="P72" i="34"/>
  <c r="O72" i="34"/>
  <c r="N72" i="34"/>
  <c r="M72" i="34"/>
  <c r="Q71" i="34"/>
  <c r="P71" i="34"/>
  <c r="O71" i="34"/>
  <c r="N71" i="34"/>
  <c r="M71" i="34"/>
  <c r="Q70" i="34"/>
  <c r="P70" i="34"/>
  <c r="O70" i="34"/>
  <c r="N70" i="34"/>
  <c r="M70" i="34"/>
  <c r="Q69" i="34"/>
  <c r="P69" i="34"/>
  <c r="O69" i="34"/>
  <c r="N69" i="34"/>
  <c r="M69" i="34"/>
  <c r="Q68" i="34"/>
  <c r="P68" i="34"/>
  <c r="O68" i="34"/>
  <c r="N68" i="34"/>
  <c r="M68" i="34"/>
  <c r="Q67" i="34"/>
  <c r="P67" i="34"/>
  <c r="O67" i="34"/>
  <c r="N67" i="34"/>
  <c r="M67" i="34"/>
  <c r="Q66" i="34"/>
  <c r="P66" i="34"/>
  <c r="O66" i="34"/>
  <c r="N66" i="34"/>
  <c r="M66" i="34"/>
  <c r="Q65" i="34"/>
  <c r="P65" i="34"/>
  <c r="O65" i="34"/>
  <c r="N65" i="34"/>
  <c r="M65" i="34"/>
  <c r="Q64" i="34"/>
  <c r="P64" i="34"/>
  <c r="O64" i="34"/>
  <c r="N64" i="34"/>
  <c r="M64" i="34"/>
  <c r="Q63" i="34"/>
  <c r="P63" i="34"/>
  <c r="O63" i="34"/>
  <c r="N63" i="34"/>
  <c r="M63" i="34"/>
  <c r="Q62" i="34"/>
  <c r="P62" i="34"/>
  <c r="O62" i="34"/>
  <c r="N62" i="34"/>
  <c r="M62" i="34"/>
  <c r="Q61" i="34"/>
  <c r="P61" i="34"/>
  <c r="O61" i="34"/>
  <c r="N61" i="34"/>
  <c r="M61" i="34"/>
  <c r="Q60" i="34"/>
  <c r="P60" i="34"/>
  <c r="O60" i="34"/>
  <c r="N60" i="34"/>
  <c r="M60" i="34"/>
  <c r="Q59" i="34"/>
  <c r="P59" i="34"/>
  <c r="O59" i="34"/>
  <c r="N59" i="34"/>
  <c r="M59" i="34"/>
  <c r="Q58" i="34"/>
  <c r="P58" i="34"/>
  <c r="O58" i="34"/>
  <c r="N58" i="34"/>
  <c r="M58" i="34"/>
  <c r="P57" i="34"/>
  <c r="O57" i="34"/>
  <c r="N57" i="34"/>
  <c r="M57" i="34"/>
  <c r="Q90" i="59"/>
  <c r="P90" i="59"/>
  <c r="O90" i="59"/>
  <c r="N90" i="59"/>
  <c r="M90" i="59"/>
  <c r="Q89" i="59"/>
  <c r="P89" i="59"/>
  <c r="O89" i="59"/>
  <c r="N89" i="59"/>
  <c r="M89" i="59"/>
  <c r="Q88" i="59"/>
  <c r="P88" i="59"/>
  <c r="O88" i="59"/>
  <c r="N88" i="59"/>
  <c r="M88" i="59"/>
  <c r="Q87" i="59"/>
  <c r="P87" i="59"/>
  <c r="O87" i="59"/>
  <c r="N87" i="59"/>
  <c r="M87" i="59"/>
  <c r="Q86" i="59"/>
  <c r="P86" i="59"/>
  <c r="O86" i="59"/>
  <c r="N86" i="59"/>
  <c r="M86" i="59"/>
  <c r="Q85" i="59"/>
  <c r="P85" i="59"/>
  <c r="O85" i="59"/>
  <c r="N85" i="59"/>
  <c r="M85" i="59"/>
  <c r="Q84" i="59"/>
  <c r="P84" i="59"/>
  <c r="O84" i="59"/>
  <c r="N84" i="59"/>
  <c r="M84" i="59"/>
  <c r="Q83" i="59"/>
  <c r="P83" i="59"/>
  <c r="O83" i="59"/>
  <c r="N83" i="59"/>
  <c r="M83" i="59"/>
  <c r="Q82" i="59"/>
  <c r="P82" i="59"/>
  <c r="O82" i="59"/>
  <c r="N82" i="59"/>
  <c r="M82" i="59"/>
  <c r="Q81" i="59"/>
  <c r="P81" i="59"/>
  <c r="O81" i="59"/>
  <c r="N81" i="59"/>
  <c r="M81" i="59"/>
  <c r="Q80" i="59"/>
  <c r="P80" i="59"/>
  <c r="O80" i="59"/>
  <c r="N80" i="59"/>
  <c r="M80" i="59"/>
  <c r="Q79" i="59"/>
  <c r="P79" i="59"/>
  <c r="O79" i="59"/>
  <c r="N79" i="59"/>
  <c r="M79" i="59"/>
  <c r="Q78" i="59"/>
  <c r="P78" i="59"/>
  <c r="O78" i="59"/>
  <c r="N78" i="59"/>
  <c r="M78" i="59"/>
  <c r="Q77" i="59"/>
  <c r="P77" i="59"/>
  <c r="O77" i="59"/>
  <c r="N77" i="59"/>
  <c r="M77" i="59"/>
  <c r="Q76" i="59"/>
  <c r="P76" i="59"/>
  <c r="O76" i="59"/>
  <c r="N76" i="59"/>
  <c r="M76" i="59"/>
  <c r="Q75" i="59"/>
  <c r="P75" i="59"/>
  <c r="O75" i="59"/>
  <c r="N75" i="59"/>
  <c r="M75" i="59"/>
  <c r="Q74" i="59"/>
  <c r="P74" i="59"/>
  <c r="O74" i="59"/>
  <c r="N74" i="59"/>
  <c r="M74" i="59"/>
  <c r="Q73" i="59"/>
  <c r="P73" i="59"/>
  <c r="O73" i="59"/>
  <c r="N73" i="59"/>
  <c r="M73" i="59"/>
  <c r="Q72" i="59"/>
  <c r="P72" i="59"/>
  <c r="O72" i="59"/>
  <c r="N72" i="59"/>
  <c r="M72" i="59"/>
  <c r="Q71" i="59"/>
  <c r="P71" i="59"/>
  <c r="O71" i="59"/>
  <c r="N71" i="59"/>
  <c r="M71" i="59"/>
  <c r="Q70" i="59"/>
  <c r="P70" i="59"/>
  <c r="O70" i="59"/>
  <c r="N70" i="59"/>
  <c r="M70" i="59"/>
  <c r="Q69" i="59"/>
  <c r="P69" i="59"/>
  <c r="O69" i="59"/>
  <c r="N69" i="59"/>
  <c r="M69" i="59"/>
  <c r="Q68" i="59"/>
  <c r="P68" i="59"/>
  <c r="O68" i="59"/>
  <c r="N68" i="59"/>
  <c r="M68" i="59"/>
  <c r="Q67" i="59"/>
  <c r="P67" i="59"/>
  <c r="O67" i="59"/>
  <c r="N67" i="59"/>
  <c r="M67" i="59"/>
  <c r="Q66" i="59"/>
  <c r="P66" i="59"/>
  <c r="O66" i="59"/>
  <c r="N66" i="59"/>
  <c r="M66" i="59"/>
  <c r="Q65" i="59"/>
  <c r="P65" i="59"/>
  <c r="O65" i="59"/>
  <c r="N65" i="59"/>
  <c r="M65" i="59"/>
  <c r="Q64" i="59"/>
  <c r="P64" i="59"/>
  <c r="O64" i="59"/>
  <c r="N64" i="59"/>
  <c r="M64" i="59"/>
  <c r="Q63" i="59"/>
  <c r="P63" i="59"/>
  <c r="O63" i="59"/>
  <c r="N63" i="59"/>
  <c r="M63" i="59"/>
  <c r="Q62" i="59"/>
  <c r="P62" i="59"/>
  <c r="O62" i="59"/>
  <c r="N62" i="59"/>
  <c r="M62" i="59"/>
  <c r="Q61" i="59"/>
  <c r="P61" i="59"/>
  <c r="O61" i="59"/>
  <c r="N61" i="59"/>
  <c r="M61" i="59"/>
  <c r="Q60" i="59"/>
  <c r="P60" i="59"/>
  <c r="O60" i="59"/>
  <c r="N60" i="59"/>
  <c r="M60" i="59"/>
  <c r="Q59" i="59"/>
  <c r="P59" i="59"/>
  <c r="O59" i="59"/>
  <c r="N59" i="59"/>
  <c r="M59" i="59"/>
  <c r="Q58" i="59"/>
  <c r="P58" i="59"/>
  <c r="O58" i="59"/>
  <c r="N58" i="59"/>
  <c r="M58" i="59"/>
  <c r="P57" i="59"/>
  <c r="O57" i="59"/>
  <c r="N57" i="59"/>
  <c r="M57" i="59"/>
  <c r="Q57" i="59"/>
  <c r="Q57" i="34"/>
  <c r="H106" i="50"/>
  <c r="G106" i="50"/>
  <c r="F106" i="50"/>
  <c r="E106" i="50"/>
  <c r="H105" i="50"/>
  <c r="G105" i="50"/>
  <c r="F105" i="50"/>
  <c r="E105" i="50"/>
  <c r="H104" i="50"/>
  <c r="G104" i="50"/>
  <c r="F104" i="50"/>
  <c r="E104" i="50"/>
  <c r="H103" i="50"/>
  <c r="G103" i="50"/>
  <c r="F103" i="50"/>
  <c r="E103" i="50"/>
  <c r="H102" i="50"/>
  <c r="G102" i="50"/>
  <c r="F102" i="50"/>
  <c r="E102" i="50"/>
  <c r="Q101" i="50"/>
  <c r="P101" i="50"/>
  <c r="O101" i="50"/>
  <c r="N101" i="50"/>
  <c r="M101" i="50"/>
  <c r="L101" i="50"/>
  <c r="K101" i="50"/>
  <c r="J101" i="50"/>
  <c r="I101" i="50"/>
  <c r="H101" i="50"/>
  <c r="G101" i="50"/>
  <c r="F101" i="50"/>
  <c r="E101" i="50"/>
  <c r="Q100" i="50"/>
  <c r="P100" i="50"/>
  <c r="O100" i="50"/>
  <c r="N100" i="50"/>
  <c r="M100" i="50"/>
  <c r="L100" i="50"/>
  <c r="K100" i="50"/>
  <c r="J100" i="50"/>
  <c r="I100" i="50"/>
  <c r="H100" i="50"/>
  <c r="G100" i="50"/>
  <c r="F100" i="50"/>
  <c r="E100" i="50"/>
  <c r="Q99" i="50"/>
  <c r="P99" i="50"/>
  <c r="O99" i="50"/>
  <c r="N99" i="50"/>
  <c r="M99" i="50"/>
  <c r="L99" i="50"/>
  <c r="K99" i="50"/>
  <c r="J99" i="50"/>
  <c r="I99" i="50"/>
  <c r="H99" i="50"/>
  <c r="G99" i="50"/>
  <c r="F99" i="50"/>
  <c r="E99" i="50"/>
  <c r="Q98" i="50"/>
  <c r="P98" i="50"/>
  <c r="O98" i="50"/>
  <c r="N98" i="50"/>
  <c r="M98" i="50"/>
  <c r="L98" i="50"/>
  <c r="K98" i="50"/>
  <c r="J98" i="50"/>
  <c r="I98" i="50"/>
  <c r="H98" i="50"/>
  <c r="G98" i="50"/>
  <c r="F98" i="50"/>
  <c r="E98" i="50"/>
  <c r="Q97" i="50"/>
  <c r="P97" i="50"/>
  <c r="O97" i="50"/>
  <c r="N97" i="50"/>
  <c r="M97" i="50"/>
  <c r="L97" i="50"/>
  <c r="K97" i="50"/>
  <c r="J97" i="50"/>
  <c r="I97" i="50"/>
  <c r="H97" i="50"/>
  <c r="G97" i="50"/>
  <c r="F97" i="50"/>
  <c r="E97" i="50"/>
  <c r="Q96" i="50"/>
  <c r="P96" i="50"/>
  <c r="O96" i="50"/>
  <c r="N96" i="50"/>
  <c r="M96" i="50"/>
  <c r="L96" i="50"/>
  <c r="K96" i="50"/>
  <c r="J96" i="50"/>
  <c r="I96" i="50"/>
  <c r="H96" i="50"/>
  <c r="G96" i="50"/>
  <c r="F96" i="50"/>
  <c r="E96" i="50"/>
  <c r="Q95" i="50"/>
  <c r="P95" i="50"/>
  <c r="O95" i="50"/>
  <c r="N95" i="50"/>
  <c r="M95" i="50"/>
  <c r="L95" i="50"/>
  <c r="K95" i="50"/>
  <c r="J95" i="50"/>
  <c r="I95" i="50"/>
  <c r="H95" i="50"/>
  <c r="G95" i="50"/>
  <c r="F95" i="50"/>
  <c r="E95" i="50"/>
  <c r="Q94" i="50"/>
  <c r="P94" i="50"/>
  <c r="O94" i="50"/>
  <c r="N94" i="50"/>
  <c r="M94" i="50"/>
  <c r="L94" i="50"/>
  <c r="K94" i="50"/>
  <c r="J94" i="50"/>
  <c r="I94" i="50"/>
  <c r="H94" i="50"/>
  <c r="G94" i="50"/>
  <c r="F94" i="50"/>
  <c r="E94" i="50"/>
  <c r="Q93" i="50"/>
  <c r="P93" i="50"/>
  <c r="O93" i="50"/>
  <c r="N93" i="50"/>
  <c r="M93" i="50"/>
  <c r="L93" i="50"/>
  <c r="K93" i="50"/>
  <c r="J93" i="50"/>
  <c r="I93" i="50"/>
  <c r="H93" i="50"/>
  <c r="G93" i="50"/>
  <c r="F93" i="50"/>
  <c r="E93" i="50"/>
  <c r="Q92" i="50"/>
  <c r="P92" i="50"/>
  <c r="O92" i="50"/>
  <c r="N92" i="50"/>
  <c r="M92" i="50"/>
  <c r="L92" i="50"/>
  <c r="K92" i="50"/>
  <c r="J92" i="50"/>
  <c r="I92" i="50"/>
  <c r="H92" i="50"/>
  <c r="G92" i="50"/>
  <c r="F92" i="50"/>
  <c r="E92" i="50"/>
  <c r="Q91" i="50"/>
  <c r="P91" i="50"/>
  <c r="O91" i="50"/>
  <c r="N91" i="50"/>
  <c r="M91" i="50"/>
  <c r="L91" i="50"/>
  <c r="K91" i="50"/>
  <c r="J91" i="50"/>
  <c r="I91" i="50"/>
  <c r="H91" i="50"/>
  <c r="G91" i="50"/>
  <c r="F91" i="50"/>
  <c r="E91" i="50"/>
  <c r="Q90" i="50"/>
  <c r="P90" i="50"/>
  <c r="O90" i="50"/>
  <c r="N90" i="50"/>
  <c r="M90" i="50"/>
  <c r="L90" i="50"/>
  <c r="K90" i="50"/>
  <c r="J90" i="50"/>
  <c r="I90" i="50"/>
  <c r="H90" i="50"/>
  <c r="G90" i="50"/>
  <c r="F90" i="50"/>
  <c r="E90" i="50"/>
  <c r="Q89" i="50"/>
  <c r="P89" i="50"/>
  <c r="O89" i="50"/>
  <c r="N89" i="50"/>
  <c r="M89" i="50"/>
  <c r="L89" i="50"/>
  <c r="K89" i="50"/>
  <c r="J89" i="50"/>
  <c r="I89" i="50"/>
  <c r="H89" i="50"/>
  <c r="G89" i="50"/>
  <c r="F89" i="50"/>
  <c r="E89" i="50"/>
  <c r="Q88" i="50"/>
  <c r="P88" i="50"/>
  <c r="O88" i="50"/>
  <c r="N88" i="50"/>
  <c r="M88" i="50"/>
  <c r="L88" i="50"/>
  <c r="K88" i="50"/>
  <c r="J88" i="50"/>
  <c r="I88" i="50"/>
  <c r="H88" i="50"/>
  <c r="G88" i="50"/>
  <c r="F88" i="50"/>
  <c r="E88" i="50"/>
  <c r="Q87" i="50"/>
  <c r="P87" i="50"/>
  <c r="O87" i="50"/>
  <c r="N87" i="50"/>
  <c r="M87" i="50"/>
  <c r="L87" i="50"/>
  <c r="K87" i="50"/>
  <c r="J87" i="50"/>
  <c r="I87" i="50"/>
  <c r="H87" i="50"/>
  <c r="G87" i="50"/>
  <c r="F87" i="50"/>
  <c r="E87" i="50"/>
  <c r="Q86" i="50"/>
  <c r="P86" i="50"/>
  <c r="O86" i="50"/>
  <c r="N86" i="50"/>
  <c r="M86" i="50"/>
  <c r="L86" i="50"/>
  <c r="K86" i="50"/>
  <c r="J86" i="50"/>
  <c r="I86" i="50"/>
  <c r="H86" i="50"/>
  <c r="G86" i="50"/>
  <c r="F86" i="50"/>
  <c r="E86" i="50"/>
  <c r="Q85" i="50"/>
  <c r="P85" i="50"/>
  <c r="O85" i="50"/>
  <c r="N85" i="50"/>
  <c r="M85" i="50"/>
  <c r="L85" i="50"/>
  <c r="K85" i="50"/>
  <c r="J85" i="50"/>
  <c r="I85" i="50"/>
  <c r="H85" i="50"/>
  <c r="G85" i="50"/>
  <c r="F85" i="50"/>
  <c r="E85" i="50"/>
  <c r="Q84" i="50"/>
  <c r="P84" i="50"/>
  <c r="O84" i="50"/>
  <c r="N84" i="50"/>
  <c r="M84" i="50"/>
  <c r="L84" i="50"/>
  <c r="K84" i="50"/>
  <c r="J84" i="50"/>
  <c r="I84" i="50"/>
  <c r="H84" i="50"/>
  <c r="G84" i="50"/>
  <c r="F84" i="50"/>
  <c r="E84" i="50"/>
  <c r="Q83" i="50"/>
  <c r="P83" i="50"/>
  <c r="O83" i="50"/>
  <c r="N83" i="50"/>
  <c r="M83" i="50"/>
  <c r="L83" i="50"/>
  <c r="K83" i="50"/>
  <c r="J83" i="50"/>
  <c r="I83" i="50"/>
  <c r="H83" i="50"/>
  <c r="G83" i="50"/>
  <c r="F83" i="50"/>
  <c r="E83" i="50"/>
  <c r="Q82" i="50"/>
  <c r="P82" i="50"/>
  <c r="O82" i="50"/>
  <c r="N82" i="50"/>
  <c r="M82" i="50"/>
  <c r="L82" i="50"/>
  <c r="K82" i="50"/>
  <c r="J82" i="50"/>
  <c r="I82" i="50"/>
  <c r="H82" i="50"/>
  <c r="G82" i="50"/>
  <c r="F82" i="50"/>
  <c r="E82" i="50"/>
  <c r="Q81" i="50"/>
  <c r="P81" i="50"/>
  <c r="O81" i="50"/>
  <c r="N81" i="50"/>
  <c r="M81" i="50"/>
  <c r="L81" i="50"/>
  <c r="K81" i="50"/>
  <c r="J81" i="50"/>
  <c r="I81" i="50"/>
  <c r="H81" i="50"/>
  <c r="G81" i="50"/>
  <c r="F81" i="50"/>
  <c r="E81" i="50"/>
  <c r="Q80" i="50"/>
  <c r="P80" i="50"/>
  <c r="O80" i="50"/>
  <c r="N80" i="50"/>
  <c r="M80" i="50"/>
  <c r="L80" i="50"/>
  <c r="K80" i="50"/>
  <c r="J80" i="50"/>
  <c r="I80" i="50"/>
  <c r="H80" i="50"/>
  <c r="G80" i="50"/>
  <c r="F80" i="50"/>
  <c r="E80" i="50"/>
  <c r="Q79" i="50"/>
  <c r="P79" i="50"/>
  <c r="O79" i="50"/>
  <c r="N79" i="50"/>
  <c r="M79" i="50"/>
  <c r="L79" i="50"/>
  <c r="K79" i="50"/>
  <c r="J79" i="50"/>
  <c r="I79" i="50"/>
  <c r="H79" i="50"/>
  <c r="G79" i="50"/>
  <c r="F79" i="50"/>
  <c r="E79" i="50"/>
  <c r="Q78" i="50"/>
  <c r="P78" i="50"/>
  <c r="O78" i="50"/>
  <c r="N78" i="50"/>
  <c r="M78" i="50"/>
  <c r="L78" i="50"/>
  <c r="K78" i="50"/>
  <c r="J78" i="50"/>
  <c r="I78" i="50"/>
  <c r="H78" i="50"/>
  <c r="G78" i="50"/>
  <c r="F78" i="50"/>
  <c r="E78" i="50"/>
  <c r="Q77" i="50"/>
  <c r="P77" i="50"/>
  <c r="O77" i="50"/>
  <c r="N77" i="50"/>
  <c r="M77" i="50"/>
  <c r="L77" i="50"/>
  <c r="K77" i="50"/>
  <c r="J77" i="50"/>
  <c r="I77" i="50"/>
  <c r="H77" i="50"/>
  <c r="G77" i="50"/>
  <c r="F77" i="50"/>
  <c r="E77" i="50"/>
  <c r="Q76" i="50"/>
  <c r="P76" i="50"/>
  <c r="O76" i="50"/>
  <c r="N76" i="50"/>
  <c r="M76" i="50"/>
  <c r="L76" i="50"/>
  <c r="K76" i="50"/>
  <c r="J76" i="50"/>
  <c r="I76" i="50"/>
  <c r="H76" i="50"/>
  <c r="G76" i="50"/>
  <c r="F76" i="50"/>
  <c r="E76" i="50"/>
  <c r="Q75" i="50"/>
  <c r="P75" i="50"/>
  <c r="O75" i="50"/>
  <c r="N75" i="50"/>
  <c r="M75" i="50"/>
  <c r="L75" i="50"/>
  <c r="K75" i="50"/>
  <c r="J75" i="50"/>
  <c r="I75" i="50"/>
  <c r="H75" i="50"/>
  <c r="G75" i="50"/>
  <c r="F75" i="50"/>
  <c r="E75" i="50"/>
  <c r="Q74" i="50"/>
  <c r="P74" i="50"/>
  <c r="O74" i="50"/>
  <c r="N74" i="50"/>
  <c r="M74" i="50"/>
  <c r="L74" i="50"/>
  <c r="K74" i="50"/>
  <c r="J74" i="50"/>
  <c r="I74" i="50"/>
  <c r="H74" i="50"/>
  <c r="G74" i="50"/>
  <c r="F74" i="50"/>
  <c r="E74" i="50"/>
  <c r="Q73" i="50"/>
  <c r="P73" i="50"/>
  <c r="O73" i="50"/>
  <c r="N73" i="50"/>
  <c r="M73" i="50"/>
  <c r="L73" i="50"/>
  <c r="K73" i="50"/>
  <c r="J73" i="50"/>
  <c r="I73" i="50"/>
  <c r="H73" i="50"/>
  <c r="G73" i="50"/>
  <c r="F73" i="50"/>
  <c r="E73" i="50"/>
  <c r="Q72" i="50"/>
  <c r="P72" i="50"/>
  <c r="O72" i="50"/>
  <c r="N72" i="50"/>
  <c r="M72" i="50"/>
  <c r="L72" i="50"/>
  <c r="K72" i="50"/>
  <c r="J72" i="50"/>
  <c r="I72" i="50"/>
  <c r="H72" i="50"/>
  <c r="G72" i="50"/>
  <c r="F72" i="50"/>
  <c r="E72" i="50"/>
  <c r="Q71" i="50"/>
  <c r="P71" i="50"/>
  <c r="O71" i="50"/>
  <c r="N71" i="50"/>
  <c r="M71" i="50"/>
  <c r="L71" i="50"/>
  <c r="K71" i="50"/>
  <c r="J71" i="50"/>
  <c r="I71" i="50"/>
  <c r="H71" i="50"/>
  <c r="G71" i="50"/>
  <c r="F71" i="50"/>
  <c r="E71" i="50"/>
  <c r="Q70" i="50"/>
  <c r="P70" i="50"/>
  <c r="O70" i="50"/>
  <c r="N70" i="50"/>
  <c r="M70" i="50"/>
  <c r="L70" i="50"/>
  <c r="K70" i="50"/>
  <c r="J70" i="50"/>
  <c r="I70" i="50"/>
  <c r="H70" i="50"/>
  <c r="G70" i="50"/>
  <c r="F70" i="50"/>
  <c r="E70" i="50"/>
  <c r="Q69" i="50"/>
  <c r="P69" i="50"/>
  <c r="O69" i="50"/>
  <c r="N69" i="50"/>
  <c r="M69" i="50"/>
  <c r="L69" i="50"/>
  <c r="K69" i="50"/>
  <c r="J69" i="50"/>
  <c r="I69" i="50"/>
  <c r="H69" i="50"/>
  <c r="G69" i="50"/>
  <c r="F69" i="50"/>
  <c r="E69" i="50"/>
  <c r="Q68" i="50"/>
  <c r="P68" i="50"/>
  <c r="O68" i="50"/>
  <c r="N68" i="50"/>
  <c r="M68" i="50"/>
  <c r="L68" i="50"/>
  <c r="K68" i="50"/>
  <c r="J68" i="50"/>
  <c r="I68" i="50"/>
  <c r="H68" i="50"/>
  <c r="G68" i="50"/>
  <c r="F68" i="50"/>
  <c r="E68" i="50"/>
  <c r="H57" i="50" l="1"/>
  <c r="G57" i="50"/>
  <c r="F57" i="50"/>
  <c r="E57" i="50"/>
  <c r="Q56" i="50"/>
  <c r="P56" i="50"/>
  <c r="O56" i="50"/>
  <c r="N56" i="50"/>
  <c r="M56" i="50"/>
  <c r="L56" i="50"/>
  <c r="K56" i="50"/>
  <c r="J56" i="50"/>
  <c r="I56" i="50"/>
  <c r="H56" i="50"/>
  <c r="G56" i="50"/>
  <c r="F56" i="50"/>
  <c r="E56" i="50"/>
  <c r="Q55" i="50"/>
  <c r="P55" i="50"/>
  <c r="O55" i="50"/>
  <c r="N55" i="50"/>
  <c r="M55" i="50"/>
  <c r="L55" i="50"/>
  <c r="K55" i="50"/>
  <c r="J55" i="50"/>
  <c r="I55" i="50"/>
  <c r="H55" i="50"/>
  <c r="G55" i="50"/>
  <c r="F55" i="50"/>
  <c r="E55" i="50"/>
  <c r="Q54" i="50"/>
  <c r="P54" i="50"/>
  <c r="O54" i="50"/>
  <c r="N54" i="50"/>
  <c r="M54" i="50"/>
  <c r="L54" i="50"/>
  <c r="K54" i="50"/>
  <c r="J54" i="50"/>
  <c r="I54" i="50"/>
  <c r="H54" i="50"/>
  <c r="G54" i="50"/>
  <c r="F54" i="50"/>
  <c r="E54" i="50"/>
  <c r="Q53" i="50"/>
  <c r="P53" i="50"/>
  <c r="O53" i="50"/>
  <c r="N53" i="50"/>
  <c r="M53" i="50"/>
  <c r="L53" i="50"/>
  <c r="K53" i="50"/>
  <c r="J53" i="50"/>
  <c r="I53" i="50"/>
  <c r="H53" i="50"/>
  <c r="G53" i="50"/>
  <c r="F53" i="50"/>
  <c r="E53" i="50"/>
  <c r="Q52" i="50"/>
  <c r="P52" i="50"/>
  <c r="O52" i="50"/>
  <c r="N52" i="50"/>
  <c r="M52" i="50"/>
  <c r="L52" i="50"/>
  <c r="K52" i="50"/>
  <c r="J52" i="50"/>
  <c r="I52" i="50"/>
  <c r="H52" i="50"/>
  <c r="G52" i="50"/>
  <c r="F52" i="50"/>
  <c r="E52" i="50"/>
  <c r="Q51" i="50"/>
  <c r="P51" i="50"/>
  <c r="O51" i="50"/>
  <c r="N51" i="50"/>
  <c r="M51" i="50"/>
  <c r="L51" i="50"/>
  <c r="K51" i="50"/>
  <c r="J51" i="50"/>
  <c r="I51" i="50"/>
  <c r="H51" i="50"/>
  <c r="G51" i="50"/>
  <c r="F51" i="50"/>
  <c r="E51" i="50"/>
  <c r="Q50" i="50"/>
  <c r="P50" i="50"/>
  <c r="O50" i="50"/>
  <c r="N50" i="50"/>
  <c r="M50" i="50"/>
  <c r="L50" i="50"/>
  <c r="K50" i="50"/>
  <c r="J50" i="50"/>
  <c r="I50" i="50"/>
  <c r="H50" i="50"/>
  <c r="G50" i="50"/>
  <c r="F50" i="50"/>
  <c r="E50" i="50"/>
</calcChain>
</file>

<file path=xl/sharedStrings.xml><?xml version="1.0" encoding="utf-8"?>
<sst xmlns="http://schemas.openxmlformats.org/spreadsheetml/2006/main" count="4609" uniqueCount="134">
  <si>
    <t>P1</t>
  </si>
  <si>
    <t>P2</t>
  </si>
  <si>
    <t>B1G</t>
  </si>
  <si>
    <t>D21</t>
  </si>
  <si>
    <t>D31</t>
  </si>
  <si>
    <t>P3</t>
  </si>
  <si>
    <t>P5</t>
  </si>
  <si>
    <t>P52</t>
  </si>
  <si>
    <t>P6</t>
  </si>
  <si>
    <t>P7</t>
  </si>
  <si>
    <t>D1</t>
  </si>
  <si>
    <t>B2G+B3G</t>
  </si>
  <si>
    <t>D2</t>
  </si>
  <si>
    <t>D3</t>
  </si>
  <si>
    <t>B1*G</t>
  </si>
  <si>
    <t>D4</t>
  </si>
  <si>
    <t>P53</t>
  </si>
  <si>
    <t>B5*G</t>
  </si>
  <si>
    <t>PRODUCTION APPROACH</t>
  </si>
  <si>
    <r>
      <t xml:space="preserve">  Output of goods and services </t>
    </r>
    <r>
      <rPr>
        <sz val="8"/>
        <rFont val="Arial"/>
        <family val="2"/>
      </rPr>
      <t>(at basic prices</t>
    </r>
    <r>
      <rPr>
        <b/>
        <sz val="8"/>
        <rFont val="Arial"/>
        <family val="2"/>
      </rPr>
      <t>)</t>
    </r>
  </si>
  <si>
    <r>
      <t xml:space="preserve">  Intermediate consumption </t>
    </r>
    <r>
      <rPr>
        <sz val="8"/>
        <rFont val="Arial"/>
        <family val="2"/>
      </rPr>
      <t>(at purchasers' prices</t>
    </r>
    <r>
      <rPr>
        <b/>
        <sz val="8"/>
        <rFont val="Arial"/>
        <family val="2"/>
      </rPr>
      <t>)</t>
    </r>
  </si>
  <si>
    <r>
      <t xml:space="preserve">  Gross value added </t>
    </r>
    <r>
      <rPr>
        <sz val="8"/>
        <rFont val="Arial"/>
        <family val="2"/>
      </rPr>
      <t>(at basic prices)</t>
    </r>
  </si>
  <si>
    <t xml:space="preserve">  Taxes on products</t>
  </si>
  <si>
    <t xml:space="preserve">  Subsidies on products</t>
  </si>
  <si>
    <t>EXPENDITURE APPROACH</t>
  </si>
  <si>
    <t xml:space="preserve">  Total final consumption expenditure</t>
  </si>
  <si>
    <r>
      <t xml:space="preserve">    </t>
    </r>
    <r>
      <rPr>
        <b/>
        <sz val="8"/>
        <rFont val="Arial"/>
        <family val="2"/>
      </rPr>
      <t>Household final consumption expenditure</t>
    </r>
  </si>
  <si>
    <r>
      <t xml:space="preserve">    </t>
    </r>
    <r>
      <rPr>
        <b/>
        <sz val="8"/>
        <rFont val="Arial"/>
        <family val="2"/>
      </rPr>
      <t>NPISH final consumption expenditure</t>
    </r>
  </si>
  <si>
    <r>
      <t xml:space="preserve">    </t>
    </r>
    <r>
      <rPr>
        <b/>
        <sz val="8"/>
        <rFont val="Arial"/>
        <family val="2"/>
      </rPr>
      <t>General government final consumption expenditure</t>
    </r>
  </si>
  <si>
    <t xml:space="preserve">  Gross capital formation</t>
  </si>
  <si>
    <t xml:space="preserve">  Exports of goods and services</t>
  </si>
  <si>
    <t xml:space="preserve">  Imports of goods and services</t>
  </si>
  <si>
    <t>INCOME APPROACH</t>
  </si>
  <si>
    <t xml:space="preserve">  Compensation of employees</t>
  </si>
  <si>
    <t xml:space="preserve">  Gross operating surplus and mixed income</t>
  </si>
  <si>
    <t xml:space="preserve">  Taxes on production and imports</t>
  </si>
  <si>
    <t xml:space="preserve">  Subsidies</t>
  </si>
  <si>
    <t xml:space="preserve">  Compensation of employees received from the rest of the world</t>
  </si>
  <si>
    <t xml:space="preserve">  Compensation of employees paid to the rest of the world</t>
  </si>
  <si>
    <t xml:space="preserve">  Property income received from the rest of the world</t>
  </si>
  <si>
    <t xml:space="preserve">  Property income paid to the rest of the world</t>
  </si>
  <si>
    <t xml:space="preserve">  Gross national income (ESA 95)</t>
  </si>
  <si>
    <t>Value added: 3=1-2</t>
  </si>
  <si>
    <t>GDP PRODUCTION APPROACH: 20=3+4-5</t>
  </si>
  <si>
    <t>GDP EXPENDITURE APPROACH: 20=6+10+14-15</t>
  </si>
  <si>
    <t>Gross capital formation : 10=11+12+13</t>
  </si>
  <si>
    <t>GDP INCOME APPROACH: 20=16+17+18-19</t>
  </si>
  <si>
    <t>GNI: 27=20+21+24+25-22-23-26</t>
  </si>
  <si>
    <t>Total final consumption expenditure: 6=7+8+9</t>
  </si>
  <si>
    <t xml:space="preserve">  Taxes on production and imports paid to the institutions of the EU</t>
  </si>
  <si>
    <t xml:space="preserve">  Subsidies received from the institutions of the EU</t>
  </si>
  <si>
    <t>code ESA 2010</t>
  </si>
  <si>
    <r>
      <t xml:space="preserve">    </t>
    </r>
    <r>
      <rPr>
        <b/>
        <sz val="8"/>
        <rFont val="Arial"/>
        <family val="2"/>
      </rPr>
      <t>Gross fixed capital formation</t>
    </r>
  </si>
  <si>
    <t>P51g</t>
  </si>
  <si>
    <r>
      <t xml:space="preserve">    </t>
    </r>
    <r>
      <rPr>
        <b/>
        <sz val="8"/>
        <rFont val="Arial"/>
        <family val="2"/>
      </rPr>
      <t>Changes in inventories</t>
    </r>
  </si>
  <si>
    <r>
      <t xml:space="preserve">    </t>
    </r>
    <r>
      <rPr>
        <b/>
        <sz val="8"/>
        <rFont val="Arial"/>
        <family val="2"/>
      </rPr>
      <t>Acquisitions less disposals of valuables</t>
    </r>
  </si>
  <si>
    <t xml:space="preserve">  Gross domestic product (ESA2010)</t>
  </si>
  <si>
    <t xml:space="preserve">  Gross national income (ESA2010)</t>
  </si>
  <si>
    <t xml:space="preserve">  Less total impact of differences in definitions between ESA2010 and ESA95 on GNI</t>
  </si>
  <si>
    <t xml:space="preserve">  (ESA2010 minus ESA95)</t>
  </si>
  <si>
    <t>GNI: 29=27-28</t>
  </si>
  <si>
    <t>Country</t>
  </si>
  <si>
    <t>million national currency</t>
  </si>
  <si>
    <t>Table 1: GDP and GNI (ESA2010) and GNI (ESA95)</t>
  </si>
  <si>
    <r>
      <t xml:space="preserve">NUMERICAL CHECKS TABLE 1 </t>
    </r>
    <r>
      <rPr>
        <sz val="8"/>
        <rFont val="Arial"/>
        <family val="2"/>
      </rPr>
      <t>(all check results should be 0)</t>
    </r>
  </si>
  <si>
    <t xml:space="preserve">Table 1: GDP and GNI (ESA2010) </t>
  </si>
  <si>
    <t>(expected revision)</t>
  </si>
  <si>
    <t>Total revision</t>
  </si>
  <si>
    <t>Please fill in the green cells only.</t>
  </si>
  <si>
    <t xml:space="preserve">Rename the worksheets as appropriate. </t>
  </si>
  <si>
    <t xml:space="preserve">Revisions due to balancing, if impact from any revisions is presented before balancing; if impact from balancing of reservations for 2018 onwards is not presented in the sheet "Balancing of reservations", it should be covered here; </t>
  </si>
  <si>
    <t>Residual non-material revisions; this can be merged in the sheet "Balancing", if not available separately</t>
  </si>
  <si>
    <t>if "residual non-material revisions" cannot be separated from balancing, they can be merged here</t>
  </si>
  <si>
    <t>The direct impact of the individual revision on the components of GDP might be unbalanced in some cases. Depending on how the revision is integrated in the system, this imbalance can either:</t>
  </si>
  <si>
    <t>Depending on the solution chosen by the country, the numerical information on the impact of the individual revisions on the components of GDP/GNI to be presented in the sheets can either:</t>
  </si>
  <si>
    <t xml:space="preserve">a) be addressed "exogenously" through balancing decisions made "within" the work on the individual revision (e.g. individual reservation or action point), or </t>
  </si>
  <si>
    <t>a) show balanced revisions to the individual approaches to GDP (plus changes to the GDP/GNI transition), or</t>
  </si>
  <si>
    <t xml:space="preserve">b) be dealt with only at a later stage of supply and use balancing of the total revision. </t>
  </si>
  <si>
    <t>b) show unbalanced revisions to the individual approaches to GDP (plus changes to the GDP/GNI transition).</t>
  </si>
  <si>
    <t xml:space="preserve">If the impact of the individual revisions due to reservations, action points, other changes in sources and methods, routine revisions and/or residual non-material revisions is presented before balancing, the impacts from balancing should be indicated in the sheets "Balancing of reservations" and "Balancing" </t>
  </si>
  <si>
    <t>General aspects</t>
  </si>
  <si>
    <t>Balancing</t>
  </si>
  <si>
    <t>Add new worksheets for the revisions due to the individual reservations, action points and/or other (material) changes in sources and methods, if needed.</t>
  </si>
  <si>
    <t xml:space="preserve">Changes from balancing to the thus calculated impact on GDP/GNI should be shown in the sheets "Balancing of reservations" and "Balancing". </t>
  </si>
  <si>
    <t>(the latter sheet may also include revisions from balancing of reservations for the years 2018 onwards if these are not separable and thus not shown in the sheet "Balancing of reservations")</t>
  </si>
  <si>
    <t xml:space="preserve">If unbalanced revisions are shown, the row indicating the impact on GDP should indicate the impact from the leading approach to GDP. The impact on GNI should then be calculated based on this impact on GDP. </t>
  </si>
  <si>
    <t xml:space="preserve">Routine (current revisions) relate to the regular substitution of the provisional data based on preliminary sources with the final estimates, based on the final sources and methods. As such they cannot be reported for the years beyond n-4, as by that time the final sources and methods should be applied. </t>
  </si>
  <si>
    <t>Residual non-material revisions</t>
  </si>
  <si>
    <t xml:space="preserve">Non-material revisions (i.e. having an impact on GNI below the materiality threshold of 0.1% for all the years) can be presented jointly in the sheet "Residual non-material revisions". </t>
  </si>
  <si>
    <t xml:space="preserve">If the joint impact of these non-material revisions on the components of GDP/GNI  is not separable from balancing, it can be merged in the sheet "Balancing". </t>
  </si>
  <si>
    <t xml:space="preserve">Updates of old benchmarks, or correction of the previous compilation errors, if not covered by action points or reservations, are to be reported as “Revisions due to other changes in sources and methods”. </t>
  </si>
  <si>
    <t>Routine revisions vs. Revisions due to other changes in sources and methods</t>
  </si>
  <si>
    <t>Impact in % to GNIQ2023</t>
  </si>
  <si>
    <t>GNI Questionnaire 2023. Copy the values from the GNIQ 2023 to the table below to enable automatic calculation of revisions in % terms in the following sheets.</t>
  </si>
  <si>
    <t>There are no formulae in the worksheets (besides the tables automatically calculating revisions in % terms - please copy the values from the GNI Questionnaire 2023 to the sheet "GNIQ2023" to this purpose). However, it is expected that the entries in the sheet "Total revision" will be a sum of the entries in the other sheets.</t>
  </si>
  <si>
    <t>Thus, the revisions to be reported under "Routine revisions" should only cover one or more years n-2 to n-4, in line with the countries’ revision policy for routine (current) revisions.</t>
  </si>
  <si>
    <t>Revisions due to addressing action point A1 on the remuneration of employees received from international organizations</t>
  </si>
  <si>
    <t>Revisions due to addressing action point A2 on owner occupied dwellings</t>
  </si>
  <si>
    <t>Revisions due to addressing action point A2 on income in kind</t>
  </si>
  <si>
    <t>Revisions due to addressing action point A2 on illegal activities</t>
  </si>
  <si>
    <t>Revisions due to addressing action point A3 on fisim in health and social work activities</t>
  </si>
  <si>
    <t>Revisions due to addressing action point A4 on software</t>
  </si>
  <si>
    <t>Revisions due to other change in methods and sources 2 on severance payments</t>
  </si>
  <si>
    <t>Revisions due to other change in methods and sources 3 on non-financial holdings</t>
  </si>
  <si>
    <t>Revisions due to other change in methods and sources 4 on fisim (other than action point A3)</t>
  </si>
  <si>
    <t>Revisions due to other change in methods and sources 5 on R&amp;D</t>
  </si>
  <si>
    <t>Revisions due to other change in methods and sources 6 on the cost structure of small enterprises</t>
  </si>
  <si>
    <t>Revisions due to other change in methods and sources 7 on Nace A</t>
  </si>
  <si>
    <t>Revisions due to other change in methods and sources 8 on Nace F</t>
  </si>
  <si>
    <t>Revisions due to other change in methods and sources 9 on Nace 46</t>
  </si>
  <si>
    <t>Revisions due to other change in methods and sources 10 on Nace 62 and 63</t>
  </si>
  <si>
    <t>Revisions due to other change in methods and sources 11 on Nace K</t>
  </si>
  <si>
    <t>Revisions due to other change in methods and sources 12 on Nace L68B</t>
  </si>
  <si>
    <t>Revisions due to other change in methods and sources 13 on Nace M and N</t>
  </si>
  <si>
    <t>Revisions due to other change in methods and sources 14 on Nace P</t>
  </si>
  <si>
    <t>Revisions due to other change in methods and sources 15 on Nace Q</t>
  </si>
  <si>
    <t>Revisions due to other change in methods and sources 16 on Nace R</t>
  </si>
  <si>
    <t>Revisions due to other change in methods and sources 17 on grossing of taxes on received property income from the rest of the world</t>
  </si>
  <si>
    <t>Revisions due to other change in methods and sources 18 on property income paid and received on foreign owned real estate</t>
  </si>
  <si>
    <t>Revisions due to other change in methods and sources 19 on investment income from foreign investment funds</t>
  </si>
  <si>
    <t>Revisions due to other change in methods and sources 20 on the adjustment for received reinvested earnings for intangible assets</t>
  </si>
  <si>
    <t>Revisions due to other change in methods and sources 22 on paid RIE by foreign owned non-financial corporations</t>
  </si>
  <si>
    <t>Revisions due to addressing action point A2 on the remuneration of employees from and to the rest of the world</t>
  </si>
  <si>
    <t>Revisions due to other change in methods and sources 1 on energy tax rebates</t>
  </si>
  <si>
    <t>Revisions due to other change in methods and sources 12 on Nace L68B, part renting of dwellings</t>
  </si>
  <si>
    <t>Revisions due to other change in methods and sources 12 on Nace L68B, part renting of buildings</t>
  </si>
  <si>
    <t>Revisions due to other change in methods and sources 21 on financial holding companies listed in the stock exchange</t>
  </si>
  <si>
    <t xml:space="preserve">GNI Questionnaire 2024. </t>
  </si>
  <si>
    <t>Revisions due to dividends paid by bank to their head offices</t>
  </si>
  <si>
    <t/>
  </si>
  <si>
    <t xml:space="preserve">The 2024 Report on the quality of GNI data. </t>
  </si>
  <si>
    <t>Annex 1: Reconciliation table of the total revision in GNI OR data against individual revisions in Excel format</t>
  </si>
  <si>
    <t>The sheets in this annex should contain numerical detail of the information presented in the 2024 GNI Report on Quality (see GNIG/217).</t>
  </si>
  <si>
    <t>Numerical information should be given individually for the revisions with a significant impact on GNI OR, i.e. changes leading to revisions of the total GNI in any year reported above the materiality threshold of 0.1% of GNI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</si>
</sst>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6" x14ac:knownFonts="1">
    <font>
      <sz val="10"/>
      <name val="Arial"/>
    </font>
    <font>
      <sz val="10"/>
      <name val="Arial"/>
      <family val="2"/>
    </font>
    <font>
      <b/>
      <sz val="8"/>
      <name val="Arial"/>
      <family val="2"/>
    </font>
    <font>
      <b/>
      <sz val="12"/>
      <name val="Arial"/>
      <family val="2"/>
    </font>
    <font>
      <sz val="8"/>
      <name val="Arial"/>
      <family val="2"/>
    </font>
    <font>
      <b/>
      <sz val="10"/>
      <name val="Arial"/>
      <family val="2"/>
    </font>
    <font>
      <sz val="10"/>
      <name val="Arial"/>
      <family val="2"/>
    </font>
    <font>
      <sz val="10"/>
      <name val="Arial"/>
      <family val="2"/>
    </font>
    <font>
      <i/>
      <sz val="8"/>
      <color indexed="12"/>
      <name val="Arial"/>
      <family val="2"/>
    </font>
    <font>
      <sz val="10"/>
      <color indexed="12"/>
      <name val="Arial"/>
      <family val="2"/>
    </font>
    <font>
      <i/>
      <sz val="8"/>
      <name val="Arial"/>
      <family val="2"/>
    </font>
    <font>
      <i/>
      <sz val="9"/>
      <color indexed="12"/>
      <name val="Arial"/>
      <family val="2"/>
    </font>
    <font>
      <b/>
      <i/>
      <sz val="8"/>
      <name val="Arial"/>
      <family val="2"/>
    </font>
    <font>
      <b/>
      <sz val="12"/>
      <color rgb="FF000000"/>
      <name val="Times New Roman"/>
      <family val="1"/>
    </font>
    <font>
      <b/>
      <i/>
      <sz val="12"/>
      <name val="Times New Roman"/>
      <family val="1"/>
    </font>
    <font>
      <sz val="10"/>
      <name val="Arial"/>
      <family val="2"/>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1">
    <xf numFmtId="0" fontId="0" fillId="0" borderId="0" applyBorder="0"/>
    <xf numFmtId="0" fontId="6" fillId="0" borderId="0" applyBorder="0"/>
    <xf numFmtId="0" fontId="1" fillId="0" borderId="0"/>
    <xf numFmtId="0" fontId="7" fillId="0" borderId="0"/>
    <xf numFmtId="0" fontId="6" fillId="0" borderId="0"/>
    <xf numFmtId="0" fontId="7" fillId="0" borderId="0"/>
    <xf numFmtId="0" fontId="1" fillId="0" borderId="0"/>
    <xf numFmtId="9" fontId="15" fillId="0" borderId="0" applyFont="0" applyFill="0" applyBorder="0" applyAlignment="0" applyProtection="0"/>
    <xf numFmtId="0" fontId="1" fillId="0" borderId="0"/>
    <xf numFmtId="0" fontId="1" fillId="0" borderId="0"/>
    <xf numFmtId="0" fontId="1" fillId="0" borderId="0" applyBorder="0"/>
  </cellStyleXfs>
  <cellXfs count="143">
    <xf numFmtId="0" fontId="0" fillId="0" borderId="0" xfId="0"/>
    <xf numFmtId="0" fontId="5" fillId="0" borderId="6" xfId="6" applyFont="1" applyBorder="1" applyAlignment="1" applyProtection="1">
      <alignment horizontal="center"/>
    </xf>
    <xf numFmtId="0" fontId="2" fillId="0" borderId="9" xfId="6" applyFont="1" applyBorder="1" applyAlignment="1" applyProtection="1">
      <alignment horizontal="center"/>
    </xf>
    <xf numFmtId="0" fontId="7" fillId="0" borderId="5" xfId="3" applyBorder="1" applyProtection="1"/>
    <xf numFmtId="0" fontId="5" fillId="0" borderId="6" xfId="3" applyFont="1" applyBorder="1" applyAlignment="1" applyProtection="1">
      <alignment horizontal="center"/>
    </xf>
    <xf numFmtId="0" fontId="5" fillId="0" borderId="6" xfId="3" applyFont="1" applyBorder="1" applyAlignment="1">
      <alignment horizontal="center"/>
    </xf>
    <xf numFmtId="0" fontId="7" fillId="0" borderId="0" xfId="3" applyProtection="1"/>
    <xf numFmtId="0" fontId="7" fillId="0" borderId="8" xfId="3" applyBorder="1" applyProtection="1"/>
    <xf numFmtId="0" fontId="2" fillId="0" borderId="9" xfId="3" applyFont="1" applyBorder="1" applyAlignment="1" applyProtection="1">
      <alignment horizontal="center"/>
    </xf>
    <xf numFmtId="0" fontId="2" fillId="0" borderId="9" xfId="3" applyFont="1" applyBorder="1" applyAlignment="1">
      <alignment horizontal="center"/>
    </xf>
    <xf numFmtId="1" fontId="4" fillId="2" borderId="1" xfId="3" applyNumberFormat="1" applyFont="1" applyFill="1" applyBorder="1" applyProtection="1">
      <protection locked="0"/>
    </xf>
    <xf numFmtId="0" fontId="2" fillId="0" borderId="1" xfId="3" applyFont="1" applyBorder="1" applyProtection="1"/>
    <xf numFmtId="1" fontId="4" fillId="0" borderId="1" xfId="3" applyNumberFormat="1" applyFont="1" applyBorder="1" applyProtection="1"/>
    <xf numFmtId="0" fontId="11" fillId="0" borderId="0" xfId="3" applyFont="1" applyProtection="1"/>
    <xf numFmtId="0" fontId="4" fillId="0" borderId="0" xfId="3" applyFont="1" applyProtection="1"/>
    <xf numFmtId="0" fontId="4" fillId="0" borderId="0" xfId="3" applyFont="1" applyFill="1" applyBorder="1" applyProtection="1"/>
    <xf numFmtId="164" fontId="4" fillId="0" borderId="0" xfId="3" applyNumberFormat="1" applyFont="1" applyProtection="1"/>
    <xf numFmtId="0" fontId="2" fillId="0" borderId="5" xfId="3" applyFont="1" applyBorder="1" applyProtection="1"/>
    <xf numFmtId="0" fontId="4" fillId="0" borderId="5" xfId="3" applyFont="1" applyBorder="1" applyProtection="1"/>
    <xf numFmtId="0" fontId="2" fillId="0" borderId="7" xfId="3" applyFont="1" applyBorder="1" applyProtection="1"/>
    <xf numFmtId="0" fontId="4" fillId="0" borderId="7" xfId="3" applyFont="1" applyBorder="1" applyProtection="1"/>
    <xf numFmtId="0" fontId="2" fillId="0" borderId="8" xfId="3" applyFont="1" applyBorder="1" applyProtection="1"/>
    <xf numFmtId="0" fontId="2" fillId="0" borderId="4" xfId="3" applyFont="1" applyBorder="1" applyProtection="1"/>
    <xf numFmtId="0" fontId="2" fillId="0" borderId="2" xfId="3" applyFont="1" applyBorder="1" applyAlignment="1" applyProtection="1">
      <alignment horizontal="center"/>
    </xf>
    <xf numFmtId="0" fontId="4" fillId="0" borderId="10" xfId="3" applyFont="1" applyBorder="1" applyProtection="1"/>
    <xf numFmtId="0" fontId="4" fillId="0" borderId="11" xfId="3" applyFont="1" applyBorder="1" applyProtection="1"/>
    <xf numFmtId="0" fontId="2" fillId="0" borderId="11" xfId="3" applyFont="1" applyBorder="1" applyAlignment="1" applyProtection="1">
      <alignment horizontal="center"/>
    </xf>
    <xf numFmtId="0" fontId="2" fillId="0" borderId="11" xfId="3" applyFont="1" applyBorder="1" applyAlignment="1" applyProtection="1">
      <alignment horizontal="left"/>
    </xf>
    <xf numFmtId="0" fontId="4" fillId="0" borderId="11" xfId="3" applyFont="1" applyBorder="1" applyAlignment="1" applyProtection="1">
      <alignment horizontal="center"/>
    </xf>
    <xf numFmtId="0" fontId="2" fillId="0" borderId="11" xfId="3" applyFont="1" applyBorder="1" applyProtection="1"/>
    <xf numFmtId="0" fontId="4" fillId="2" borderId="3" xfId="3" applyFont="1" applyFill="1" applyBorder="1" applyProtection="1">
      <protection locked="0"/>
    </xf>
    <xf numFmtId="0" fontId="4" fillId="2" borderId="3" xfId="3" applyFont="1" applyFill="1" applyBorder="1" applyAlignment="1" applyProtection="1">
      <alignment horizontal="center"/>
      <protection locked="0"/>
    </xf>
    <xf numFmtId="1" fontId="4" fillId="2" borderId="4" xfId="3" applyNumberFormat="1" applyFont="1" applyFill="1" applyBorder="1" applyProtection="1">
      <protection locked="0"/>
    </xf>
    <xf numFmtId="0" fontId="2" fillId="0" borderId="10" xfId="3" applyFont="1" applyBorder="1" applyAlignment="1" applyProtection="1">
      <alignment horizontal="center"/>
    </xf>
    <xf numFmtId="0" fontId="4" fillId="0" borderId="10" xfId="3" applyFont="1" applyBorder="1" applyAlignment="1" applyProtection="1">
      <alignment horizontal="center"/>
    </xf>
    <xf numFmtId="1" fontId="4" fillId="0" borderId="12" xfId="3" applyNumberFormat="1" applyFont="1" applyBorder="1" applyProtection="1"/>
    <xf numFmtId="0" fontId="4" fillId="5" borderId="11" xfId="3" applyFont="1" applyFill="1" applyBorder="1" applyAlignment="1" applyProtection="1">
      <alignment horizontal="center"/>
    </xf>
    <xf numFmtId="0" fontId="4" fillId="0" borderId="11" xfId="3" applyFont="1" applyBorder="1" applyAlignment="1" applyProtection="1">
      <alignment horizontal="left"/>
    </xf>
    <xf numFmtId="0" fontId="2" fillId="3" borderId="13" xfId="3" applyFont="1" applyFill="1" applyBorder="1" applyProtection="1"/>
    <xf numFmtId="0" fontId="2" fillId="3" borderId="14" xfId="3" applyFont="1" applyFill="1" applyBorder="1" applyProtection="1"/>
    <xf numFmtId="1" fontId="4" fillId="6" borderId="2" xfId="3" applyNumberFormat="1" applyFont="1" applyFill="1" applyBorder="1" applyAlignment="1" applyProtection="1">
      <alignment horizontal="center"/>
      <protection locked="0"/>
    </xf>
    <xf numFmtId="0" fontId="4" fillId="0" borderId="10" xfId="3" applyFont="1" applyFill="1" applyBorder="1" applyProtection="1"/>
    <xf numFmtId="0" fontId="2" fillId="0" borderId="11" xfId="4" applyFont="1" applyFill="1" applyBorder="1" applyProtection="1"/>
    <xf numFmtId="0" fontId="4" fillId="0" borderId="11" xfId="4" applyFont="1" applyBorder="1" applyAlignment="1" applyProtection="1">
      <alignment horizontal="center"/>
    </xf>
    <xf numFmtId="0" fontId="2" fillId="0" borderId="11" xfId="4" applyFont="1" applyBorder="1" applyProtection="1"/>
    <xf numFmtId="0" fontId="4" fillId="0" borderId="0" xfId="4" applyFont="1" applyAlignment="1" applyProtection="1">
      <alignment horizontal="center"/>
    </xf>
    <xf numFmtId="0" fontId="2" fillId="0" borderId="11" xfId="4" applyFont="1" applyBorder="1" applyAlignment="1" applyProtection="1">
      <alignment horizontal="left"/>
    </xf>
    <xf numFmtId="0" fontId="4" fillId="0" borderId="11" xfId="3" applyFont="1" applyFill="1" applyBorder="1" applyProtection="1"/>
    <xf numFmtId="0" fontId="4" fillId="0" borderId="0" xfId="3" applyFont="1" applyFill="1" applyProtection="1"/>
    <xf numFmtId="1" fontId="4" fillId="0" borderId="1" xfId="3" applyNumberFormat="1" applyFont="1" applyFill="1" applyBorder="1" applyProtection="1"/>
    <xf numFmtId="0" fontId="2" fillId="3" borderId="13" xfId="4" applyFont="1" applyFill="1" applyBorder="1" applyProtection="1"/>
    <xf numFmtId="0" fontId="2" fillId="3" borderId="14" xfId="4" applyFont="1" applyFill="1" applyBorder="1" applyAlignment="1" applyProtection="1">
      <alignment horizontal="left"/>
    </xf>
    <xf numFmtId="0" fontId="12" fillId="0" borderId="11" xfId="3" applyFont="1" applyBorder="1" applyProtection="1"/>
    <xf numFmtId="0" fontId="2" fillId="0" borderId="11" xfId="3" applyFont="1" applyBorder="1" applyAlignment="1" applyProtection="1">
      <alignment vertical="top"/>
    </xf>
    <xf numFmtId="0" fontId="2" fillId="2" borderId="11" xfId="3" applyFont="1" applyFill="1" applyBorder="1" applyAlignment="1" applyProtection="1">
      <alignment vertical="top"/>
      <protection locked="0"/>
    </xf>
    <xf numFmtId="0" fontId="4" fillId="2" borderId="11" xfId="3" applyFont="1" applyFill="1" applyBorder="1" applyProtection="1">
      <protection locked="0"/>
    </xf>
    <xf numFmtId="0" fontId="2" fillId="3" borderId="14" xfId="3" applyFont="1" applyFill="1" applyBorder="1" applyAlignment="1" applyProtection="1">
      <alignment horizontal="left"/>
    </xf>
    <xf numFmtId="0" fontId="4" fillId="0" borderId="0" xfId="3" applyFont="1" applyFill="1" applyBorder="1" applyAlignment="1" applyProtection="1">
      <alignment horizontal="left"/>
    </xf>
    <xf numFmtId="0" fontId="7" fillId="0" borderId="6" xfId="3" applyBorder="1" applyProtection="1"/>
    <xf numFmtId="1" fontId="4" fillId="2" borderId="1" xfId="5" applyNumberFormat="1" applyFont="1" applyFill="1" applyBorder="1" applyProtection="1">
      <protection locked="0"/>
    </xf>
    <xf numFmtId="1" fontId="4" fillId="2" borderId="2" xfId="5" applyNumberFormat="1" applyFont="1" applyFill="1" applyBorder="1" applyProtection="1">
      <protection locked="0"/>
    </xf>
    <xf numFmtId="1" fontId="4" fillId="0" borderId="2" xfId="3" applyNumberFormat="1" applyFont="1" applyBorder="1" applyProtection="1"/>
    <xf numFmtId="0" fontId="7" fillId="0" borderId="9" xfId="3" applyBorder="1" applyProtection="1"/>
    <xf numFmtId="0" fontId="13" fillId="0" borderId="0" xfId="0" applyFont="1" applyFill="1"/>
    <xf numFmtId="1" fontId="14" fillId="2" borderId="0" xfId="5" applyNumberFormat="1" applyFont="1" applyFill="1" applyBorder="1" applyProtection="1">
      <protection locked="0"/>
    </xf>
    <xf numFmtId="1" fontId="10" fillId="2" borderId="0" xfId="5" applyNumberFormat="1" applyFont="1" applyFill="1" applyBorder="1" applyProtection="1">
      <protection locked="0"/>
    </xf>
    <xf numFmtId="1" fontId="14" fillId="0" borderId="0" xfId="5" applyNumberFormat="1" applyFont="1" applyFill="1" applyBorder="1" applyProtection="1">
      <protection locked="0"/>
    </xf>
    <xf numFmtId="1" fontId="14" fillId="0" borderId="9" xfId="5" applyNumberFormat="1" applyFont="1" applyFill="1" applyBorder="1" applyProtection="1">
      <protection locked="0"/>
    </xf>
    <xf numFmtId="1" fontId="10" fillId="0" borderId="9" xfId="5" applyNumberFormat="1" applyFont="1" applyFill="1" applyBorder="1" applyProtection="1">
      <protection locked="0"/>
    </xf>
    <xf numFmtId="0" fontId="5" fillId="0" borderId="10" xfId="3" applyFont="1" applyBorder="1" applyAlignment="1" applyProtection="1">
      <alignment horizontal="center"/>
    </xf>
    <xf numFmtId="0" fontId="2" fillId="0" borderId="3" xfId="3" applyFont="1" applyBorder="1" applyAlignment="1" applyProtection="1">
      <alignment horizontal="center"/>
    </xf>
    <xf numFmtId="1" fontId="2" fillId="0" borderId="0" xfId="0" applyNumberFormat="1" applyFont="1" applyBorder="1" applyAlignment="1">
      <alignment horizontal="left"/>
    </xf>
    <xf numFmtId="0" fontId="0" fillId="0" borderId="0" xfId="0" applyBorder="1"/>
    <xf numFmtId="1" fontId="4" fillId="0" borderId="0" xfId="0" applyNumberFormat="1" applyFont="1" applyBorder="1" applyAlignment="1">
      <alignment horizontal="left"/>
    </xf>
    <xf numFmtId="164" fontId="4" fillId="0" borderId="0" xfId="0" applyNumberFormat="1" applyFont="1"/>
    <xf numFmtId="1" fontId="4" fillId="0" borderId="0" xfId="1" applyNumberFormat="1" applyFont="1" applyBorder="1" applyAlignment="1">
      <alignment horizontal="left"/>
    </xf>
    <xf numFmtId="0" fontId="6" fillId="0" borderId="0" xfId="1"/>
    <xf numFmtId="0" fontId="1" fillId="0" borderId="0" xfId="0" applyFont="1"/>
    <xf numFmtId="0" fontId="5" fillId="0" borderId="0" xfId="0" applyFont="1"/>
    <xf numFmtId="0" fontId="3" fillId="0" borderId="0" xfId="0" applyFont="1"/>
    <xf numFmtId="10" fontId="4" fillId="0" borderId="1" xfId="7" applyNumberFormat="1" applyFont="1" applyFill="1" applyBorder="1" applyProtection="1"/>
    <xf numFmtId="1" fontId="10" fillId="0" borderId="0" xfId="5" applyNumberFormat="1" applyFont="1" applyFill="1" applyBorder="1" applyProtection="1">
      <protection locked="0"/>
    </xf>
    <xf numFmtId="0" fontId="2" fillId="0" borderId="11" xfId="3" applyFont="1" applyFill="1" applyBorder="1" applyAlignment="1" applyProtection="1">
      <alignment horizontal="left"/>
    </xf>
    <xf numFmtId="0" fontId="4" fillId="0" borderId="11" xfId="3" applyFont="1" applyFill="1" applyBorder="1" applyAlignment="1" applyProtection="1">
      <alignment horizontal="center"/>
    </xf>
    <xf numFmtId="0" fontId="2" fillId="0" borderId="11" xfId="3" applyFont="1" applyFill="1" applyBorder="1" applyProtection="1"/>
    <xf numFmtId="0" fontId="4" fillId="0" borderId="3" xfId="3" applyFont="1" applyFill="1" applyBorder="1" applyProtection="1">
      <protection locked="0"/>
    </xf>
    <xf numFmtId="0" fontId="4" fillId="0" borderId="3" xfId="3" applyFont="1" applyFill="1" applyBorder="1" applyAlignment="1" applyProtection="1">
      <alignment horizontal="center"/>
      <protection locked="0"/>
    </xf>
    <xf numFmtId="0" fontId="2" fillId="0" borderId="10" xfId="3" applyFont="1" applyFill="1" applyBorder="1" applyAlignment="1" applyProtection="1">
      <alignment horizontal="center"/>
    </xf>
    <xf numFmtId="0" fontId="4" fillId="0" borderId="10" xfId="3" applyFont="1" applyFill="1" applyBorder="1" applyAlignment="1" applyProtection="1">
      <alignment horizontal="center"/>
    </xf>
    <xf numFmtId="10" fontId="4" fillId="0" borderId="12" xfId="7" applyNumberFormat="1" applyFont="1" applyFill="1" applyBorder="1" applyProtection="1"/>
    <xf numFmtId="0" fontId="4" fillId="0" borderId="11" xfId="3" applyFont="1" applyFill="1" applyBorder="1" applyAlignment="1" applyProtection="1">
      <alignment horizontal="left"/>
    </xf>
    <xf numFmtId="0" fontId="2" fillId="0" borderId="14" xfId="3" applyFont="1" applyFill="1" applyBorder="1" applyProtection="1"/>
    <xf numFmtId="1" fontId="4" fillId="0" borderId="2" xfId="3" applyNumberFormat="1" applyFont="1" applyFill="1" applyBorder="1" applyAlignment="1" applyProtection="1">
      <alignment horizontal="center"/>
      <protection locked="0"/>
    </xf>
    <xf numFmtId="0" fontId="4" fillId="0" borderId="11" xfId="4" applyFont="1" applyFill="1" applyBorder="1" applyAlignment="1" applyProtection="1">
      <alignment horizontal="center"/>
    </xf>
    <xf numFmtId="0" fontId="4" fillId="0" borderId="0" xfId="4" applyFont="1" applyFill="1" applyAlignment="1" applyProtection="1">
      <alignment horizontal="center"/>
    </xf>
    <xf numFmtId="0" fontId="2" fillId="0" borderId="11" xfId="4" applyFont="1" applyFill="1" applyBorder="1" applyAlignment="1" applyProtection="1">
      <alignment horizontal="left"/>
    </xf>
    <xf numFmtId="0" fontId="2" fillId="0" borderId="14" xfId="4" applyFont="1" applyFill="1" applyBorder="1" applyAlignment="1" applyProtection="1">
      <alignment horizontal="left"/>
    </xf>
    <xf numFmtId="0" fontId="12" fillId="0" borderId="11" xfId="3" applyFont="1" applyFill="1" applyBorder="1" applyProtection="1"/>
    <xf numFmtId="0" fontId="2" fillId="0" borderId="11" xfId="3" applyFont="1" applyFill="1" applyBorder="1" applyAlignment="1" applyProtection="1">
      <alignment vertical="top"/>
    </xf>
    <xf numFmtId="0" fontId="2" fillId="0" borderId="11" xfId="3" applyFont="1" applyFill="1" applyBorder="1" applyAlignment="1" applyProtection="1">
      <alignment vertical="top"/>
      <protection locked="0"/>
    </xf>
    <xf numFmtId="0" fontId="4" fillId="0" borderId="11" xfId="3" applyFont="1" applyFill="1" applyBorder="1" applyProtection="1">
      <protection locked="0"/>
    </xf>
    <xf numFmtId="0" fontId="2" fillId="0" borderId="14" xfId="3" applyFont="1" applyFill="1" applyBorder="1" applyAlignment="1" applyProtection="1">
      <alignment horizontal="left"/>
    </xf>
    <xf numFmtId="10" fontId="4" fillId="0" borderId="2" xfId="7" applyNumberFormat="1" applyFont="1" applyFill="1" applyBorder="1" applyProtection="1"/>
    <xf numFmtId="10" fontId="4" fillId="0" borderId="4" xfId="7" applyNumberFormat="1" applyFont="1" applyFill="1" applyBorder="1" applyProtection="1"/>
    <xf numFmtId="10" fontId="4" fillId="7" borderId="2" xfId="7" applyNumberFormat="1" applyFont="1" applyFill="1" applyBorder="1" applyProtection="1"/>
    <xf numFmtId="10" fontId="4" fillId="8" borderId="2" xfId="7" applyNumberFormat="1" applyFont="1" applyFill="1" applyBorder="1" applyProtection="1"/>
    <xf numFmtId="0" fontId="4" fillId="0" borderId="12" xfId="3" applyFont="1" applyBorder="1" applyProtection="1"/>
    <xf numFmtId="0" fontId="4" fillId="0" borderId="1" xfId="3" applyFont="1" applyBorder="1" applyProtection="1"/>
    <xf numFmtId="0" fontId="4" fillId="0" borderId="1" xfId="3" applyFont="1" applyBorder="1" applyAlignment="1" applyProtection="1">
      <alignment horizontal="center"/>
    </xf>
    <xf numFmtId="0" fontId="4" fillId="2" borderId="4" xfId="3" applyFont="1" applyFill="1" applyBorder="1" applyAlignment="1" applyProtection="1">
      <alignment horizontal="center"/>
      <protection locked="0"/>
    </xf>
    <xf numFmtId="0" fontId="4" fillId="0" borderId="12" xfId="3" applyFont="1" applyBorder="1" applyAlignment="1" applyProtection="1">
      <alignment horizontal="center"/>
    </xf>
    <xf numFmtId="0" fontId="4" fillId="5" borderId="1" xfId="3" applyFont="1" applyFill="1" applyBorder="1" applyAlignment="1" applyProtection="1">
      <alignment horizontal="center"/>
    </xf>
    <xf numFmtId="0" fontId="4" fillId="0" borderId="1" xfId="4" applyFont="1" applyBorder="1" applyAlignment="1" applyProtection="1">
      <alignment horizontal="center"/>
    </xf>
    <xf numFmtId="0" fontId="4" fillId="0" borderId="1" xfId="3" applyFont="1" applyFill="1" applyBorder="1" applyProtection="1"/>
    <xf numFmtId="0" fontId="5" fillId="0" borderId="5" xfId="3" applyFont="1" applyBorder="1" applyAlignment="1" applyProtection="1">
      <alignment horizontal="center"/>
    </xf>
    <xf numFmtId="0" fontId="2" fillId="0" borderId="8" xfId="3" applyFont="1" applyBorder="1" applyAlignment="1" applyProtection="1">
      <alignment horizontal="center"/>
    </xf>
    <xf numFmtId="0" fontId="8" fillId="0" borderId="13" xfId="3" applyFont="1" applyBorder="1" applyAlignment="1" applyProtection="1">
      <alignment vertical="center"/>
    </xf>
    <xf numFmtId="0" fontId="8" fillId="0" borderId="15" xfId="3" applyFont="1" applyBorder="1" applyAlignment="1" applyProtection="1">
      <alignment vertical="center"/>
    </xf>
    <xf numFmtId="0" fontId="8" fillId="0" borderId="14" xfId="3" applyFont="1" applyBorder="1" applyAlignment="1" applyProtection="1">
      <alignment vertical="center"/>
    </xf>
    <xf numFmtId="0" fontId="4" fillId="0" borderId="1" xfId="3" applyFont="1" applyFill="1" applyBorder="1" applyAlignment="1" applyProtection="1">
      <alignment horizontal="center"/>
    </xf>
    <xf numFmtId="0" fontId="4" fillId="0" borderId="4" xfId="3" applyFont="1" applyFill="1" applyBorder="1" applyAlignment="1" applyProtection="1">
      <alignment horizontal="center"/>
      <protection locked="0"/>
    </xf>
    <xf numFmtId="0" fontId="4" fillId="0" borderId="12" xfId="3" applyFont="1" applyFill="1" applyBorder="1" applyAlignment="1" applyProtection="1">
      <alignment horizontal="center"/>
    </xf>
    <xf numFmtId="0" fontId="4" fillId="0" borderId="1" xfId="4" applyFont="1" applyFill="1" applyBorder="1" applyAlignment="1" applyProtection="1">
      <alignment horizontal="center"/>
    </xf>
    <xf numFmtId="1" fontId="4" fillId="2" borderId="1" xfId="9" applyNumberFormat="1" applyFont="1" applyFill="1" applyBorder="1" applyProtection="1">
      <protection locked="0"/>
    </xf>
    <xf numFmtId="1" fontId="4" fillId="2" borderId="2" xfId="9" applyNumberFormat="1" applyFont="1" applyFill="1" applyBorder="1" applyProtection="1">
      <protection locked="0"/>
    </xf>
    <xf numFmtId="1" fontId="4" fillId="2" borderId="1" xfId="8" applyNumberFormat="1" applyFont="1" applyFill="1" applyBorder="1" applyProtection="1">
      <protection locked="0"/>
    </xf>
    <xf numFmtId="1" fontId="4" fillId="2" borderId="2" xfId="8" applyNumberFormat="1" applyFont="1" applyFill="1" applyBorder="1" applyProtection="1">
      <protection locked="0"/>
    </xf>
    <xf numFmtId="0" fontId="1" fillId="0" borderId="0" xfId="3" applyFont="1" applyProtection="1"/>
    <xf numFmtId="1" fontId="7" fillId="0" borderId="0" xfId="3" applyNumberFormat="1" applyProtection="1"/>
    <xf numFmtId="0" fontId="3" fillId="4" borderId="7" xfId="2" applyFont="1" applyFill="1" applyBorder="1" applyAlignment="1" applyProtection="1">
      <alignment horizontal="center"/>
    </xf>
    <xf numFmtId="0" fontId="3" fillId="4" borderId="11" xfId="2" applyFont="1" applyFill="1" applyBorder="1" applyAlignment="1" applyProtection="1">
      <alignment horizontal="center"/>
    </xf>
    <xf numFmtId="0" fontId="5" fillId="1" borderId="7" xfId="3" applyFont="1" applyFill="1" applyBorder="1" applyAlignment="1" applyProtection="1">
      <alignment horizontal="center" vertical="center"/>
    </xf>
    <xf numFmtId="0" fontId="5" fillId="1" borderId="11" xfId="3" applyFont="1" applyFill="1" applyBorder="1" applyAlignment="1" applyProtection="1">
      <alignment horizontal="center" vertical="center"/>
    </xf>
    <xf numFmtId="0" fontId="5" fillId="0" borderId="7" xfId="3" applyFont="1" applyBorder="1" applyAlignment="1" applyProtection="1">
      <alignment horizontal="center"/>
    </xf>
    <xf numFmtId="0" fontId="5" fillId="0" borderId="11" xfId="3" applyFont="1" applyBorder="1" applyAlignment="1" applyProtection="1">
      <alignment horizontal="center"/>
    </xf>
    <xf numFmtId="0" fontId="8" fillId="0" borderId="13" xfId="3"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4" xfId="0" applyFont="1" applyBorder="1" applyAlignment="1" applyProtection="1">
      <alignment horizontal="center" vertical="center"/>
    </xf>
    <xf numFmtId="0" fontId="4" fillId="0" borderId="8" xfId="2" applyFont="1" applyBorder="1" applyAlignment="1" applyProtection="1">
      <alignment horizontal="center"/>
    </xf>
    <xf numFmtId="0" fontId="4" fillId="0" borderId="3" xfId="2" applyFont="1" applyBorder="1" applyAlignment="1" applyProtection="1">
      <alignment horizontal="center"/>
    </xf>
    <xf numFmtId="0" fontId="3" fillId="4" borderId="5" xfId="2" applyFont="1" applyFill="1" applyBorder="1" applyAlignment="1" applyProtection="1">
      <alignment horizontal="center"/>
    </xf>
    <xf numFmtId="0" fontId="3" fillId="4" borderId="10" xfId="2" applyFont="1" applyFill="1" applyBorder="1" applyAlignment="1" applyProtection="1">
      <alignment horizontal="center"/>
    </xf>
    <xf numFmtId="0" fontId="9" fillId="0" borderId="13" xfId="0" applyFont="1" applyBorder="1" applyAlignment="1" applyProtection="1">
      <alignment horizontal="center" vertical="center"/>
    </xf>
  </cellXfs>
  <cellStyles count="11">
    <cellStyle name="Normal 2" xfId="1"/>
    <cellStyle name="Normal 2 2" xfId="10"/>
    <cellStyle name="Normal_NewGNIquesttocpnb341en" xfId="2"/>
    <cellStyle name="Normal_NewGNIquesttocpnb341en 2" xfId="3"/>
    <cellStyle name="Normal_NewGNIquesttocpnb341en 2 2" xfId="4"/>
    <cellStyle name="Normal_NewGNIquesttocpnb341en 2 3" xfId="8"/>
    <cellStyle name="Normal_q2005uk" xfId="5"/>
    <cellStyle name="Normal_q2005uk 2" xfId="9"/>
    <cellStyle name="Normal_Tabelle 1" xfId="6"/>
    <cellStyle name="Procent" xfId="7" builtinId="5"/>
    <cellStyle name="Standaard"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3/NationalAccounts/1%20-%20GNI/1%20-%20Annual/GNIQ%20QR%202021/3%20-%20Analysis/Check%20tables/q2021-check_D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undair/IntNatNr/Werk/BNI%20Expert%20Group/02%20Jaarlijkse%20vragenlijsten/Questionnaire%202021/Werkmap/q2021nl%20_werkversi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cundair/IntNatNr/Werk/BNI%20Expert%20Group/02%20Jaarlijkse%20vragenlijsten/Questionnaire%202023/Verstuurd/q2023n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 2021"/>
      <sheetName val="2 - 2021"/>
      <sheetName val="1 - 2020"/>
      <sheetName val="2 - 2020"/>
      <sheetName val="R1- 2021"/>
      <sheetName val="R1- 2020 Diff%"/>
      <sheetName val="R2 - 2020 "/>
      <sheetName val="R2 - 2020 Diff%"/>
      <sheetName val="Summary of rev. diff."/>
      <sheetName val="E1 - 2021 ESA2010 growth"/>
      <sheetName val="Ratios"/>
      <sheetName val="Eurostat database"/>
      <sheetName val="National publication"/>
      <sheetName val="Comparison of sources"/>
    </sheetNames>
    <sheetDataSet>
      <sheetData sheetId="0"/>
      <sheetData sheetId="1"/>
      <sheetData sheetId="2"/>
      <sheetData sheetId="3"/>
      <sheetData sheetId="4">
        <row r="7">
          <cell r="D7">
            <v>0</v>
          </cell>
          <cell r="E7">
            <v>0</v>
          </cell>
          <cell r="F7">
            <v>0</v>
          </cell>
          <cell r="G7">
            <v>0</v>
          </cell>
          <cell r="H7">
            <v>0</v>
          </cell>
          <cell r="I7">
            <v>1.3999999966472387E-2</v>
          </cell>
          <cell r="J7">
            <v>0</v>
          </cell>
          <cell r="K7">
            <v>0</v>
          </cell>
          <cell r="L7">
            <v>8730.0850387271494</v>
          </cell>
          <cell r="M7">
            <v>-3090.4908672389574</v>
          </cell>
        </row>
        <row r="8">
          <cell r="D8">
            <v>0</v>
          </cell>
          <cell r="E8">
            <v>0</v>
          </cell>
          <cell r="F8">
            <v>0</v>
          </cell>
          <cell r="G8">
            <v>0</v>
          </cell>
          <cell r="H8">
            <v>0</v>
          </cell>
          <cell r="I8">
            <v>0</v>
          </cell>
          <cell r="J8">
            <v>0</v>
          </cell>
          <cell r="K8">
            <v>0</v>
          </cell>
          <cell r="L8">
            <v>9115.7338414774276</v>
          </cell>
          <cell r="M8">
            <v>15126.276181094348</v>
          </cell>
        </row>
        <row r="9">
          <cell r="D9">
            <v>0</v>
          </cell>
          <cell r="E9">
            <v>0</v>
          </cell>
          <cell r="F9">
            <v>0</v>
          </cell>
          <cell r="G9">
            <v>0</v>
          </cell>
          <cell r="H9">
            <v>0</v>
          </cell>
          <cell r="I9">
            <v>1.3999999966472387E-2</v>
          </cell>
          <cell r="J9">
            <v>0</v>
          </cell>
          <cell r="K9">
            <v>0</v>
          </cell>
          <cell r="L9">
            <v>-385.64880275027826</v>
          </cell>
          <cell r="M9">
            <v>-18216.767048333306</v>
          </cell>
        </row>
        <row r="10">
          <cell r="D10">
            <v>0</v>
          </cell>
          <cell r="E10">
            <v>0</v>
          </cell>
          <cell r="F10">
            <v>0</v>
          </cell>
          <cell r="G10">
            <v>0</v>
          </cell>
          <cell r="H10">
            <v>0</v>
          </cell>
          <cell r="I10">
            <v>0</v>
          </cell>
          <cell r="J10">
            <v>0</v>
          </cell>
          <cell r="K10">
            <v>0</v>
          </cell>
          <cell r="L10">
            <v>462.42799999995623</v>
          </cell>
          <cell r="M10">
            <v>1376</v>
          </cell>
        </row>
        <row r="11">
          <cell r="D11">
            <v>0</v>
          </cell>
          <cell r="E11">
            <v>0</v>
          </cell>
          <cell r="F11">
            <v>0</v>
          </cell>
          <cell r="G11">
            <v>0</v>
          </cell>
          <cell r="H11">
            <v>0</v>
          </cell>
          <cell r="I11">
            <v>0</v>
          </cell>
          <cell r="J11">
            <v>0</v>
          </cell>
          <cell r="K11">
            <v>0</v>
          </cell>
          <cell r="L11">
            <v>-1.0000000002037268E-3</v>
          </cell>
          <cell r="M11">
            <v>-206.57999999999993</v>
          </cell>
        </row>
        <row r="12">
          <cell r="D12"/>
          <cell r="E12"/>
          <cell r="F12"/>
          <cell r="G12"/>
          <cell r="H12"/>
          <cell r="I12"/>
          <cell r="J12"/>
          <cell r="K12"/>
          <cell r="L12"/>
          <cell r="M12"/>
        </row>
        <row r="13">
          <cell r="D13"/>
          <cell r="E13"/>
          <cell r="F13"/>
          <cell r="G13"/>
          <cell r="H13"/>
          <cell r="I13"/>
          <cell r="J13"/>
          <cell r="K13"/>
          <cell r="L13"/>
          <cell r="M13"/>
        </row>
        <row r="14">
          <cell r="D14">
            <v>0</v>
          </cell>
          <cell r="E14">
            <v>0</v>
          </cell>
          <cell r="F14">
            <v>0</v>
          </cell>
          <cell r="G14">
            <v>0</v>
          </cell>
          <cell r="H14">
            <v>0</v>
          </cell>
          <cell r="I14">
            <v>0</v>
          </cell>
          <cell r="J14">
            <v>0</v>
          </cell>
          <cell r="K14">
            <v>0</v>
          </cell>
          <cell r="L14">
            <v>6483.2831972497515</v>
          </cell>
          <cell r="M14">
            <v>4778.9519516683649</v>
          </cell>
        </row>
        <row r="15">
          <cell r="D15">
            <v>0</v>
          </cell>
          <cell r="E15">
            <v>0</v>
          </cell>
          <cell r="F15">
            <v>0</v>
          </cell>
          <cell r="G15">
            <v>0</v>
          </cell>
          <cell r="H15">
            <v>0</v>
          </cell>
          <cell r="I15">
            <v>0</v>
          </cell>
          <cell r="J15">
            <v>0</v>
          </cell>
          <cell r="K15">
            <v>0</v>
          </cell>
          <cell r="L15">
            <v>5827.9401972497581</v>
          </cell>
          <cell r="M15">
            <v>3929.671951668337</v>
          </cell>
        </row>
        <row r="16">
          <cell r="D16">
            <v>0</v>
          </cell>
          <cell r="E16">
            <v>0</v>
          </cell>
          <cell r="F16">
            <v>0</v>
          </cell>
          <cell r="G16">
            <v>0</v>
          </cell>
          <cell r="H16">
            <v>0</v>
          </cell>
          <cell r="I16">
            <v>0</v>
          </cell>
          <cell r="J16">
            <v>0</v>
          </cell>
          <cell r="K16">
            <v>0</v>
          </cell>
          <cell r="L16">
            <v>355.72499999999854</v>
          </cell>
          <cell r="M16">
            <v>29.420000000001892</v>
          </cell>
        </row>
        <row r="17">
          <cell r="D17">
            <v>0</v>
          </cell>
          <cell r="E17">
            <v>0</v>
          </cell>
          <cell r="F17">
            <v>0</v>
          </cell>
          <cell r="G17">
            <v>0</v>
          </cell>
          <cell r="H17">
            <v>0</v>
          </cell>
          <cell r="I17">
            <v>0</v>
          </cell>
          <cell r="J17">
            <v>0</v>
          </cell>
          <cell r="K17">
            <v>0</v>
          </cell>
          <cell r="L17">
            <v>299.61800000001676</v>
          </cell>
          <cell r="M17">
            <v>819.85999999998603</v>
          </cell>
        </row>
        <row r="18">
          <cell r="D18">
            <v>2.4999999965075403E-2</v>
          </cell>
          <cell r="E18">
            <v>6.1999999976251274E-2</v>
          </cell>
          <cell r="F18">
            <v>1.0000000474974513E-3</v>
          </cell>
          <cell r="G18">
            <v>1.9999999785795808E-3</v>
          </cell>
          <cell r="H18">
            <v>5.0000000046566129E-3</v>
          </cell>
          <cell r="I18">
            <v>1.3000000035390258E-2</v>
          </cell>
          <cell r="J18">
            <v>-1.0000000474974513E-3</v>
          </cell>
          <cell r="K18">
            <v>9.9999998928979039E-4</v>
          </cell>
          <cell r="L18">
            <v>-12384.668000000063</v>
          </cell>
          <cell r="M18">
            <v>-21134.855999999912</v>
          </cell>
        </row>
        <row r="19">
          <cell r="D19">
            <v>0</v>
          </cell>
          <cell r="E19">
            <v>0</v>
          </cell>
          <cell r="F19">
            <v>0</v>
          </cell>
          <cell r="G19">
            <v>0</v>
          </cell>
          <cell r="H19">
            <v>0</v>
          </cell>
          <cell r="I19">
            <v>1.4000000024680048E-2</v>
          </cell>
          <cell r="J19">
            <v>0</v>
          </cell>
          <cell r="K19">
            <v>0</v>
          </cell>
          <cell r="L19">
            <v>-6815.0130000000354</v>
          </cell>
          <cell r="M19">
            <v>-18766.611999999965</v>
          </cell>
        </row>
        <row r="20">
          <cell r="D20">
            <v>2.5000000000090949E-2</v>
          </cell>
          <cell r="E20">
            <v>6.1999999999898137E-2</v>
          </cell>
          <cell r="F20">
            <v>9.9999999838473741E-4</v>
          </cell>
          <cell r="G20">
            <v>2.0000000004074536E-3</v>
          </cell>
          <cell r="H20">
            <v>4.9999999991996447E-3</v>
          </cell>
          <cell r="I20">
            <v>-1.0000000002037268E-3</v>
          </cell>
          <cell r="J20">
            <v>-1.0000000002037268E-3</v>
          </cell>
          <cell r="K20">
            <v>9.9999999838473741E-4</v>
          </cell>
          <cell r="L20">
            <v>-5569.6550000000007</v>
          </cell>
          <cell r="M20">
            <v>-2368.2440000000024</v>
          </cell>
        </row>
        <row r="21">
          <cell r="D21">
            <v>0</v>
          </cell>
          <cell r="E21">
            <v>0</v>
          </cell>
          <cell r="F21">
            <v>0</v>
          </cell>
          <cell r="G21">
            <v>0</v>
          </cell>
          <cell r="H21">
            <v>0</v>
          </cell>
          <cell r="I21">
            <v>0</v>
          </cell>
          <cell r="J21">
            <v>0</v>
          </cell>
          <cell r="K21">
            <v>0</v>
          </cell>
          <cell r="L21">
            <v>0</v>
          </cell>
          <cell r="M21">
            <v>0</v>
          </cell>
        </row>
        <row r="22">
          <cell r="D22">
            <v>0</v>
          </cell>
          <cell r="E22">
            <v>0</v>
          </cell>
          <cell r="F22">
            <v>-3.7252902984619141E-9</v>
          </cell>
          <cell r="G22">
            <v>0</v>
          </cell>
          <cell r="H22">
            <v>3.9581209421157837E-9</v>
          </cell>
          <cell r="I22">
            <v>0</v>
          </cell>
          <cell r="J22">
            <v>-4.6566128730773926E-9</v>
          </cell>
          <cell r="K22">
            <v>3.2596290111541748E-9</v>
          </cell>
          <cell r="L22">
            <v>5855.402984556742</v>
          </cell>
          <cell r="M22">
            <v>5826.6053355704062</v>
          </cell>
        </row>
        <row r="23">
          <cell r="D23">
            <v>0</v>
          </cell>
          <cell r="E23">
            <v>0</v>
          </cell>
          <cell r="F23">
            <v>0</v>
          </cell>
          <cell r="G23">
            <v>0</v>
          </cell>
          <cell r="H23">
            <v>0</v>
          </cell>
          <cell r="I23">
            <v>0</v>
          </cell>
          <cell r="J23">
            <v>0</v>
          </cell>
          <cell r="K23">
            <v>-2.3283064365386963E-9</v>
          </cell>
          <cell r="L23">
            <v>-122.86204374092631</v>
          </cell>
          <cell r="M23">
            <v>6104.8290623968933</v>
          </cell>
        </row>
        <row r="24">
          <cell r="D24"/>
          <cell r="E24"/>
          <cell r="F24"/>
          <cell r="G24"/>
          <cell r="H24"/>
          <cell r="I24"/>
          <cell r="J24"/>
          <cell r="K24"/>
          <cell r="L24"/>
          <cell r="M24"/>
        </row>
        <row r="25">
          <cell r="D25"/>
          <cell r="E25"/>
          <cell r="F25"/>
          <cell r="G25"/>
          <cell r="H25"/>
          <cell r="I25"/>
          <cell r="J25"/>
          <cell r="K25"/>
          <cell r="L25"/>
          <cell r="M25"/>
        </row>
        <row r="26">
          <cell r="D26">
            <v>0</v>
          </cell>
          <cell r="E26">
            <v>0</v>
          </cell>
          <cell r="F26">
            <v>0</v>
          </cell>
          <cell r="G26">
            <v>0</v>
          </cell>
          <cell r="H26">
            <v>3.3760443329811096E-9</v>
          </cell>
          <cell r="I26">
            <v>-2.5611370801925659E-9</v>
          </cell>
          <cell r="J26">
            <v>0</v>
          </cell>
          <cell r="K26">
            <v>1.862645149230957E-9</v>
          </cell>
          <cell r="L26">
            <v>-2560.6712011944037</v>
          </cell>
          <cell r="M26">
            <v>4996.6708296427969</v>
          </cell>
        </row>
        <row r="27">
          <cell r="D27">
            <v>0</v>
          </cell>
          <cell r="E27">
            <v>0</v>
          </cell>
          <cell r="F27">
            <v>0</v>
          </cell>
          <cell r="G27">
            <v>0</v>
          </cell>
          <cell r="H27">
            <v>0</v>
          </cell>
          <cell r="I27">
            <v>1.3999999617226422E-2</v>
          </cell>
          <cell r="J27">
            <v>0</v>
          </cell>
          <cell r="K27">
            <v>0</v>
          </cell>
          <cell r="L27">
            <v>1999.2688464886742</v>
          </cell>
          <cell r="M27">
            <v>-23329.111877976102</v>
          </cell>
        </row>
        <row r="28">
          <cell r="D28">
            <v>0</v>
          </cell>
          <cell r="E28">
            <v>0</v>
          </cell>
          <cell r="F28">
            <v>0</v>
          </cell>
          <cell r="G28">
            <v>0</v>
          </cell>
          <cell r="H28">
            <v>4.6566128730773926E-10</v>
          </cell>
          <cell r="I28">
            <v>0</v>
          </cell>
          <cell r="J28">
            <v>0</v>
          </cell>
          <cell r="K28">
            <v>0</v>
          </cell>
          <cell r="L28">
            <v>580.1357969554374</v>
          </cell>
          <cell r="M28">
            <v>1491.7339999999967</v>
          </cell>
        </row>
        <row r="29">
          <cell r="D29">
            <v>0</v>
          </cell>
          <cell r="E29">
            <v>0</v>
          </cell>
          <cell r="F29">
            <v>0</v>
          </cell>
          <cell r="G29">
            <v>0</v>
          </cell>
          <cell r="H29">
            <v>0</v>
          </cell>
          <cell r="I29">
            <v>0</v>
          </cell>
          <cell r="J29">
            <v>0</v>
          </cell>
          <cell r="K29">
            <v>0</v>
          </cell>
          <cell r="L29">
            <v>-58.046754999995755</v>
          </cell>
          <cell r="M29">
            <v>-206.5199999999968</v>
          </cell>
        </row>
        <row r="30">
          <cell r="D30"/>
          <cell r="E30"/>
          <cell r="F30"/>
          <cell r="G30"/>
          <cell r="H30"/>
          <cell r="I30"/>
          <cell r="J30"/>
          <cell r="K30"/>
          <cell r="L30"/>
          <cell r="M30"/>
        </row>
        <row r="31">
          <cell r="D31">
            <v>0</v>
          </cell>
          <cell r="E31">
            <v>0</v>
          </cell>
          <cell r="F31">
            <v>0</v>
          </cell>
          <cell r="G31">
            <v>0</v>
          </cell>
          <cell r="H31">
            <v>0</v>
          </cell>
          <cell r="I31">
            <v>1.3999999966472387E-2</v>
          </cell>
          <cell r="J31">
            <v>0</v>
          </cell>
          <cell r="K31">
            <v>0</v>
          </cell>
          <cell r="L31">
            <v>76.7801972492598</v>
          </cell>
          <cell r="M31">
            <v>-16634.187048333697</v>
          </cell>
        </row>
        <row r="32">
          <cell r="D32"/>
          <cell r="E32"/>
          <cell r="F32"/>
          <cell r="G32"/>
          <cell r="H32"/>
          <cell r="I32"/>
          <cell r="J32"/>
          <cell r="K32"/>
          <cell r="L32"/>
          <cell r="M32"/>
        </row>
        <row r="33">
          <cell r="D33">
            <v>0</v>
          </cell>
          <cell r="E33">
            <v>0</v>
          </cell>
          <cell r="F33">
            <v>0</v>
          </cell>
          <cell r="G33">
            <v>0</v>
          </cell>
          <cell r="H33">
            <v>0</v>
          </cell>
          <cell r="I33">
            <v>0</v>
          </cell>
          <cell r="J33">
            <v>0</v>
          </cell>
          <cell r="K33">
            <v>0</v>
          </cell>
          <cell r="L33">
            <v>248.73078507420178</v>
          </cell>
          <cell r="M33">
            <v>771.4540072571599</v>
          </cell>
        </row>
        <row r="34">
          <cell r="D34">
            <v>5.0931703299283981E-11</v>
          </cell>
          <cell r="E34">
            <v>-3.2741809263825417E-11</v>
          </cell>
          <cell r="F34">
            <v>0</v>
          </cell>
          <cell r="G34">
            <v>3.637978807091713E-11</v>
          </cell>
          <cell r="H34">
            <v>0</v>
          </cell>
          <cell r="I34">
            <v>0</v>
          </cell>
          <cell r="J34">
            <v>2.9103830456733704E-11</v>
          </cell>
          <cell r="K34">
            <v>0</v>
          </cell>
          <cell r="L34">
            <v>1.0142835431506683</v>
          </cell>
          <cell r="M34">
            <v>340.79347421266721</v>
          </cell>
        </row>
        <row r="35">
          <cell r="D35">
            <v>0</v>
          </cell>
          <cell r="E35">
            <v>0</v>
          </cell>
          <cell r="F35">
            <v>0</v>
          </cell>
          <cell r="G35">
            <v>0</v>
          </cell>
          <cell r="H35">
            <v>0</v>
          </cell>
          <cell r="I35">
            <v>0</v>
          </cell>
          <cell r="J35">
            <v>0</v>
          </cell>
          <cell r="K35">
            <v>0</v>
          </cell>
          <cell r="L35">
            <v>0</v>
          </cell>
          <cell r="M35">
            <v>0</v>
          </cell>
        </row>
        <row r="36">
          <cell r="D36">
            <v>0</v>
          </cell>
          <cell r="E36">
            <v>0</v>
          </cell>
          <cell r="F36">
            <v>0</v>
          </cell>
          <cell r="G36">
            <v>0</v>
          </cell>
          <cell r="H36">
            <v>0</v>
          </cell>
          <cell r="I36">
            <v>0</v>
          </cell>
          <cell r="J36">
            <v>0</v>
          </cell>
          <cell r="K36">
            <v>0</v>
          </cell>
          <cell r="L36">
            <v>0</v>
          </cell>
          <cell r="M36">
            <v>0</v>
          </cell>
        </row>
        <row r="37">
          <cell r="D37">
            <v>2.9103830456733704E-10</v>
          </cell>
          <cell r="E37">
            <v>0</v>
          </cell>
          <cell r="F37">
            <v>-4.3655745685100555E-10</v>
          </cell>
          <cell r="G37">
            <v>-3.7834979593753815E-10</v>
          </cell>
          <cell r="H37">
            <v>-4.6566128730773926E-10</v>
          </cell>
          <cell r="I37">
            <v>-4.6566128730773926E-10</v>
          </cell>
          <cell r="J37">
            <v>-3.4924596548080444E-10</v>
          </cell>
          <cell r="K37">
            <v>0</v>
          </cell>
          <cell r="L37">
            <v>2169.1139999987499</v>
          </cell>
          <cell r="M37">
            <v>-536.93900047603529</v>
          </cell>
        </row>
        <row r="38">
          <cell r="D38">
            <v>0</v>
          </cell>
          <cell r="E38">
            <v>-3.0559021979570389E-10</v>
          </cell>
          <cell r="F38">
            <v>0</v>
          </cell>
          <cell r="G38">
            <v>0</v>
          </cell>
          <cell r="H38">
            <v>0</v>
          </cell>
          <cell r="I38">
            <v>2.6193447411060333E-10</v>
          </cell>
          <cell r="J38">
            <v>-1.7462298274040222E-10</v>
          </cell>
          <cell r="K38">
            <v>4.0745362639427185E-10</v>
          </cell>
          <cell r="L38">
            <v>2274.9132285805681</v>
          </cell>
          <cell r="M38">
            <v>1894.2789572644251</v>
          </cell>
        </row>
        <row r="39">
          <cell r="D39"/>
          <cell r="E39"/>
          <cell r="F39"/>
          <cell r="G39"/>
          <cell r="H39"/>
          <cell r="I39"/>
          <cell r="J39"/>
          <cell r="K39"/>
          <cell r="L39"/>
          <cell r="M39"/>
        </row>
        <row r="40">
          <cell r="D40">
            <v>0</v>
          </cell>
          <cell r="E40">
            <v>0</v>
          </cell>
          <cell r="F40">
            <v>0</v>
          </cell>
          <cell r="G40">
            <v>0</v>
          </cell>
          <cell r="H40">
            <v>3.9581209421157837E-9</v>
          </cell>
          <cell r="I40">
            <v>1.3999995775520802E-2</v>
          </cell>
          <cell r="J40">
            <v>0</v>
          </cell>
          <cell r="K40">
            <v>0</v>
          </cell>
          <cell r="L40">
            <v>218.69747019885108</v>
          </cell>
          <cell r="M40">
            <v>-18634.744473028462</v>
          </cell>
        </row>
        <row r="41">
          <cell r="D41"/>
          <cell r="E41"/>
          <cell r="F41"/>
          <cell r="G41"/>
          <cell r="H41"/>
          <cell r="I41"/>
          <cell r="J41"/>
          <cell r="K41"/>
          <cell r="L41"/>
          <cell r="M41"/>
        </row>
        <row r="42">
          <cell r="D42">
            <v>0</v>
          </cell>
          <cell r="E42">
            <v>0</v>
          </cell>
          <cell r="F42">
            <v>0</v>
          </cell>
          <cell r="G42">
            <v>0</v>
          </cell>
          <cell r="H42"/>
          <cell r="I42"/>
          <cell r="J42"/>
          <cell r="K42"/>
          <cell r="L42"/>
          <cell r="M42"/>
        </row>
        <row r="43">
          <cell r="D43"/>
          <cell r="E43"/>
          <cell r="F43"/>
          <cell r="G43"/>
          <cell r="H43"/>
          <cell r="I43"/>
          <cell r="J43"/>
          <cell r="K43"/>
          <cell r="L43"/>
          <cell r="M43"/>
        </row>
        <row r="44">
          <cell r="D44"/>
          <cell r="E44"/>
          <cell r="F44"/>
          <cell r="G44"/>
          <cell r="H44"/>
          <cell r="I44"/>
          <cell r="J44"/>
          <cell r="K44"/>
          <cell r="L44"/>
          <cell r="M44"/>
        </row>
        <row r="45">
          <cell r="D45">
            <v>0</v>
          </cell>
          <cell r="E45">
            <v>0</v>
          </cell>
          <cell r="F45">
            <v>0</v>
          </cell>
          <cell r="G45">
            <v>0</v>
          </cell>
          <cell r="H45"/>
          <cell r="I45"/>
          <cell r="J45"/>
          <cell r="K45"/>
          <cell r="L45"/>
          <cell r="M45"/>
        </row>
      </sheetData>
      <sheetData sheetId="5"/>
      <sheetData sheetId="6">
        <row r="5">
          <cell r="B5">
            <v>0</v>
          </cell>
          <cell r="C5">
            <v>0</v>
          </cell>
          <cell r="D5">
            <v>0</v>
          </cell>
          <cell r="E5">
            <v>0</v>
          </cell>
        </row>
        <row r="6">
          <cell r="B6"/>
          <cell r="C6"/>
          <cell r="D6"/>
          <cell r="E6"/>
        </row>
        <row r="7">
          <cell r="B7"/>
          <cell r="C7"/>
          <cell r="D7"/>
          <cell r="E7"/>
        </row>
        <row r="8">
          <cell r="B8"/>
          <cell r="C8"/>
          <cell r="D8"/>
          <cell r="E8"/>
        </row>
        <row r="9">
          <cell r="B9">
            <v>0</v>
          </cell>
          <cell r="C9">
            <v>0</v>
          </cell>
          <cell r="D9">
            <v>0</v>
          </cell>
          <cell r="E9">
            <v>0</v>
          </cell>
        </row>
        <row r="10">
          <cell r="B10">
            <v>0</v>
          </cell>
          <cell r="C10">
            <v>0</v>
          </cell>
          <cell r="D10">
            <v>0</v>
          </cell>
          <cell r="E10">
            <v>0</v>
          </cell>
        </row>
        <row r="11">
          <cell r="B11">
            <v>0</v>
          </cell>
          <cell r="C11">
            <v>0</v>
          </cell>
          <cell r="D11">
            <v>0</v>
          </cell>
          <cell r="E11">
            <v>0</v>
          </cell>
        </row>
        <row r="12">
          <cell r="B12">
            <v>0</v>
          </cell>
          <cell r="C12">
            <v>0</v>
          </cell>
          <cell r="D12">
            <v>0</v>
          </cell>
          <cell r="E12">
            <v>0</v>
          </cell>
        </row>
        <row r="13">
          <cell r="B13">
            <v>0</v>
          </cell>
          <cell r="C13">
            <v>0</v>
          </cell>
          <cell r="D13">
            <v>0</v>
          </cell>
          <cell r="E13">
            <v>0</v>
          </cell>
        </row>
        <row r="14">
          <cell r="B14">
            <v>0</v>
          </cell>
          <cell r="C14">
            <v>0</v>
          </cell>
          <cell r="D14">
            <v>0</v>
          </cell>
          <cell r="E14">
            <v>0</v>
          </cell>
        </row>
        <row r="15">
          <cell r="B15">
            <v>0</v>
          </cell>
          <cell r="C15">
            <v>0</v>
          </cell>
          <cell r="D15">
            <v>0</v>
          </cell>
          <cell r="E15">
            <v>0</v>
          </cell>
        </row>
        <row r="16">
          <cell r="B16">
            <v>0</v>
          </cell>
          <cell r="C16">
            <v>0</v>
          </cell>
          <cell r="D16">
            <v>0</v>
          </cell>
          <cell r="E16">
            <v>0</v>
          </cell>
        </row>
        <row r="17">
          <cell r="B17">
            <v>0</v>
          </cell>
          <cell r="C17">
            <v>0</v>
          </cell>
          <cell r="D17">
            <v>0</v>
          </cell>
          <cell r="E17">
            <v>0</v>
          </cell>
        </row>
        <row r="18">
          <cell r="B18">
            <v>0</v>
          </cell>
          <cell r="C18">
            <v>0</v>
          </cell>
          <cell r="D18">
            <v>0</v>
          </cell>
          <cell r="E18">
            <v>0</v>
          </cell>
        </row>
        <row r="19">
          <cell r="B19">
            <v>0</v>
          </cell>
          <cell r="C19">
            <v>0</v>
          </cell>
          <cell r="D19">
            <v>0</v>
          </cell>
          <cell r="E19">
            <v>0</v>
          </cell>
        </row>
        <row r="20">
          <cell r="B20">
            <v>0</v>
          </cell>
          <cell r="C20">
            <v>0</v>
          </cell>
          <cell r="D20">
            <v>0</v>
          </cell>
          <cell r="E20">
            <v>0</v>
          </cell>
        </row>
        <row r="21">
          <cell r="B21">
            <v>0</v>
          </cell>
          <cell r="C21">
            <v>0</v>
          </cell>
          <cell r="D21">
            <v>0</v>
          </cell>
          <cell r="E21">
            <v>0</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 2021 (NL)"/>
      <sheetName val="2 - 2021 (NL)"/>
      <sheetName val="1 - 2020 (NL)"/>
      <sheetName val="2 - 2020 (NL)"/>
      <sheetName val="R1 - 2021 (NL)"/>
      <sheetName val="R2 - 2021 (NL) "/>
      <sheetName val="1 -Verschil"/>
      <sheetName val="1 - 2021 (NL)_excl_spread"/>
      <sheetName val="1 - 2021 (NL)_spread"/>
      <sheetName val="Data_transacties_0819"/>
      <sheetName val="Data_saldi_0819"/>
      <sheetName val="Correctie_spreads"/>
    </sheetNames>
    <sheetDataSet>
      <sheetData sheetId="0">
        <row r="7">
          <cell r="D7">
            <v>1195129</v>
          </cell>
          <cell r="E7">
            <v>1259755</v>
          </cell>
          <cell r="F7">
            <v>1279472</v>
          </cell>
          <cell r="G7">
            <v>1283818</v>
          </cell>
          <cell r="H7">
            <v>1303083</v>
          </cell>
          <cell r="I7">
            <v>1338912</v>
          </cell>
          <cell r="J7">
            <v>1360287</v>
          </cell>
          <cell r="K7">
            <v>1430639</v>
          </cell>
          <cell r="L7">
            <v>1513968</v>
          </cell>
          <cell r="M7">
            <v>1569093</v>
          </cell>
          <cell r="N7">
            <v>1513334</v>
          </cell>
        </row>
        <row r="8">
          <cell r="D8">
            <v>621218</v>
          </cell>
          <cell r="E8">
            <v>673836</v>
          </cell>
          <cell r="F8">
            <v>689430</v>
          </cell>
          <cell r="G8">
            <v>688305</v>
          </cell>
          <cell r="H8">
            <v>698234</v>
          </cell>
          <cell r="I8">
            <v>718089</v>
          </cell>
          <cell r="J8">
            <v>725573</v>
          </cell>
          <cell r="K8">
            <v>769514</v>
          </cell>
          <cell r="L8">
            <v>821942</v>
          </cell>
          <cell r="M8">
            <v>844861</v>
          </cell>
          <cell r="N8">
            <v>798332</v>
          </cell>
        </row>
        <row r="9">
          <cell r="D9">
            <v>573911</v>
          </cell>
          <cell r="E9">
            <v>585919</v>
          </cell>
          <cell r="F9">
            <v>590042</v>
          </cell>
          <cell r="G9">
            <v>595513</v>
          </cell>
          <cell r="H9">
            <v>604849</v>
          </cell>
          <cell r="I9">
            <v>620823</v>
          </cell>
          <cell r="J9">
            <v>634714</v>
          </cell>
          <cell r="K9">
            <v>661125</v>
          </cell>
          <cell r="L9">
            <v>692026</v>
          </cell>
          <cell r="M9">
            <v>724232</v>
          </cell>
          <cell r="N9">
            <v>715002</v>
          </cell>
        </row>
        <row r="10">
          <cell r="D10">
            <v>65841</v>
          </cell>
          <cell r="E10">
            <v>65271</v>
          </cell>
          <cell r="F10">
            <v>63455</v>
          </cell>
          <cell r="G10">
            <v>65494</v>
          </cell>
          <cell r="H10">
            <v>67460</v>
          </cell>
          <cell r="I10">
            <v>69896</v>
          </cell>
          <cell r="J10">
            <v>74504</v>
          </cell>
          <cell r="K10">
            <v>77706</v>
          </cell>
          <cell r="L10">
            <v>82569</v>
          </cell>
          <cell r="M10">
            <v>89397</v>
          </cell>
          <cell r="N10">
            <v>88180</v>
          </cell>
        </row>
        <row r="11">
          <cell r="D11">
            <v>934</v>
          </cell>
          <cell r="E11">
            <v>865</v>
          </cell>
          <cell r="F11">
            <v>805</v>
          </cell>
          <cell r="G11">
            <v>740</v>
          </cell>
          <cell r="H11">
            <v>714</v>
          </cell>
          <cell r="I11">
            <v>723</v>
          </cell>
          <cell r="J11">
            <v>991</v>
          </cell>
          <cell r="K11">
            <v>1126</v>
          </cell>
          <cell r="L11">
            <v>1214</v>
          </cell>
          <cell r="M11">
            <v>1302</v>
          </cell>
          <cell r="N11">
            <v>1816</v>
          </cell>
        </row>
        <row r="12">
          <cell r="D12"/>
          <cell r="E12"/>
          <cell r="F12"/>
          <cell r="G12"/>
          <cell r="H12"/>
          <cell r="I12"/>
          <cell r="J12"/>
          <cell r="K12"/>
          <cell r="L12"/>
          <cell r="M12"/>
          <cell r="N12"/>
        </row>
        <row r="13">
          <cell r="D13"/>
          <cell r="E13"/>
          <cell r="F13"/>
          <cell r="G13"/>
          <cell r="H13"/>
          <cell r="I13"/>
          <cell r="J13"/>
          <cell r="K13"/>
          <cell r="L13"/>
          <cell r="M13"/>
          <cell r="N13"/>
        </row>
        <row r="14">
          <cell r="D14">
            <v>458013</v>
          </cell>
          <cell r="E14">
            <v>464274</v>
          </cell>
          <cell r="F14">
            <v>466876</v>
          </cell>
          <cell r="G14">
            <v>470539</v>
          </cell>
          <cell r="H14">
            <v>476465</v>
          </cell>
          <cell r="I14">
            <v>482897</v>
          </cell>
          <cell r="J14">
            <v>490608</v>
          </cell>
          <cell r="K14">
            <v>506470</v>
          </cell>
          <cell r="L14">
            <v>529875</v>
          </cell>
          <cell r="M14">
            <v>553340</v>
          </cell>
          <cell r="N14">
            <v>542476</v>
          </cell>
        </row>
        <row r="15">
          <cell r="D15">
            <v>284987</v>
          </cell>
          <cell r="E15">
            <v>291140</v>
          </cell>
          <cell r="F15">
            <v>291603</v>
          </cell>
          <cell r="G15">
            <v>294780</v>
          </cell>
          <cell r="H15">
            <v>298582</v>
          </cell>
          <cell r="I15">
            <v>305099</v>
          </cell>
          <cell r="J15">
            <v>310155</v>
          </cell>
          <cell r="K15">
            <v>321318</v>
          </cell>
          <cell r="L15">
            <v>335477</v>
          </cell>
          <cell r="M15">
            <v>347281</v>
          </cell>
          <cell r="N15">
            <v>328985</v>
          </cell>
        </row>
        <row r="16">
          <cell r="D16">
            <v>5282</v>
          </cell>
          <cell r="E16">
            <v>5428</v>
          </cell>
          <cell r="F16">
            <v>5328</v>
          </cell>
          <cell r="G16">
            <v>5433</v>
          </cell>
          <cell r="H16">
            <v>5418</v>
          </cell>
          <cell r="I16">
            <v>5444</v>
          </cell>
          <cell r="J16">
            <v>5611</v>
          </cell>
          <cell r="K16">
            <v>5661</v>
          </cell>
          <cell r="L16">
            <v>5787</v>
          </cell>
          <cell r="M16">
            <v>5925</v>
          </cell>
          <cell r="N16">
            <v>5858</v>
          </cell>
        </row>
        <row r="17">
          <cell r="D17">
            <v>167744</v>
          </cell>
          <cell r="E17">
            <v>167706</v>
          </cell>
          <cell r="F17">
            <v>169945</v>
          </cell>
          <cell r="G17">
            <v>170326</v>
          </cell>
          <cell r="H17">
            <v>172465</v>
          </cell>
          <cell r="I17">
            <v>172354</v>
          </cell>
          <cell r="J17">
            <v>174842</v>
          </cell>
          <cell r="K17">
            <v>179491</v>
          </cell>
          <cell r="L17">
            <v>188611</v>
          </cell>
          <cell r="M17">
            <v>200134</v>
          </cell>
          <cell r="N17">
            <v>207633</v>
          </cell>
        </row>
        <row r="18">
          <cell r="D18">
            <v>129254</v>
          </cell>
          <cell r="E18">
            <v>130330</v>
          </cell>
          <cell r="F18">
            <v>122266</v>
          </cell>
          <cell r="G18">
            <v>122252</v>
          </cell>
          <cell r="H18">
            <v>120294</v>
          </cell>
          <cell r="I18">
            <v>155079</v>
          </cell>
          <cell r="J18">
            <v>145121</v>
          </cell>
          <cell r="K18">
            <v>152004</v>
          </cell>
          <cell r="L18">
            <v>162209</v>
          </cell>
          <cell r="M18">
            <v>179656</v>
          </cell>
          <cell r="N18">
            <v>173958</v>
          </cell>
        </row>
        <row r="19">
          <cell r="D19">
            <v>125898</v>
          </cell>
          <cell r="E19">
            <v>130965</v>
          </cell>
          <cell r="F19">
            <v>122505</v>
          </cell>
          <cell r="G19">
            <v>121237</v>
          </cell>
          <cell r="H19">
            <v>118138</v>
          </cell>
          <cell r="I19">
            <v>152533</v>
          </cell>
          <cell r="J19">
            <v>141675</v>
          </cell>
          <cell r="K19">
            <v>148670</v>
          </cell>
          <cell r="L19">
            <v>158093</v>
          </cell>
          <cell r="M19">
            <v>172808</v>
          </cell>
          <cell r="N19">
            <v>170428</v>
          </cell>
        </row>
        <row r="20">
          <cell r="D20">
            <v>3754</v>
          </cell>
          <cell r="E20">
            <v>873</v>
          </cell>
          <cell r="F20">
            <v>844</v>
          </cell>
          <cell r="G20">
            <v>764</v>
          </cell>
          <cell r="H20">
            <v>1579</v>
          </cell>
          <cell r="I20">
            <v>2244</v>
          </cell>
          <cell r="J20">
            <v>3140</v>
          </cell>
          <cell r="K20">
            <v>3131</v>
          </cell>
          <cell r="L20">
            <v>3935</v>
          </cell>
          <cell r="M20">
            <v>6778</v>
          </cell>
          <cell r="N20">
            <v>3546</v>
          </cell>
        </row>
        <row r="21">
          <cell r="D21">
            <v>-398</v>
          </cell>
          <cell r="E21">
            <v>-1508</v>
          </cell>
          <cell r="F21">
            <v>-1083</v>
          </cell>
          <cell r="G21">
            <v>251</v>
          </cell>
          <cell r="H21">
            <v>577</v>
          </cell>
          <cell r="I21">
            <v>302</v>
          </cell>
          <cell r="J21">
            <v>306</v>
          </cell>
          <cell r="K21">
            <v>203</v>
          </cell>
          <cell r="L21">
            <v>181</v>
          </cell>
          <cell r="M21">
            <v>70</v>
          </cell>
          <cell r="N21">
            <v>-16</v>
          </cell>
        </row>
        <row r="22">
          <cell r="D22">
            <v>446125</v>
          </cell>
          <cell r="E22">
            <v>491263</v>
          </cell>
          <cell r="F22">
            <v>519168</v>
          </cell>
          <cell r="G22">
            <v>527660</v>
          </cell>
          <cell r="H22">
            <v>541420</v>
          </cell>
          <cell r="I22">
            <v>570623</v>
          </cell>
          <cell r="J22">
            <v>563612</v>
          </cell>
          <cell r="K22">
            <v>615478</v>
          </cell>
          <cell r="L22">
            <v>655231</v>
          </cell>
          <cell r="M22">
            <v>670734</v>
          </cell>
          <cell r="N22">
            <v>624718</v>
          </cell>
        </row>
        <row r="23">
          <cell r="D23">
            <v>394574</v>
          </cell>
          <cell r="E23">
            <v>435542</v>
          </cell>
          <cell r="F23">
            <v>455618</v>
          </cell>
          <cell r="G23">
            <v>460184</v>
          </cell>
          <cell r="H23">
            <v>466584</v>
          </cell>
          <cell r="I23">
            <v>518603</v>
          </cell>
          <cell r="J23">
            <v>491114</v>
          </cell>
          <cell r="K23">
            <v>536247</v>
          </cell>
          <cell r="L23">
            <v>573934</v>
          </cell>
          <cell r="M23">
            <v>591403</v>
          </cell>
          <cell r="N23">
            <v>539786</v>
          </cell>
        </row>
        <row r="24">
          <cell r="D24"/>
          <cell r="E24"/>
          <cell r="F24"/>
          <cell r="G24"/>
          <cell r="H24"/>
          <cell r="I24"/>
          <cell r="J24"/>
          <cell r="K24"/>
          <cell r="L24"/>
          <cell r="M24"/>
          <cell r="N24"/>
        </row>
        <row r="25">
          <cell r="D25"/>
          <cell r="E25"/>
          <cell r="F25"/>
          <cell r="G25"/>
          <cell r="H25"/>
          <cell r="I25"/>
          <cell r="J25"/>
          <cell r="K25"/>
          <cell r="L25"/>
          <cell r="M25"/>
          <cell r="N25"/>
        </row>
        <row r="26">
          <cell r="D26">
            <v>311717</v>
          </cell>
          <cell r="E26">
            <v>319557</v>
          </cell>
          <cell r="F26">
            <v>323867</v>
          </cell>
          <cell r="G26">
            <v>324676</v>
          </cell>
          <cell r="H26">
            <v>328166</v>
          </cell>
          <cell r="I26">
            <v>330267</v>
          </cell>
          <cell r="J26">
            <v>340586</v>
          </cell>
          <cell r="K26">
            <v>352818</v>
          </cell>
          <cell r="L26">
            <v>369840</v>
          </cell>
          <cell r="M26">
            <v>388869</v>
          </cell>
          <cell r="N26">
            <v>402576</v>
          </cell>
        </row>
        <row r="27">
          <cell r="D27">
            <v>265491</v>
          </cell>
          <cell r="E27">
            <v>268734</v>
          </cell>
          <cell r="F27">
            <v>267371</v>
          </cell>
          <cell r="G27">
            <v>270735</v>
          </cell>
          <cell r="H27">
            <v>273811</v>
          </cell>
          <cell r="I27">
            <v>288939</v>
          </cell>
          <cell r="J27">
            <v>292237</v>
          </cell>
          <cell r="K27">
            <v>306631</v>
          </cell>
          <cell r="L27">
            <v>320278</v>
          </cell>
          <cell r="M27">
            <v>333699</v>
          </cell>
          <cell r="N27">
            <v>337699</v>
          </cell>
        </row>
        <row r="28">
          <cell r="D28">
            <v>72553</v>
          </cell>
          <cell r="E28">
            <v>72389</v>
          </cell>
          <cell r="F28">
            <v>70984</v>
          </cell>
          <cell r="G28">
            <v>73774</v>
          </cell>
          <cell r="H28">
            <v>78079</v>
          </cell>
          <cell r="I28">
            <v>79430</v>
          </cell>
          <cell r="J28">
            <v>84725</v>
          </cell>
          <cell r="K28">
            <v>88314</v>
          </cell>
          <cell r="L28">
            <v>93872</v>
          </cell>
          <cell r="M28">
            <v>101077</v>
          </cell>
          <cell r="N28">
            <v>101287</v>
          </cell>
        </row>
        <row r="29">
          <cell r="D29">
            <v>10943</v>
          </cell>
          <cell r="E29">
            <v>10355</v>
          </cell>
          <cell r="F29">
            <v>9530</v>
          </cell>
          <cell r="G29">
            <v>8918</v>
          </cell>
          <cell r="H29">
            <v>8461</v>
          </cell>
          <cell r="I29">
            <v>8640</v>
          </cell>
          <cell r="J29">
            <v>9321</v>
          </cell>
          <cell r="K29">
            <v>10058</v>
          </cell>
          <cell r="L29">
            <v>10609</v>
          </cell>
          <cell r="M29">
            <v>11318</v>
          </cell>
          <cell r="N29">
            <v>40196</v>
          </cell>
        </row>
        <row r="30">
          <cell r="D30"/>
          <cell r="E30"/>
          <cell r="F30"/>
          <cell r="G30"/>
          <cell r="H30"/>
          <cell r="I30"/>
          <cell r="J30"/>
          <cell r="K30"/>
          <cell r="L30"/>
          <cell r="M30"/>
          <cell r="N30"/>
        </row>
        <row r="31">
          <cell r="D31">
            <v>638818</v>
          </cell>
          <cell r="E31">
            <v>650325</v>
          </cell>
          <cell r="F31">
            <v>652692</v>
          </cell>
          <cell r="G31">
            <v>660267</v>
          </cell>
          <cell r="H31">
            <v>671595</v>
          </cell>
          <cell r="I31">
            <v>689996</v>
          </cell>
          <cell r="J31">
            <v>708227</v>
          </cell>
          <cell r="K31">
            <v>737705</v>
          </cell>
          <cell r="L31">
            <v>773381</v>
          </cell>
          <cell r="M31">
            <v>812327</v>
          </cell>
          <cell r="N31">
            <v>801366</v>
          </cell>
        </row>
        <row r="32">
          <cell r="D32"/>
          <cell r="E32"/>
          <cell r="F32"/>
          <cell r="G32"/>
          <cell r="H32"/>
          <cell r="I32"/>
          <cell r="J32"/>
          <cell r="K32"/>
          <cell r="L32"/>
          <cell r="M32"/>
          <cell r="N32"/>
        </row>
        <row r="33">
          <cell r="D33">
            <v>1211</v>
          </cell>
          <cell r="E33">
            <v>1366</v>
          </cell>
          <cell r="F33">
            <v>1464</v>
          </cell>
          <cell r="G33">
            <v>1564</v>
          </cell>
          <cell r="H33">
            <v>1766</v>
          </cell>
          <cell r="I33">
            <v>1903</v>
          </cell>
          <cell r="J33">
            <v>1796</v>
          </cell>
          <cell r="K33">
            <v>1825</v>
          </cell>
          <cell r="L33">
            <v>1933</v>
          </cell>
          <cell r="M33">
            <v>1857</v>
          </cell>
          <cell r="N33">
            <v>1925</v>
          </cell>
        </row>
        <row r="34">
          <cell r="D34">
            <v>8635</v>
          </cell>
          <cell r="E34">
            <v>9190</v>
          </cell>
          <cell r="F34">
            <v>9140</v>
          </cell>
          <cell r="G34">
            <v>8769</v>
          </cell>
          <cell r="H34">
            <v>8420</v>
          </cell>
          <cell r="I34">
            <v>8591</v>
          </cell>
          <cell r="J34">
            <v>8841</v>
          </cell>
          <cell r="K34">
            <v>9347</v>
          </cell>
          <cell r="L34">
            <v>10296</v>
          </cell>
          <cell r="M34">
            <v>11919</v>
          </cell>
          <cell r="N34">
            <v>11240</v>
          </cell>
        </row>
        <row r="35">
          <cell r="D35">
            <v>1968</v>
          </cell>
          <cell r="E35">
            <v>2186</v>
          </cell>
          <cell r="F35">
            <v>2047</v>
          </cell>
          <cell r="G35">
            <v>2009</v>
          </cell>
          <cell r="H35">
            <v>2416</v>
          </cell>
          <cell r="I35">
            <v>3117</v>
          </cell>
          <cell r="J35">
            <v>3098</v>
          </cell>
          <cell r="K35">
            <v>3139</v>
          </cell>
          <cell r="L35">
            <v>3367</v>
          </cell>
          <cell r="M35">
            <v>3584</v>
          </cell>
          <cell r="N35">
            <v>3545</v>
          </cell>
        </row>
        <row r="36">
          <cell r="D36">
            <v>1299</v>
          </cell>
          <cell r="E36">
            <v>1451</v>
          </cell>
          <cell r="F36">
            <v>1381</v>
          </cell>
          <cell r="G36">
            <v>1543</v>
          </cell>
          <cell r="H36">
            <v>1279</v>
          </cell>
          <cell r="I36">
            <v>1598</v>
          </cell>
          <cell r="J36">
            <v>1427</v>
          </cell>
          <cell r="K36">
            <v>1497</v>
          </cell>
          <cell r="L36">
            <v>1508</v>
          </cell>
          <cell r="M36">
            <v>1617</v>
          </cell>
          <cell r="N36">
            <v>1660</v>
          </cell>
        </row>
        <row r="37">
          <cell r="D37">
            <v>225596</v>
          </cell>
          <cell r="E37">
            <v>241541</v>
          </cell>
          <cell r="F37">
            <v>229242</v>
          </cell>
          <cell r="G37">
            <v>234619</v>
          </cell>
          <cell r="H37">
            <v>265269</v>
          </cell>
          <cell r="I37">
            <v>257128</v>
          </cell>
          <cell r="J37">
            <v>257183</v>
          </cell>
          <cell r="K37">
            <v>260119</v>
          </cell>
          <cell r="L37">
            <v>300446</v>
          </cell>
          <cell r="M37">
            <v>268720</v>
          </cell>
          <cell r="N37">
            <v>248137</v>
          </cell>
        </row>
        <row r="38">
          <cell r="D38">
            <v>215600</v>
          </cell>
          <cell r="E38">
            <v>223857</v>
          </cell>
          <cell r="F38">
            <v>209681</v>
          </cell>
          <cell r="G38">
            <v>217971</v>
          </cell>
          <cell r="H38">
            <v>259107</v>
          </cell>
          <cell r="I38">
            <v>248362</v>
          </cell>
          <cell r="J38">
            <v>258903</v>
          </cell>
          <cell r="K38">
            <v>245348</v>
          </cell>
          <cell r="L38">
            <v>281359</v>
          </cell>
          <cell r="M38">
            <v>253299</v>
          </cell>
          <cell r="N38">
            <v>250851</v>
          </cell>
        </row>
        <row r="39">
          <cell r="D39"/>
          <cell r="E39"/>
          <cell r="F39"/>
          <cell r="G39"/>
          <cell r="H39"/>
          <cell r="I39"/>
          <cell r="J39"/>
          <cell r="K39"/>
          <cell r="L39"/>
          <cell r="M39"/>
          <cell r="N39"/>
        </row>
        <row r="40">
          <cell r="D40">
            <v>640721</v>
          </cell>
          <cell r="E40">
            <v>659450</v>
          </cell>
          <cell r="F40">
            <v>663911</v>
          </cell>
          <cell r="G40">
            <v>669244</v>
          </cell>
          <cell r="H40">
            <v>669966</v>
          </cell>
          <cell r="I40">
            <v>690555</v>
          </cell>
          <cell r="J40">
            <v>697791</v>
          </cell>
          <cell r="K40">
            <v>743312</v>
          </cell>
          <cell r="L40">
            <v>782246</v>
          </cell>
          <cell r="M40">
            <v>815719</v>
          </cell>
          <cell r="N40">
            <v>787452</v>
          </cell>
        </row>
        <row r="41">
          <cell r="D41"/>
          <cell r="E41"/>
          <cell r="F41"/>
          <cell r="G41"/>
          <cell r="H41"/>
          <cell r="I41"/>
          <cell r="J41"/>
          <cell r="K41"/>
          <cell r="L41"/>
          <cell r="M41"/>
          <cell r="N41"/>
        </row>
        <row r="42">
          <cell r="D42">
            <v>9809</v>
          </cell>
          <cell r="E42">
            <v>10216</v>
          </cell>
          <cell r="F42">
            <v>10901</v>
          </cell>
          <cell r="G42">
            <v>15293</v>
          </cell>
          <cell r="H42"/>
          <cell r="I42"/>
          <cell r="J42"/>
          <cell r="K42"/>
          <cell r="L42"/>
          <cell r="M42"/>
          <cell r="N42"/>
        </row>
        <row r="43">
          <cell r="D43"/>
          <cell r="E43"/>
          <cell r="F43"/>
          <cell r="G43"/>
          <cell r="H43"/>
          <cell r="I43"/>
          <cell r="J43"/>
          <cell r="K43"/>
          <cell r="L43"/>
          <cell r="M43"/>
          <cell r="N43"/>
        </row>
        <row r="44">
          <cell r="D44"/>
          <cell r="E44"/>
          <cell r="F44"/>
          <cell r="G44"/>
          <cell r="H44"/>
          <cell r="I44"/>
          <cell r="J44"/>
          <cell r="K44"/>
          <cell r="L44"/>
          <cell r="M44"/>
          <cell r="N44"/>
        </row>
        <row r="45">
          <cell r="D45">
            <v>630912</v>
          </cell>
          <cell r="E45">
            <v>649234</v>
          </cell>
          <cell r="F45">
            <v>653010</v>
          </cell>
          <cell r="G45">
            <v>653951</v>
          </cell>
          <cell r="H45"/>
          <cell r="I45"/>
          <cell r="J45"/>
          <cell r="K45"/>
          <cell r="L45"/>
          <cell r="M45"/>
          <cell r="N45"/>
        </row>
      </sheetData>
      <sheetData sheetId="1">
        <row r="5">
          <cell r="B5">
            <v>9809</v>
          </cell>
          <cell r="C5">
            <v>10216</v>
          </cell>
          <cell r="D5">
            <v>10901</v>
          </cell>
          <cell r="E5">
            <v>15293</v>
          </cell>
        </row>
        <row r="6">
          <cell r="B6"/>
          <cell r="C6"/>
          <cell r="D6"/>
          <cell r="E6"/>
        </row>
        <row r="7">
          <cell r="B7"/>
          <cell r="C7"/>
          <cell r="D7"/>
          <cell r="E7"/>
        </row>
        <row r="8">
          <cell r="B8"/>
          <cell r="C8"/>
          <cell r="D8"/>
          <cell r="E8"/>
        </row>
        <row r="9">
          <cell r="B9">
            <v>6604</v>
          </cell>
          <cell r="C9">
            <v>6951</v>
          </cell>
          <cell r="D9">
            <v>7137</v>
          </cell>
          <cell r="E9">
            <v>10885</v>
          </cell>
        </row>
        <row r="10">
          <cell r="B10">
            <v>2994</v>
          </cell>
          <cell r="C10">
            <v>3065</v>
          </cell>
          <cell r="D10">
            <v>3130</v>
          </cell>
          <cell r="E10">
            <v>3181</v>
          </cell>
        </row>
        <row r="11">
          <cell r="B11">
            <v>0</v>
          </cell>
          <cell r="C11">
            <v>0</v>
          </cell>
          <cell r="D11">
            <v>0</v>
          </cell>
          <cell r="E11">
            <v>0</v>
          </cell>
        </row>
        <row r="12">
          <cell r="B12">
            <v>0</v>
          </cell>
          <cell r="C12">
            <v>0</v>
          </cell>
          <cell r="D12">
            <v>0</v>
          </cell>
          <cell r="E12">
            <v>0</v>
          </cell>
        </row>
        <row r="13">
          <cell r="B13">
            <v>-584</v>
          </cell>
          <cell r="C13">
            <v>-702</v>
          </cell>
          <cell r="D13">
            <v>-271</v>
          </cell>
          <cell r="E13">
            <v>311</v>
          </cell>
        </row>
        <row r="14">
          <cell r="B14">
            <v>599</v>
          </cell>
          <cell r="C14">
            <v>612</v>
          </cell>
          <cell r="D14">
            <v>648</v>
          </cell>
          <cell r="E14">
            <v>656</v>
          </cell>
        </row>
        <row r="15">
          <cell r="B15">
            <v>0</v>
          </cell>
          <cell r="C15">
            <v>0</v>
          </cell>
          <cell r="D15">
            <v>0</v>
          </cell>
          <cell r="E15">
            <v>0</v>
          </cell>
        </row>
        <row r="16">
          <cell r="B16">
            <v>0</v>
          </cell>
          <cell r="C16">
            <v>0</v>
          </cell>
          <cell r="D16">
            <v>0</v>
          </cell>
          <cell r="E16">
            <v>0</v>
          </cell>
        </row>
        <row r="17">
          <cell r="B17">
            <v>0</v>
          </cell>
          <cell r="C17">
            <v>0</v>
          </cell>
          <cell r="D17">
            <v>0</v>
          </cell>
          <cell r="E17">
            <v>0</v>
          </cell>
        </row>
        <row r="18">
          <cell r="B18">
            <v>196</v>
          </cell>
          <cell r="C18">
            <v>289</v>
          </cell>
          <cell r="D18">
            <v>257</v>
          </cell>
          <cell r="E18">
            <v>260</v>
          </cell>
        </row>
        <row r="19">
          <cell r="B19">
            <v>0</v>
          </cell>
          <cell r="C19">
            <v>0</v>
          </cell>
          <cell r="D19">
            <v>0</v>
          </cell>
          <cell r="E19">
            <v>0</v>
          </cell>
        </row>
        <row r="20">
          <cell r="B20">
            <v>0</v>
          </cell>
          <cell r="C20">
            <v>1</v>
          </cell>
          <cell r="D20">
            <v>0</v>
          </cell>
          <cell r="E20">
            <v>0</v>
          </cell>
        </row>
        <row r="21">
          <cell r="B21">
            <v>0</v>
          </cell>
          <cell r="C21">
            <v>0</v>
          </cell>
          <cell r="D21">
            <v>0</v>
          </cell>
          <cell r="E21">
            <v>0</v>
          </cell>
        </row>
      </sheetData>
      <sheetData sheetId="2">
        <row r="1">
          <cell r="E1"/>
        </row>
        <row r="7">
          <cell r="D7">
            <v>1195401</v>
          </cell>
          <cell r="E7">
            <v>1259736</v>
          </cell>
          <cell r="F7">
            <v>1279698</v>
          </cell>
          <cell r="G7">
            <v>1283977</v>
          </cell>
          <cell r="H7">
            <v>1303026</v>
          </cell>
          <cell r="I7">
            <v>1338856</v>
          </cell>
          <cell r="J7">
            <v>1360246</v>
          </cell>
          <cell r="K7">
            <v>1431012</v>
          </cell>
          <cell r="L7">
            <v>1514480</v>
          </cell>
          <cell r="M7">
            <v>1559093</v>
          </cell>
        </row>
        <row r="8">
          <cell r="D8">
            <v>621121</v>
          </cell>
          <cell r="E8">
            <v>673783</v>
          </cell>
          <cell r="F8">
            <v>689382</v>
          </cell>
          <cell r="G8">
            <v>688268</v>
          </cell>
          <cell r="H8">
            <v>698212</v>
          </cell>
          <cell r="I8">
            <v>718021</v>
          </cell>
          <cell r="J8">
            <v>725422</v>
          </cell>
          <cell r="K8">
            <v>769446</v>
          </cell>
          <cell r="L8">
            <v>821848</v>
          </cell>
          <cell r="M8">
            <v>836943</v>
          </cell>
        </row>
        <row r="9">
          <cell r="D9">
            <v>574280</v>
          </cell>
          <cell r="E9">
            <v>585953</v>
          </cell>
          <cell r="F9">
            <v>590316</v>
          </cell>
          <cell r="G9">
            <v>595709</v>
          </cell>
          <cell r="H9">
            <v>604814</v>
          </cell>
          <cell r="I9">
            <v>620835</v>
          </cell>
          <cell r="J9">
            <v>634824</v>
          </cell>
          <cell r="K9">
            <v>661566</v>
          </cell>
          <cell r="L9">
            <v>692632</v>
          </cell>
          <cell r="M9">
            <v>722150</v>
          </cell>
        </row>
        <row r="10">
          <cell r="D10">
            <v>65841</v>
          </cell>
          <cell r="E10">
            <v>65271</v>
          </cell>
          <cell r="F10">
            <v>63455</v>
          </cell>
          <cell r="G10">
            <v>65494</v>
          </cell>
          <cell r="H10">
            <v>67460</v>
          </cell>
          <cell r="I10">
            <v>69896</v>
          </cell>
          <cell r="J10">
            <v>74504</v>
          </cell>
          <cell r="K10">
            <v>77706</v>
          </cell>
          <cell r="L10">
            <v>82569</v>
          </cell>
          <cell r="M10">
            <v>89397</v>
          </cell>
        </row>
        <row r="11">
          <cell r="D11">
            <v>934</v>
          </cell>
          <cell r="E11">
            <v>865</v>
          </cell>
          <cell r="F11">
            <v>805</v>
          </cell>
          <cell r="G11">
            <v>740</v>
          </cell>
          <cell r="H11">
            <v>714</v>
          </cell>
          <cell r="I11">
            <v>723</v>
          </cell>
          <cell r="J11">
            <v>991</v>
          </cell>
          <cell r="K11">
            <v>1126</v>
          </cell>
          <cell r="L11">
            <v>1214</v>
          </cell>
          <cell r="M11">
            <v>1300</v>
          </cell>
        </row>
        <row r="12">
          <cell r="D12"/>
          <cell r="E12"/>
          <cell r="F12"/>
          <cell r="G12"/>
          <cell r="H12"/>
          <cell r="I12"/>
          <cell r="J12"/>
          <cell r="K12"/>
          <cell r="L12"/>
          <cell r="M12"/>
        </row>
        <row r="13">
          <cell r="D13"/>
          <cell r="E13"/>
          <cell r="F13"/>
          <cell r="G13"/>
          <cell r="H13"/>
          <cell r="I13"/>
          <cell r="J13"/>
          <cell r="K13"/>
          <cell r="L13"/>
          <cell r="M13"/>
        </row>
        <row r="14">
          <cell r="D14">
            <v>458253</v>
          </cell>
          <cell r="E14">
            <v>464525</v>
          </cell>
          <cell r="F14">
            <v>467112</v>
          </cell>
          <cell r="G14">
            <v>470767</v>
          </cell>
          <cell r="H14">
            <v>476709</v>
          </cell>
          <cell r="I14">
            <v>483170</v>
          </cell>
          <cell r="J14">
            <v>490883</v>
          </cell>
          <cell r="K14">
            <v>506752</v>
          </cell>
          <cell r="L14">
            <v>530171</v>
          </cell>
          <cell r="M14">
            <v>553304</v>
          </cell>
        </row>
        <row r="15">
          <cell r="D15">
            <v>285227</v>
          </cell>
          <cell r="E15">
            <v>291391</v>
          </cell>
          <cell r="F15">
            <v>291839</v>
          </cell>
          <cell r="G15">
            <v>295008</v>
          </cell>
          <cell r="H15">
            <v>298826</v>
          </cell>
          <cell r="I15">
            <v>305372</v>
          </cell>
          <cell r="J15">
            <v>310430</v>
          </cell>
          <cell r="K15">
            <v>321600</v>
          </cell>
          <cell r="L15">
            <v>335773</v>
          </cell>
          <cell r="M15">
            <v>348752</v>
          </cell>
        </row>
        <row r="16">
          <cell r="D16">
            <v>5282</v>
          </cell>
          <cell r="E16">
            <v>5428</v>
          </cell>
          <cell r="F16">
            <v>5328</v>
          </cell>
          <cell r="G16">
            <v>5433</v>
          </cell>
          <cell r="H16">
            <v>5418</v>
          </cell>
          <cell r="I16">
            <v>5444</v>
          </cell>
          <cell r="J16">
            <v>5611</v>
          </cell>
          <cell r="K16">
            <v>5661</v>
          </cell>
          <cell r="L16">
            <v>5787</v>
          </cell>
          <cell r="M16">
            <v>5990</v>
          </cell>
        </row>
        <row r="17">
          <cell r="D17">
            <v>167744</v>
          </cell>
          <cell r="E17">
            <v>167706</v>
          </cell>
          <cell r="F17">
            <v>169945</v>
          </cell>
          <cell r="G17">
            <v>170326</v>
          </cell>
          <cell r="H17">
            <v>172465</v>
          </cell>
          <cell r="I17">
            <v>172354</v>
          </cell>
          <cell r="J17">
            <v>174842</v>
          </cell>
          <cell r="K17">
            <v>179491</v>
          </cell>
          <cell r="L17">
            <v>188611</v>
          </cell>
          <cell r="M17">
            <v>198562</v>
          </cell>
        </row>
        <row r="18">
          <cell r="D18">
            <v>129254</v>
          </cell>
          <cell r="E18">
            <v>130330</v>
          </cell>
          <cell r="F18">
            <v>122266</v>
          </cell>
          <cell r="G18">
            <v>122252</v>
          </cell>
          <cell r="H18">
            <v>120294</v>
          </cell>
          <cell r="I18">
            <v>155079</v>
          </cell>
          <cell r="J18">
            <v>145121</v>
          </cell>
          <cell r="K18">
            <v>152004</v>
          </cell>
          <cell r="L18">
            <v>162209</v>
          </cell>
          <cell r="M18">
            <v>172441</v>
          </cell>
        </row>
        <row r="19">
          <cell r="D19">
            <v>125898</v>
          </cell>
          <cell r="E19">
            <v>130965</v>
          </cell>
          <cell r="F19">
            <v>122505</v>
          </cell>
          <cell r="G19">
            <v>121237</v>
          </cell>
          <cell r="H19">
            <v>118138</v>
          </cell>
          <cell r="I19">
            <v>152533</v>
          </cell>
          <cell r="J19">
            <v>141675</v>
          </cell>
          <cell r="K19">
            <v>148670</v>
          </cell>
          <cell r="L19">
            <v>158093</v>
          </cell>
          <cell r="M19">
            <v>170099</v>
          </cell>
        </row>
        <row r="20">
          <cell r="D20">
            <v>3754</v>
          </cell>
          <cell r="E20">
            <v>873</v>
          </cell>
          <cell r="F20">
            <v>844</v>
          </cell>
          <cell r="G20">
            <v>764</v>
          </cell>
          <cell r="H20">
            <v>1579</v>
          </cell>
          <cell r="I20">
            <v>2244</v>
          </cell>
          <cell r="J20">
            <v>3140</v>
          </cell>
          <cell r="K20">
            <v>3131</v>
          </cell>
          <cell r="L20">
            <v>3935</v>
          </cell>
          <cell r="M20">
            <v>2329</v>
          </cell>
        </row>
        <row r="21">
          <cell r="D21">
            <v>-398</v>
          </cell>
          <cell r="E21">
            <v>-1508</v>
          </cell>
          <cell r="F21">
            <v>-1083</v>
          </cell>
          <cell r="G21">
            <v>251</v>
          </cell>
          <cell r="H21">
            <v>577</v>
          </cell>
          <cell r="I21">
            <v>302</v>
          </cell>
          <cell r="J21">
            <v>306</v>
          </cell>
          <cell r="K21">
            <v>203</v>
          </cell>
          <cell r="L21">
            <v>181</v>
          </cell>
          <cell r="M21">
            <v>13</v>
          </cell>
        </row>
        <row r="22">
          <cell r="D22">
            <v>446176</v>
          </cell>
          <cell r="E22">
            <v>491041</v>
          </cell>
          <cell r="F22">
            <v>519130</v>
          </cell>
          <cell r="G22">
            <v>527581</v>
          </cell>
          <cell r="H22">
            <v>541129</v>
          </cell>
          <cell r="I22">
            <v>570353</v>
          </cell>
          <cell r="J22">
            <v>563377</v>
          </cell>
          <cell r="K22">
            <v>615553</v>
          </cell>
          <cell r="L22">
            <v>655439</v>
          </cell>
          <cell r="M22">
            <v>675153</v>
          </cell>
        </row>
        <row r="23">
          <cell r="D23">
            <v>394496</v>
          </cell>
          <cell r="E23">
            <v>435537</v>
          </cell>
          <cell r="F23">
            <v>455542</v>
          </cell>
          <cell r="G23">
            <v>460137</v>
          </cell>
          <cell r="H23">
            <v>466572</v>
          </cell>
          <cell r="I23">
            <v>518594</v>
          </cell>
          <cell r="J23">
            <v>491044</v>
          </cell>
          <cell r="K23">
            <v>536163</v>
          </cell>
          <cell r="L23">
            <v>573832</v>
          </cell>
          <cell r="M23">
            <v>590651</v>
          </cell>
        </row>
        <row r="24">
          <cell r="D24"/>
          <cell r="E24"/>
          <cell r="F24"/>
          <cell r="G24"/>
          <cell r="H24"/>
          <cell r="I24"/>
          <cell r="J24"/>
          <cell r="K24"/>
          <cell r="L24"/>
          <cell r="M24"/>
        </row>
        <row r="25">
          <cell r="D25"/>
          <cell r="E25"/>
          <cell r="F25"/>
          <cell r="G25"/>
          <cell r="H25"/>
          <cell r="I25"/>
          <cell r="J25"/>
          <cell r="K25"/>
          <cell r="L25"/>
          <cell r="M25"/>
        </row>
        <row r="26">
          <cell r="D26">
            <v>311717</v>
          </cell>
          <cell r="E26">
            <v>319557</v>
          </cell>
          <cell r="F26">
            <v>323867</v>
          </cell>
          <cell r="G26">
            <v>324676</v>
          </cell>
          <cell r="H26">
            <v>328166</v>
          </cell>
          <cell r="I26">
            <v>330267</v>
          </cell>
          <cell r="J26">
            <v>340586</v>
          </cell>
          <cell r="K26">
            <v>352818</v>
          </cell>
          <cell r="L26">
            <v>369840</v>
          </cell>
          <cell r="M26">
            <v>388403</v>
          </cell>
        </row>
        <row r="27">
          <cell r="D27">
            <v>265860</v>
          </cell>
          <cell r="E27">
            <v>268768</v>
          </cell>
          <cell r="F27">
            <v>267645</v>
          </cell>
          <cell r="G27">
            <v>270931</v>
          </cell>
          <cell r="H27">
            <v>273776</v>
          </cell>
          <cell r="I27">
            <v>288951</v>
          </cell>
          <cell r="J27">
            <v>292347</v>
          </cell>
          <cell r="K27">
            <v>307072</v>
          </cell>
          <cell r="L27">
            <v>320884</v>
          </cell>
          <cell r="M27">
            <v>332012</v>
          </cell>
        </row>
        <row r="28">
          <cell r="D28">
            <v>72553</v>
          </cell>
          <cell r="E28">
            <v>72389</v>
          </cell>
          <cell r="F28">
            <v>70984</v>
          </cell>
          <cell r="G28">
            <v>73774</v>
          </cell>
          <cell r="H28">
            <v>78079</v>
          </cell>
          <cell r="I28">
            <v>79430</v>
          </cell>
          <cell r="J28">
            <v>84725</v>
          </cell>
          <cell r="K28">
            <v>88314</v>
          </cell>
          <cell r="L28">
            <v>93872</v>
          </cell>
          <cell r="M28">
            <v>100905</v>
          </cell>
        </row>
        <row r="29">
          <cell r="D29">
            <v>10943</v>
          </cell>
          <cell r="E29">
            <v>10355</v>
          </cell>
          <cell r="F29">
            <v>9530</v>
          </cell>
          <cell r="G29">
            <v>8918</v>
          </cell>
          <cell r="H29">
            <v>8461</v>
          </cell>
          <cell r="I29">
            <v>8640</v>
          </cell>
          <cell r="J29">
            <v>9321</v>
          </cell>
          <cell r="K29">
            <v>10058</v>
          </cell>
          <cell r="L29">
            <v>10609</v>
          </cell>
          <cell r="M29">
            <v>11073</v>
          </cell>
        </row>
        <row r="30">
          <cell r="D30"/>
          <cell r="E30"/>
          <cell r="F30"/>
          <cell r="G30"/>
          <cell r="H30"/>
          <cell r="I30"/>
          <cell r="J30"/>
          <cell r="K30"/>
          <cell r="L30"/>
          <cell r="M30"/>
        </row>
        <row r="31">
          <cell r="D31">
            <v>639187</v>
          </cell>
          <cell r="E31">
            <v>650359</v>
          </cell>
          <cell r="F31">
            <v>652966</v>
          </cell>
          <cell r="G31">
            <v>660463</v>
          </cell>
          <cell r="H31">
            <v>671560</v>
          </cell>
          <cell r="I31">
            <v>690008</v>
          </cell>
          <cell r="J31">
            <v>708337</v>
          </cell>
          <cell r="K31">
            <v>738146</v>
          </cell>
          <cell r="L31">
            <v>773987</v>
          </cell>
          <cell r="M31">
            <v>810247</v>
          </cell>
        </row>
        <row r="32">
          <cell r="D32"/>
          <cell r="E32"/>
          <cell r="F32"/>
          <cell r="G32"/>
          <cell r="H32"/>
          <cell r="I32"/>
          <cell r="J32"/>
          <cell r="K32"/>
          <cell r="L32"/>
          <cell r="M32"/>
        </row>
        <row r="33">
          <cell r="D33">
            <v>1211</v>
          </cell>
          <cell r="E33">
            <v>1366</v>
          </cell>
          <cell r="F33">
            <v>1464</v>
          </cell>
          <cell r="G33">
            <v>1564</v>
          </cell>
          <cell r="H33">
            <v>1766</v>
          </cell>
          <cell r="I33">
            <v>1903</v>
          </cell>
          <cell r="J33">
            <v>1796</v>
          </cell>
          <cell r="K33">
            <v>1825</v>
          </cell>
          <cell r="L33">
            <v>1933</v>
          </cell>
          <cell r="M33">
            <v>1989</v>
          </cell>
        </row>
        <row r="34">
          <cell r="D34">
            <v>8635</v>
          </cell>
          <cell r="E34">
            <v>9190</v>
          </cell>
          <cell r="F34">
            <v>9140</v>
          </cell>
          <cell r="G34">
            <v>8769</v>
          </cell>
          <cell r="H34">
            <v>8420</v>
          </cell>
          <cell r="I34">
            <v>8591</v>
          </cell>
          <cell r="J34">
            <v>8841</v>
          </cell>
          <cell r="K34">
            <v>9347</v>
          </cell>
          <cell r="L34">
            <v>10296</v>
          </cell>
          <cell r="M34">
            <v>12367</v>
          </cell>
        </row>
        <row r="35">
          <cell r="D35">
            <v>1968</v>
          </cell>
          <cell r="E35">
            <v>2186</v>
          </cell>
          <cell r="F35">
            <v>2047</v>
          </cell>
          <cell r="G35">
            <v>2009</v>
          </cell>
          <cell r="H35">
            <v>2416</v>
          </cell>
          <cell r="I35">
            <v>3117</v>
          </cell>
          <cell r="J35">
            <v>3098</v>
          </cell>
          <cell r="K35">
            <v>3139</v>
          </cell>
          <cell r="L35">
            <v>3367</v>
          </cell>
          <cell r="M35">
            <v>3568</v>
          </cell>
        </row>
        <row r="36">
          <cell r="D36">
            <v>1299</v>
          </cell>
          <cell r="E36">
            <v>1451</v>
          </cell>
          <cell r="F36">
            <v>1381</v>
          </cell>
          <cell r="G36">
            <v>1543</v>
          </cell>
          <cell r="H36">
            <v>1279</v>
          </cell>
          <cell r="I36">
            <v>1598</v>
          </cell>
          <cell r="J36">
            <v>1427</v>
          </cell>
          <cell r="K36">
            <v>1497</v>
          </cell>
          <cell r="L36">
            <v>1508</v>
          </cell>
          <cell r="M36">
            <v>1506</v>
          </cell>
        </row>
        <row r="37">
          <cell r="D37">
            <v>225569</v>
          </cell>
          <cell r="E37">
            <v>241515</v>
          </cell>
          <cell r="F37">
            <v>229202</v>
          </cell>
          <cell r="G37">
            <v>234587</v>
          </cell>
          <cell r="H37">
            <v>265236</v>
          </cell>
          <cell r="I37">
            <v>257098</v>
          </cell>
          <cell r="J37">
            <v>257144</v>
          </cell>
          <cell r="K37">
            <v>260077</v>
          </cell>
          <cell r="L37">
            <v>300401</v>
          </cell>
          <cell r="M37">
            <v>299805</v>
          </cell>
        </row>
        <row r="38">
          <cell r="D38">
            <v>215600</v>
          </cell>
          <cell r="E38">
            <v>223857</v>
          </cell>
          <cell r="F38">
            <v>209681</v>
          </cell>
          <cell r="G38">
            <v>217971</v>
          </cell>
          <cell r="H38">
            <v>259107</v>
          </cell>
          <cell r="I38">
            <v>248362</v>
          </cell>
          <cell r="J38">
            <v>258903</v>
          </cell>
          <cell r="K38">
            <v>245348</v>
          </cell>
          <cell r="L38">
            <v>281359</v>
          </cell>
          <cell r="M38">
            <v>284195</v>
          </cell>
        </row>
        <row r="39">
          <cell r="D39"/>
          <cell r="E39"/>
          <cell r="F39"/>
          <cell r="G39"/>
          <cell r="H39"/>
          <cell r="I39"/>
          <cell r="J39"/>
          <cell r="K39"/>
          <cell r="L39"/>
          <cell r="M39"/>
        </row>
        <row r="40">
          <cell r="D40">
            <v>641063</v>
          </cell>
          <cell r="E40">
            <v>659458</v>
          </cell>
          <cell r="F40">
            <v>664145</v>
          </cell>
          <cell r="G40">
            <v>669408</v>
          </cell>
          <cell r="H40">
            <v>669898</v>
          </cell>
          <cell r="I40">
            <v>690537</v>
          </cell>
          <cell r="J40">
            <v>697862</v>
          </cell>
          <cell r="K40">
            <v>743711</v>
          </cell>
          <cell r="L40">
            <v>782807</v>
          </cell>
          <cell r="M40">
            <v>813417</v>
          </cell>
        </row>
        <row r="41">
          <cell r="D41"/>
          <cell r="E41"/>
          <cell r="F41"/>
          <cell r="G41"/>
          <cell r="H41"/>
          <cell r="I41"/>
          <cell r="J41"/>
          <cell r="K41"/>
          <cell r="L41"/>
          <cell r="M41"/>
        </row>
        <row r="42">
          <cell r="D42">
            <v>9809</v>
          </cell>
          <cell r="E42">
            <v>10216</v>
          </cell>
          <cell r="F42">
            <v>10901</v>
          </cell>
          <cell r="G42">
            <v>15293</v>
          </cell>
          <cell r="H42"/>
          <cell r="I42"/>
          <cell r="J42"/>
          <cell r="K42"/>
          <cell r="L42"/>
          <cell r="M42"/>
        </row>
        <row r="43">
          <cell r="D43"/>
          <cell r="E43"/>
          <cell r="F43"/>
          <cell r="G43"/>
          <cell r="H43"/>
          <cell r="I43"/>
          <cell r="J43"/>
          <cell r="K43"/>
          <cell r="L43"/>
          <cell r="M43"/>
        </row>
        <row r="44">
          <cell r="D44"/>
          <cell r="E44"/>
          <cell r="F44"/>
          <cell r="G44"/>
          <cell r="H44"/>
          <cell r="I44"/>
          <cell r="J44"/>
          <cell r="K44"/>
          <cell r="L44"/>
          <cell r="M44"/>
        </row>
        <row r="45">
          <cell r="D45">
            <v>631254</v>
          </cell>
          <cell r="E45">
            <v>649242</v>
          </cell>
          <cell r="F45">
            <v>653244</v>
          </cell>
          <cell r="G45">
            <v>654115</v>
          </cell>
          <cell r="H45"/>
          <cell r="I45"/>
          <cell r="J45"/>
          <cell r="K45"/>
          <cell r="L45"/>
          <cell r="M45"/>
        </row>
      </sheetData>
      <sheetData sheetId="3">
        <row r="5">
          <cell r="B5">
            <v>9809</v>
          </cell>
          <cell r="C5">
            <v>10216</v>
          </cell>
          <cell r="D5">
            <v>10901</v>
          </cell>
          <cell r="E5">
            <v>15293</v>
          </cell>
        </row>
        <row r="6">
          <cell r="B6"/>
          <cell r="C6"/>
          <cell r="D6"/>
          <cell r="E6"/>
        </row>
        <row r="7">
          <cell r="B7"/>
          <cell r="C7"/>
          <cell r="D7"/>
          <cell r="E7"/>
        </row>
        <row r="8">
          <cell r="B8"/>
          <cell r="C8"/>
          <cell r="D8"/>
          <cell r="E8"/>
        </row>
        <row r="9">
          <cell r="B9">
            <v>6604</v>
          </cell>
          <cell r="C9">
            <v>6951</v>
          </cell>
          <cell r="D9">
            <v>7137</v>
          </cell>
          <cell r="E9">
            <v>10885</v>
          </cell>
        </row>
        <row r="10">
          <cell r="B10">
            <v>2994</v>
          </cell>
          <cell r="C10">
            <v>3065</v>
          </cell>
          <cell r="D10">
            <v>3130</v>
          </cell>
          <cell r="E10">
            <v>3181</v>
          </cell>
        </row>
        <row r="11">
          <cell r="B11">
            <v>0</v>
          </cell>
          <cell r="C11">
            <v>0</v>
          </cell>
          <cell r="D11">
            <v>0</v>
          </cell>
          <cell r="E11">
            <v>0</v>
          </cell>
        </row>
        <row r="12">
          <cell r="B12">
            <v>-584</v>
          </cell>
          <cell r="C12">
            <v>-702</v>
          </cell>
          <cell r="D12">
            <v>-271</v>
          </cell>
          <cell r="E12">
            <v>311</v>
          </cell>
        </row>
        <row r="13">
          <cell r="B13">
            <v>599</v>
          </cell>
          <cell r="C13">
            <v>612</v>
          </cell>
          <cell r="D13">
            <v>648</v>
          </cell>
          <cell r="E13">
            <v>656</v>
          </cell>
        </row>
        <row r="14">
          <cell r="B14">
            <v>0</v>
          </cell>
          <cell r="C14">
            <v>0</v>
          </cell>
          <cell r="D14">
            <v>0</v>
          </cell>
          <cell r="E14">
            <v>0</v>
          </cell>
        </row>
        <row r="15">
          <cell r="B15">
            <v>0</v>
          </cell>
          <cell r="C15">
            <v>0</v>
          </cell>
          <cell r="D15">
            <v>0</v>
          </cell>
          <cell r="E15">
            <v>0</v>
          </cell>
        </row>
        <row r="16">
          <cell r="B16">
            <v>0</v>
          </cell>
          <cell r="C16">
            <v>0</v>
          </cell>
          <cell r="D16">
            <v>0</v>
          </cell>
          <cell r="E16">
            <v>0</v>
          </cell>
        </row>
        <row r="17">
          <cell r="B17">
            <v>196</v>
          </cell>
          <cell r="C17">
            <v>289</v>
          </cell>
          <cell r="D17">
            <v>257</v>
          </cell>
          <cell r="E17">
            <v>260</v>
          </cell>
        </row>
        <row r="18">
          <cell r="B18">
            <v>0</v>
          </cell>
          <cell r="C18">
            <v>0</v>
          </cell>
          <cell r="D18">
            <v>0</v>
          </cell>
          <cell r="E18">
            <v>0</v>
          </cell>
        </row>
        <row r="19">
          <cell r="B19">
            <v>0</v>
          </cell>
          <cell r="C19">
            <v>1</v>
          </cell>
          <cell r="D19">
            <v>0</v>
          </cell>
          <cell r="E19">
            <v>0</v>
          </cell>
        </row>
        <row r="20">
          <cell r="B20">
            <v>0</v>
          </cell>
          <cell r="C20">
            <v>0</v>
          </cell>
          <cell r="D20">
            <v>0</v>
          </cell>
          <cell r="E20">
            <v>0</v>
          </cell>
        </row>
      </sheetData>
      <sheetData sheetId="4"/>
      <sheetData sheetId="5"/>
      <sheetData sheetId="6"/>
      <sheetData sheetId="7">
        <row r="40">
          <cell r="D40">
            <v>641090</v>
          </cell>
        </row>
      </sheetData>
      <sheetData sheetId="8">
        <row r="31">
          <cell r="N31">
            <v>1271</v>
          </cell>
        </row>
      </sheetData>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 2023 (NL)"/>
      <sheetName val="2 - 2023 (NL)"/>
      <sheetName val="3 - 2023 (NL)"/>
      <sheetName val="1 - 2022 (NL)"/>
      <sheetName val="2 - 2022 (NL)"/>
      <sheetName val="R1 - 2023 (NL)"/>
      <sheetName val="R2 - 2023 (NL) "/>
    </sheetNames>
    <sheetDataSet>
      <sheetData sheetId="0"/>
      <sheetData sheetId="1">
        <row r="5">
          <cell r="B5">
            <v>9475</v>
          </cell>
          <cell r="C5">
            <v>10101</v>
          </cell>
          <cell r="D5">
            <v>10950</v>
          </cell>
          <cell r="E5">
            <v>15371</v>
          </cell>
        </row>
        <row r="9">
          <cell r="B9">
            <v>6604</v>
          </cell>
          <cell r="C9">
            <v>6951</v>
          </cell>
          <cell r="D9">
            <v>7137</v>
          </cell>
          <cell r="E9">
            <v>10885</v>
          </cell>
        </row>
        <row r="10">
          <cell r="B10">
            <v>2994</v>
          </cell>
          <cell r="C10">
            <v>3065</v>
          </cell>
          <cell r="D10">
            <v>3130</v>
          </cell>
          <cell r="E10">
            <v>3181</v>
          </cell>
        </row>
        <row r="11">
          <cell r="B11">
            <v>-334</v>
          </cell>
          <cell r="C11">
            <v>-115</v>
          </cell>
          <cell r="D11">
            <v>49</v>
          </cell>
          <cell r="E11">
            <v>78</v>
          </cell>
        </row>
        <row r="12">
          <cell r="B12">
            <v>0</v>
          </cell>
          <cell r="C12">
            <v>0</v>
          </cell>
          <cell r="D12">
            <v>0</v>
          </cell>
          <cell r="E12">
            <v>0</v>
          </cell>
        </row>
        <row r="13">
          <cell r="B13">
            <v>-584</v>
          </cell>
          <cell r="C13">
            <v>-702</v>
          </cell>
          <cell r="D13">
            <v>-271</v>
          </cell>
          <cell r="E13">
            <v>311</v>
          </cell>
        </row>
        <row r="14">
          <cell r="B14">
            <v>599</v>
          </cell>
          <cell r="C14">
            <v>612</v>
          </cell>
          <cell r="D14">
            <v>648</v>
          </cell>
          <cell r="E14">
            <v>656</v>
          </cell>
        </row>
        <row r="15">
          <cell r="B15">
            <v>0</v>
          </cell>
          <cell r="C15">
            <v>0</v>
          </cell>
          <cell r="D15">
            <v>0</v>
          </cell>
          <cell r="E15">
            <v>0</v>
          </cell>
        </row>
        <row r="16">
          <cell r="B16">
            <v>0</v>
          </cell>
          <cell r="C16">
            <v>0</v>
          </cell>
          <cell r="D16">
            <v>0</v>
          </cell>
          <cell r="E16">
            <v>0</v>
          </cell>
        </row>
        <row r="17">
          <cell r="B17">
            <v>0</v>
          </cell>
          <cell r="C17">
            <v>0</v>
          </cell>
          <cell r="D17">
            <v>0</v>
          </cell>
          <cell r="E17">
            <v>0</v>
          </cell>
        </row>
        <row r="18">
          <cell r="B18">
            <v>196</v>
          </cell>
          <cell r="C18">
            <v>289</v>
          </cell>
          <cell r="D18">
            <v>257</v>
          </cell>
          <cell r="E18">
            <v>260</v>
          </cell>
        </row>
        <row r="19">
          <cell r="B19">
            <v>0</v>
          </cell>
          <cell r="C19">
            <v>0</v>
          </cell>
          <cell r="D19">
            <v>0</v>
          </cell>
          <cell r="E19">
            <v>0</v>
          </cell>
        </row>
        <row r="20">
          <cell r="B20">
            <v>0</v>
          </cell>
          <cell r="C20">
            <v>1</v>
          </cell>
          <cell r="D20">
            <v>0</v>
          </cell>
          <cell r="E20">
            <v>0</v>
          </cell>
        </row>
        <row r="21">
          <cell r="B21">
            <v>0</v>
          </cell>
          <cell r="C21">
            <v>0</v>
          </cell>
          <cell r="D21">
            <v>0</v>
          </cell>
          <cell r="E21">
            <v>0</v>
          </cell>
        </row>
      </sheetData>
      <sheetData sheetId="2" refreshError="1"/>
      <sheetData sheetId="3">
        <row r="7">
          <cell r="D7">
            <v>1195129</v>
          </cell>
          <cell r="E7">
            <v>1259755</v>
          </cell>
          <cell r="F7">
            <v>1279472</v>
          </cell>
          <cell r="G7">
            <v>1283818</v>
          </cell>
          <cell r="H7">
            <v>1303083</v>
          </cell>
          <cell r="I7">
            <v>1338912</v>
          </cell>
          <cell r="J7">
            <v>1360287</v>
          </cell>
          <cell r="K7">
            <v>1430639</v>
          </cell>
          <cell r="L7">
            <v>1525493.9830508474</v>
          </cell>
          <cell r="M7">
            <v>1584714.5714285714</v>
          </cell>
          <cell r="N7">
            <v>1532299.5438596492</v>
          </cell>
          <cell r="O7">
            <v>1664116.7226890756</v>
          </cell>
        </row>
        <row r="8">
          <cell r="D8">
            <v>621218</v>
          </cell>
          <cell r="E8">
            <v>673836</v>
          </cell>
          <cell r="F8">
            <v>689430</v>
          </cell>
          <cell r="G8">
            <v>688305</v>
          </cell>
          <cell r="H8">
            <v>698234</v>
          </cell>
          <cell r="I8">
            <v>718089</v>
          </cell>
          <cell r="J8">
            <v>725573</v>
          </cell>
          <cell r="K8">
            <v>769514</v>
          </cell>
          <cell r="L8">
            <v>831891.6101694915</v>
          </cell>
          <cell r="M8">
            <v>856487.32142857148</v>
          </cell>
          <cell r="N8">
            <v>817950.47368421056</v>
          </cell>
          <cell r="O8">
            <v>897430.48739495804</v>
          </cell>
        </row>
        <row r="9">
          <cell r="D9">
            <v>573911</v>
          </cell>
          <cell r="E9">
            <v>585919</v>
          </cell>
          <cell r="F9">
            <v>590042</v>
          </cell>
          <cell r="G9">
            <v>595513</v>
          </cell>
          <cell r="H9">
            <v>604849</v>
          </cell>
          <cell r="I9">
            <v>620823</v>
          </cell>
          <cell r="J9">
            <v>634714</v>
          </cell>
          <cell r="K9">
            <v>661125</v>
          </cell>
          <cell r="L9">
            <v>693602.37288135593</v>
          </cell>
          <cell r="M9">
            <v>728227.25</v>
          </cell>
          <cell r="N9">
            <v>714349.07017543865</v>
          </cell>
          <cell r="O9">
            <v>766686.23529411759</v>
          </cell>
        </row>
        <row r="10">
          <cell r="D10">
            <v>65841</v>
          </cell>
          <cell r="E10">
            <v>65271</v>
          </cell>
          <cell r="F10">
            <v>63455</v>
          </cell>
          <cell r="G10">
            <v>65494</v>
          </cell>
          <cell r="H10">
            <v>67460</v>
          </cell>
          <cell r="I10">
            <v>69896</v>
          </cell>
          <cell r="J10">
            <v>74504</v>
          </cell>
          <cell r="K10">
            <v>77706</v>
          </cell>
          <cell r="L10">
            <v>82569</v>
          </cell>
          <cell r="M10">
            <v>89397</v>
          </cell>
          <cell r="N10">
            <v>88719</v>
          </cell>
          <cell r="O10">
            <v>96338</v>
          </cell>
        </row>
        <row r="11">
          <cell r="D11">
            <v>934</v>
          </cell>
          <cell r="E11">
            <v>865</v>
          </cell>
          <cell r="F11">
            <v>805</v>
          </cell>
          <cell r="G11">
            <v>740</v>
          </cell>
          <cell r="H11">
            <v>714</v>
          </cell>
          <cell r="I11">
            <v>723</v>
          </cell>
          <cell r="J11">
            <v>991</v>
          </cell>
          <cell r="K11">
            <v>1126</v>
          </cell>
          <cell r="L11">
            <v>1214</v>
          </cell>
          <cell r="M11">
            <v>1302</v>
          </cell>
          <cell r="N11">
            <v>1817</v>
          </cell>
          <cell r="O11">
            <v>2546</v>
          </cell>
        </row>
        <row r="14">
          <cell r="D14">
            <v>458013</v>
          </cell>
          <cell r="E14">
            <v>464274</v>
          </cell>
          <cell r="F14">
            <v>466876</v>
          </cell>
          <cell r="G14">
            <v>470539</v>
          </cell>
          <cell r="H14">
            <v>476465</v>
          </cell>
          <cell r="I14">
            <v>482897</v>
          </cell>
          <cell r="J14">
            <v>490608</v>
          </cell>
          <cell r="K14">
            <v>506470</v>
          </cell>
          <cell r="L14">
            <v>529875</v>
          </cell>
          <cell r="M14">
            <v>553340</v>
          </cell>
          <cell r="N14">
            <v>542647</v>
          </cell>
          <cell r="O14">
            <v>584178</v>
          </cell>
        </row>
        <row r="15">
          <cell r="D15">
            <v>284987</v>
          </cell>
          <cell r="E15">
            <v>291140</v>
          </cell>
          <cell r="F15">
            <v>291603</v>
          </cell>
          <cell r="G15">
            <v>294780</v>
          </cell>
          <cell r="H15">
            <v>298582</v>
          </cell>
          <cell r="I15">
            <v>305099</v>
          </cell>
          <cell r="J15">
            <v>310155</v>
          </cell>
          <cell r="K15">
            <v>321318</v>
          </cell>
          <cell r="L15">
            <v>335477</v>
          </cell>
          <cell r="M15">
            <v>347281</v>
          </cell>
          <cell r="N15">
            <v>329365</v>
          </cell>
          <cell r="O15">
            <v>353138</v>
          </cell>
        </row>
        <row r="16">
          <cell r="D16">
            <v>5282</v>
          </cell>
          <cell r="E16">
            <v>5428</v>
          </cell>
          <cell r="F16">
            <v>5328</v>
          </cell>
          <cell r="G16">
            <v>5433</v>
          </cell>
          <cell r="H16">
            <v>5418</v>
          </cell>
          <cell r="I16">
            <v>5444</v>
          </cell>
          <cell r="J16">
            <v>5611</v>
          </cell>
          <cell r="K16">
            <v>5661</v>
          </cell>
          <cell r="L16">
            <v>5787</v>
          </cell>
          <cell r="M16">
            <v>5925</v>
          </cell>
          <cell r="N16">
            <v>5743</v>
          </cell>
          <cell r="O16">
            <v>5836</v>
          </cell>
        </row>
        <row r="17">
          <cell r="D17">
            <v>167744</v>
          </cell>
          <cell r="E17">
            <v>167706</v>
          </cell>
          <cell r="F17">
            <v>169945</v>
          </cell>
          <cell r="G17">
            <v>170326</v>
          </cell>
          <cell r="H17">
            <v>172465</v>
          </cell>
          <cell r="I17">
            <v>172354</v>
          </cell>
          <cell r="J17">
            <v>174842</v>
          </cell>
          <cell r="K17">
            <v>179491</v>
          </cell>
          <cell r="L17">
            <v>188611</v>
          </cell>
          <cell r="M17">
            <v>200134</v>
          </cell>
          <cell r="N17">
            <v>207539</v>
          </cell>
          <cell r="O17">
            <v>225204</v>
          </cell>
        </row>
        <row r="18">
          <cell r="D18">
            <v>129254</v>
          </cell>
          <cell r="E18">
            <v>130330</v>
          </cell>
          <cell r="F18">
            <v>122266</v>
          </cell>
          <cell r="G18">
            <v>122252</v>
          </cell>
          <cell r="H18">
            <v>120294</v>
          </cell>
          <cell r="I18">
            <v>155079</v>
          </cell>
          <cell r="J18">
            <v>145121</v>
          </cell>
          <cell r="K18">
            <v>152004</v>
          </cell>
          <cell r="L18">
            <v>162209</v>
          </cell>
          <cell r="M18">
            <v>179656</v>
          </cell>
          <cell r="N18">
            <v>173297</v>
          </cell>
          <cell r="O18">
            <v>183721</v>
          </cell>
        </row>
        <row r="19">
          <cell r="D19">
            <v>125898</v>
          </cell>
          <cell r="E19">
            <v>130965</v>
          </cell>
          <cell r="F19">
            <v>122505</v>
          </cell>
          <cell r="G19">
            <v>121237</v>
          </cell>
          <cell r="H19">
            <v>118138</v>
          </cell>
          <cell r="I19">
            <v>152533</v>
          </cell>
          <cell r="J19">
            <v>141675</v>
          </cell>
          <cell r="K19">
            <v>148670</v>
          </cell>
          <cell r="L19">
            <v>158093</v>
          </cell>
          <cell r="M19">
            <v>172808</v>
          </cell>
          <cell r="N19">
            <v>172937</v>
          </cell>
          <cell r="O19">
            <v>184613</v>
          </cell>
        </row>
        <row r="20">
          <cell r="D20">
            <v>3754</v>
          </cell>
          <cell r="E20">
            <v>873</v>
          </cell>
          <cell r="F20">
            <v>844</v>
          </cell>
          <cell r="G20">
            <v>764</v>
          </cell>
          <cell r="H20">
            <v>1579</v>
          </cell>
          <cell r="I20">
            <v>2244</v>
          </cell>
          <cell r="J20">
            <v>3140</v>
          </cell>
          <cell r="K20">
            <v>3131</v>
          </cell>
          <cell r="L20">
            <v>3935</v>
          </cell>
          <cell r="M20">
            <v>6778</v>
          </cell>
          <cell r="N20">
            <v>93</v>
          </cell>
          <cell r="O20">
            <v>-915</v>
          </cell>
        </row>
        <row r="21">
          <cell r="D21">
            <v>-398</v>
          </cell>
          <cell r="E21">
            <v>-1508</v>
          </cell>
          <cell r="F21">
            <v>-1083</v>
          </cell>
          <cell r="G21">
            <v>251</v>
          </cell>
          <cell r="H21">
            <v>577</v>
          </cell>
          <cell r="I21">
            <v>302</v>
          </cell>
          <cell r="J21">
            <v>306</v>
          </cell>
          <cell r="K21">
            <v>203</v>
          </cell>
          <cell r="L21">
            <v>181</v>
          </cell>
          <cell r="M21">
            <v>70</v>
          </cell>
          <cell r="N21">
            <v>267</v>
          </cell>
          <cell r="O21">
            <v>23</v>
          </cell>
        </row>
        <row r="22">
          <cell r="D22">
            <v>446125</v>
          </cell>
          <cell r="E22">
            <v>491263</v>
          </cell>
          <cell r="F22">
            <v>519168</v>
          </cell>
          <cell r="G22">
            <v>527660</v>
          </cell>
          <cell r="H22">
            <v>541420</v>
          </cell>
          <cell r="I22">
            <v>570623</v>
          </cell>
          <cell r="J22">
            <v>563612</v>
          </cell>
          <cell r="K22">
            <v>615478</v>
          </cell>
          <cell r="L22">
            <v>663303.98305084743</v>
          </cell>
          <cell r="M22">
            <v>683732.57142857148</v>
          </cell>
          <cell r="N22">
            <v>634729.5438596491</v>
          </cell>
          <cell r="O22">
            <v>720954.72268907563</v>
          </cell>
        </row>
        <row r="23">
          <cell r="D23">
            <v>394574</v>
          </cell>
          <cell r="E23">
            <v>435542</v>
          </cell>
          <cell r="F23">
            <v>455618</v>
          </cell>
          <cell r="G23">
            <v>460184</v>
          </cell>
          <cell r="H23">
            <v>466584</v>
          </cell>
          <cell r="I23">
            <v>518603</v>
          </cell>
          <cell r="J23">
            <v>491114</v>
          </cell>
          <cell r="K23">
            <v>536247</v>
          </cell>
          <cell r="L23">
            <v>580430.6101694915</v>
          </cell>
          <cell r="M23">
            <v>600406.32142857148</v>
          </cell>
          <cell r="N23">
            <v>549422.47368421056</v>
          </cell>
          <cell r="O23">
            <v>628375.48739495804</v>
          </cell>
        </row>
        <row r="26">
          <cell r="D26">
            <v>311717</v>
          </cell>
          <cell r="E26">
            <v>319557</v>
          </cell>
          <cell r="F26">
            <v>323867</v>
          </cell>
          <cell r="G26">
            <v>324676</v>
          </cell>
          <cell r="H26">
            <v>328166</v>
          </cell>
          <cell r="I26">
            <v>330267</v>
          </cell>
          <cell r="J26">
            <v>340586</v>
          </cell>
          <cell r="K26">
            <v>352818</v>
          </cell>
          <cell r="L26">
            <v>369840</v>
          </cell>
          <cell r="M26">
            <v>388869</v>
          </cell>
          <cell r="N26">
            <v>402735</v>
          </cell>
          <cell r="O26">
            <v>419764</v>
          </cell>
        </row>
        <row r="27">
          <cell r="D27">
            <v>265491</v>
          </cell>
          <cell r="E27">
            <v>268734</v>
          </cell>
          <cell r="F27">
            <v>267371</v>
          </cell>
          <cell r="G27">
            <v>270735</v>
          </cell>
          <cell r="H27">
            <v>273811</v>
          </cell>
          <cell r="I27">
            <v>288939</v>
          </cell>
          <cell r="J27">
            <v>292237</v>
          </cell>
          <cell r="K27">
            <v>306631</v>
          </cell>
          <cell r="L27">
            <v>321854.37288135593</v>
          </cell>
          <cell r="M27">
            <v>337694.25</v>
          </cell>
          <cell r="N27">
            <v>332887.0701754386</v>
          </cell>
          <cell r="O27">
            <v>363121.23529411765</v>
          </cell>
        </row>
        <row r="28">
          <cell r="D28">
            <v>72553</v>
          </cell>
          <cell r="E28">
            <v>72389</v>
          </cell>
          <cell r="F28">
            <v>70984</v>
          </cell>
          <cell r="G28">
            <v>73774</v>
          </cell>
          <cell r="H28">
            <v>78079</v>
          </cell>
          <cell r="I28">
            <v>79430</v>
          </cell>
          <cell r="J28">
            <v>84725</v>
          </cell>
          <cell r="K28">
            <v>88314</v>
          </cell>
          <cell r="L28">
            <v>93872</v>
          </cell>
          <cell r="M28">
            <v>101077</v>
          </cell>
          <cell r="N28">
            <v>101595</v>
          </cell>
          <cell r="O28">
            <v>109488</v>
          </cell>
        </row>
        <row r="29">
          <cell r="D29">
            <v>10943</v>
          </cell>
          <cell r="E29">
            <v>10355</v>
          </cell>
          <cell r="F29">
            <v>9530</v>
          </cell>
          <cell r="G29">
            <v>8918</v>
          </cell>
          <cell r="H29">
            <v>8461</v>
          </cell>
          <cell r="I29">
            <v>8640</v>
          </cell>
          <cell r="J29">
            <v>9321</v>
          </cell>
          <cell r="K29">
            <v>10058</v>
          </cell>
          <cell r="L29">
            <v>10609</v>
          </cell>
          <cell r="M29">
            <v>11318</v>
          </cell>
          <cell r="N29">
            <v>35966</v>
          </cell>
          <cell r="O29">
            <v>31895</v>
          </cell>
        </row>
        <row r="31">
          <cell r="D31">
            <v>638818</v>
          </cell>
          <cell r="E31">
            <v>650325</v>
          </cell>
          <cell r="F31">
            <v>652692</v>
          </cell>
          <cell r="G31">
            <v>660267</v>
          </cell>
          <cell r="H31">
            <v>671595</v>
          </cell>
          <cell r="I31">
            <v>689996</v>
          </cell>
          <cell r="J31">
            <v>708227</v>
          </cell>
          <cell r="K31">
            <v>737705</v>
          </cell>
          <cell r="L31">
            <v>774957.37288135593</v>
          </cell>
          <cell r="M31">
            <v>816322.25</v>
          </cell>
          <cell r="N31">
            <v>801251.07017543865</v>
          </cell>
          <cell r="O31">
            <v>860478.23529411759</v>
          </cell>
        </row>
        <row r="33">
          <cell r="D33">
            <v>1211</v>
          </cell>
          <cell r="E33">
            <v>1366</v>
          </cell>
          <cell r="F33">
            <v>1464</v>
          </cell>
          <cell r="G33">
            <v>1564</v>
          </cell>
          <cell r="H33">
            <v>1766</v>
          </cell>
          <cell r="I33">
            <v>1903</v>
          </cell>
          <cell r="J33">
            <v>1796</v>
          </cell>
          <cell r="K33">
            <v>1825</v>
          </cell>
          <cell r="L33">
            <v>1933</v>
          </cell>
          <cell r="M33">
            <v>1857</v>
          </cell>
          <cell r="N33">
            <v>1759</v>
          </cell>
          <cell r="O33">
            <v>1882</v>
          </cell>
        </row>
        <row r="34">
          <cell r="D34">
            <v>8635</v>
          </cell>
          <cell r="E34">
            <v>9190</v>
          </cell>
          <cell r="F34">
            <v>9140</v>
          </cell>
          <cell r="G34">
            <v>8769</v>
          </cell>
          <cell r="H34">
            <v>8420</v>
          </cell>
          <cell r="I34">
            <v>8591</v>
          </cell>
          <cell r="J34">
            <v>8841</v>
          </cell>
          <cell r="K34">
            <v>9347</v>
          </cell>
          <cell r="L34">
            <v>10296</v>
          </cell>
          <cell r="M34">
            <v>11919</v>
          </cell>
          <cell r="N34">
            <v>11719</v>
          </cell>
          <cell r="O34">
            <v>12472</v>
          </cell>
        </row>
        <row r="35">
          <cell r="D35">
            <v>1968</v>
          </cell>
          <cell r="E35">
            <v>2186</v>
          </cell>
          <cell r="F35">
            <v>2047</v>
          </cell>
          <cell r="G35">
            <v>2009</v>
          </cell>
          <cell r="H35">
            <v>2416</v>
          </cell>
          <cell r="I35">
            <v>3117</v>
          </cell>
          <cell r="J35">
            <v>3098</v>
          </cell>
          <cell r="K35">
            <v>3139</v>
          </cell>
          <cell r="L35">
            <v>3367</v>
          </cell>
          <cell r="M35">
            <v>3584</v>
          </cell>
          <cell r="N35">
            <v>3524</v>
          </cell>
          <cell r="O35">
            <v>3991</v>
          </cell>
        </row>
        <row r="36">
          <cell r="D36">
            <v>1299</v>
          </cell>
          <cell r="E36">
            <v>1451</v>
          </cell>
          <cell r="F36">
            <v>1381</v>
          </cell>
          <cell r="G36">
            <v>1543</v>
          </cell>
          <cell r="H36">
            <v>1279</v>
          </cell>
          <cell r="I36">
            <v>1598</v>
          </cell>
          <cell r="J36">
            <v>1427</v>
          </cell>
          <cell r="K36">
            <v>1497</v>
          </cell>
          <cell r="L36">
            <v>1508</v>
          </cell>
          <cell r="M36">
            <v>1617</v>
          </cell>
          <cell r="N36">
            <v>1690</v>
          </cell>
          <cell r="O36">
            <v>1717</v>
          </cell>
        </row>
        <row r="37">
          <cell r="D37">
            <v>225261</v>
          </cell>
          <cell r="E37">
            <v>241647</v>
          </cell>
          <cell r="F37">
            <v>229965</v>
          </cell>
          <cell r="G37">
            <v>235721</v>
          </cell>
          <cell r="H37">
            <v>266236</v>
          </cell>
          <cell r="I37">
            <v>258891</v>
          </cell>
          <cell r="J37">
            <v>257436</v>
          </cell>
          <cell r="K37">
            <v>260170</v>
          </cell>
          <cell r="L37">
            <v>301446.15254237287</v>
          </cell>
          <cell r="M37">
            <v>270191.07142857142</v>
          </cell>
          <cell r="N37">
            <v>205957.26315789475</v>
          </cell>
          <cell r="O37">
            <v>244179.74789915967</v>
          </cell>
        </row>
        <row r="38">
          <cell r="D38">
            <v>215799</v>
          </cell>
          <cell r="E38">
            <v>224124</v>
          </cell>
          <cell r="F38">
            <v>209976</v>
          </cell>
          <cell r="G38">
            <v>218363</v>
          </cell>
          <cell r="H38">
            <v>259613</v>
          </cell>
          <cell r="I38">
            <v>248198</v>
          </cell>
          <cell r="J38">
            <v>265910</v>
          </cell>
          <cell r="K38">
            <v>259490</v>
          </cell>
          <cell r="L38">
            <v>295463.5254237288</v>
          </cell>
          <cell r="M38">
            <v>278328.32142857142</v>
          </cell>
          <cell r="N38">
            <v>223387.33333333334</v>
          </cell>
          <cell r="O38">
            <v>253764.98319327732</v>
          </cell>
        </row>
        <row r="40">
          <cell r="D40">
            <v>640187</v>
          </cell>
          <cell r="E40">
            <v>659289</v>
          </cell>
          <cell r="F40">
            <v>664339</v>
          </cell>
          <cell r="G40">
            <v>669954</v>
          </cell>
          <cell r="H40">
            <v>670427</v>
          </cell>
          <cell r="I40">
            <v>692482</v>
          </cell>
          <cell r="J40">
            <v>691037</v>
          </cell>
          <cell r="K40">
            <v>729221</v>
          </cell>
          <cell r="L40">
            <v>770718</v>
          </cell>
          <cell r="M40">
            <v>796156</v>
          </cell>
          <cell r="N40">
            <v>772027</v>
          </cell>
          <cell r="O40">
            <v>838029</v>
          </cell>
        </row>
        <row r="42">
          <cell r="D42">
            <v>9475</v>
          </cell>
          <cell r="E42">
            <v>10101</v>
          </cell>
          <cell r="F42">
            <v>10950</v>
          </cell>
          <cell r="G42">
            <v>15371</v>
          </cell>
        </row>
        <row r="45">
          <cell r="D45">
            <v>630712</v>
          </cell>
          <cell r="E45">
            <v>649188</v>
          </cell>
          <cell r="F45">
            <v>653389</v>
          </cell>
          <cell r="G45">
            <v>654583</v>
          </cell>
        </row>
      </sheetData>
      <sheetData sheetId="4">
        <row r="5">
          <cell r="B5">
            <v>9475</v>
          </cell>
          <cell r="C5">
            <v>10101</v>
          </cell>
          <cell r="D5">
            <v>10950</v>
          </cell>
          <cell r="E5">
            <v>15371</v>
          </cell>
        </row>
        <row r="9">
          <cell r="B9">
            <v>6604</v>
          </cell>
          <cell r="C9">
            <v>6951</v>
          </cell>
          <cell r="D9">
            <v>7137</v>
          </cell>
          <cell r="E9">
            <v>10885</v>
          </cell>
        </row>
        <row r="10">
          <cell r="B10">
            <v>2994</v>
          </cell>
          <cell r="C10">
            <v>3065</v>
          </cell>
          <cell r="D10">
            <v>3130</v>
          </cell>
          <cell r="E10">
            <v>3181</v>
          </cell>
        </row>
        <row r="11">
          <cell r="B11">
            <v>-334</v>
          </cell>
          <cell r="C11">
            <v>-115</v>
          </cell>
          <cell r="D11">
            <v>49</v>
          </cell>
          <cell r="E11">
            <v>78</v>
          </cell>
        </row>
        <row r="12">
          <cell r="B12">
            <v>0</v>
          </cell>
          <cell r="C12">
            <v>0</v>
          </cell>
          <cell r="D12">
            <v>0</v>
          </cell>
          <cell r="E12">
            <v>0</v>
          </cell>
        </row>
        <row r="13">
          <cell r="B13">
            <v>-584</v>
          </cell>
          <cell r="C13">
            <v>-702</v>
          </cell>
          <cell r="D13">
            <v>-271</v>
          </cell>
          <cell r="E13">
            <v>311</v>
          </cell>
        </row>
        <row r="14">
          <cell r="B14">
            <v>599</v>
          </cell>
          <cell r="C14">
            <v>612</v>
          </cell>
          <cell r="D14">
            <v>648</v>
          </cell>
          <cell r="E14">
            <v>656</v>
          </cell>
        </row>
        <row r="15">
          <cell r="B15">
            <v>0</v>
          </cell>
          <cell r="C15">
            <v>0</v>
          </cell>
          <cell r="D15">
            <v>0</v>
          </cell>
          <cell r="E15">
            <v>0</v>
          </cell>
        </row>
        <row r="16">
          <cell r="B16">
            <v>0</v>
          </cell>
          <cell r="C16">
            <v>0</v>
          </cell>
          <cell r="D16">
            <v>0</v>
          </cell>
          <cell r="E16">
            <v>0</v>
          </cell>
        </row>
        <row r="17">
          <cell r="B17">
            <v>0</v>
          </cell>
          <cell r="C17">
            <v>0</v>
          </cell>
          <cell r="D17">
            <v>0</v>
          </cell>
          <cell r="E17">
            <v>0</v>
          </cell>
        </row>
        <row r="18">
          <cell r="B18">
            <v>196</v>
          </cell>
          <cell r="C18">
            <v>289</v>
          </cell>
          <cell r="D18">
            <v>257</v>
          </cell>
          <cell r="E18">
            <v>260</v>
          </cell>
        </row>
        <row r="19">
          <cell r="B19">
            <v>0</v>
          </cell>
          <cell r="C19">
            <v>0</v>
          </cell>
          <cell r="D19">
            <v>0</v>
          </cell>
          <cell r="E19">
            <v>0</v>
          </cell>
        </row>
        <row r="20">
          <cell r="B20">
            <v>0</v>
          </cell>
          <cell r="C20">
            <v>1</v>
          </cell>
          <cell r="D20">
            <v>0</v>
          </cell>
          <cell r="E20">
            <v>0</v>
          </cell>
        </row>
        <row r="21">
          <cell r="B21">
            <v>0</v>
          </cell>
          <cell r="C21">
            <v>0</v>
          </cell>
          <cell r="D21">
            <v>0</v>
          </cell>
          <cell r="E21">
            <v>0</v>
          </cell>
        </row>
      </sheetData>
      <sheetData sheetId="5" refreshError="1"/>
      <sheetData sheetId="6"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2"/>
  <sheetViews>
    <sheetView zoomScale="90" zoomScaleNormal="90" workbookViewId="0"/>
  </sheetViews>
  <sheetFormatPr defaultRowHeight="12.75" x14ac:dyDescent="0.2"/>
  <sheetData>
    <row r="2" spans="2:3" ht="15.75" x14ac:dyDescent="0.25">
      <c r="B2" s="79" t="s">
        <v>130</v>
      </c>
    </row>
    <row r="3" spans="2:3" ht="15.75" x14ac:dyDescent="0.25">
      <c r="B3" s="79" t="s">
        <v>131</v>
      </c>
    </row>
    <row r="4" spans="2:3" ht="15.75" x14ac:dyDescent="0.25">
      <c r="B4" s="79"/>
    </row>
    <row r="5" spans="2:3" x14ac:dyDescent="0.2">
      <c r="B5" s="78" t="s">
        <v>80</v>
      </c>
    </row>
    <row r="6" spans="2:3" x14ac:dyDescent="0.2">
      <c r="B6" s="77" t="s">
        <v>132</v>
      </c>
    </row>
    <row r="7" spans="2:3" x14ac:dyDescent="0.2">
      <c r="B7" t="s">
        <v>68</v>
      </c>
    </row>
    <row r="8" spans="2:3" x14ac:dyDescent="0.2">
      <c r="B8" s="77" t="s">
        <v>133</v>
      </c>
    </row>
    <row r="9" spans="2:3" x14ac:dyDescent="0.2">
      <c r="B9" s="77" t="s">
        <v>82</v>
      </c>
    </row>
    <row r="10" spans="2:3" x14ac:dyDescent="0.2">
      <c r="B10" t="s">
        <v>69</v>
      </c>
    </row>
    <row r="11" spans="2:3" x14ac:dyDescent="0.2">
      <c r="B11" s="77" t="s">
        <v>94</v>
      </c>
    </row>
    <row r="13" spans="2:3" x14ac:dyDescent="0.2">
      <c r="B13" s="78" t="s">
        <v>91</v>
      </c>
    </row>
    <row r="14" spans="2:3" x14ac:dyDescent="0.2">
      <c r="B14" s="77" t="s">
        <v>86</v>
      </c>
    </row>
    <row r="15" spans="2:3" x14ac:dyDescent="0.2">
      <c r="C15" s="77" t="s">
        <v>95</v>
      </c>
    </row>
    <row r="16" spans="2:3" x14ac:dyDescent="0.2">
      <c r="B16" s="77" t="s">
        <v>90</v>
      </c>
    </row>
    <row r="18" spans="2:3" x14ac:dyDescent="0.2">
      <c r="B18" s="78" t="s">
        <v>87</v>
      </c>
    </row>
    <row r="19" spans="2:3" x14ac:dyDescent="0.2">
      <c r="B19" s="77" t="s">
        <v>88</v>
      </c>
    </row>
    <row r="20" spans="2:3" x14ac:dyDescent="0.2">
      <c r="C20" s="77" t="s">
        <v>89</v>
      </c>
    </row>
    <row r="22" spans="2:3" x14ac:dyDescent="0.2">
      <c r="B22" s="78" t="s">
        <v>81</v>
      </c>
    </row>
    <row r="23" spans="2:3" x14ac:dyDescent="0.2">
      <c r="B23" s="77" t="s">
        <v>73</v>
      </c>
    </row>
    <row r="24" spans="2:3" x14ac:dyDescent="0.2">
      <c r="B24" s="77" t="s">
        <v>75</v>
      </c>
      <c r="C24" s="77"/>
    </row>
    <row r="25" spans="2:3" x14ac:dyDescent="0.2">
      <c r="B25" s="77" t="s">
        <v>77</v>
      </c>
    </row>
    <row r="26" spans="2:3" x14ac:dyDescent="0.2">
      <c r="B26" s="77" t="s">
        <v>74</v>
      </c>
    </row>
    <row r="27" spans="2:3" x14ac:dyDescent="0.2">
      <c r="B27" s="77" t="s">
        <v>76</v>
      </c>
    </row>
    <row r="28" spans="2:3" x14ac:dyDescent="0.2">
      <c r="B28" s="77" t="s">
        <v>78</v>
      </c>
    </row>
    <row r="29" spans="2:3" x14ac:dyDescent="0.2">
      <c r="B29" s="77" t="s">
        <v>79</v>
      </c>
    </row>
    <row r="30" spans="2:3" x14ac:dyDescent="0.2">
      <c r="C30" s="77" t="s">
        <v>84</v>
      </c>
    </row>
    <row r="31" spans="2:3" x14ac:dyDescent="0.2">
      <c r="B31" s="77" t="s">
        <v>85</v>
      </c>
    </row>
    <row r="32" spans="2:3" x14ac:dyDescent="0.2">
      <c r="C32" t="s">
        <v>83</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101</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v>-3</v>
      </c>
      <c r="N9" s="59">
        <v>-153</v>
      </c>
      <c r="O9" s="59">
        <v>-328</v>
      </c>
      <c r="P9" s="59">
        <v>-513</v>
      </c>
      <c r="Q9" s="59">
        <v>-234</v>
      </c>
    </row>
    <row r="10" spans="1:17" x14ac:dyDescent="0.2">
      <c r="B10" s="19">
        <v>2</v>
      </c>
      <c r="C10" s="27" t="s">
        <v>20</v>
      </c>
      <c r="D10" s="108" t="s">
        <v>1</v>
      </c>
      <c r="M10" s="59">
        <v>2050</v>
      </c>
      <c r="N10" s="59">
        <v>2278</v>
      </c>
      <c r="O10" s="59">
        <v>2412</v>
      </c>
      <c r="P10" s="59">
        <v>2708</v>
      </c>
      <c r="Q10" s="59">
        <v>3117</v>
      </c>
    </row>
    <row r="11" spans="1:17" x14ac:dyDescent="0.2">
      <c r="B11" s="19">
        <v>3</v>
      </c>
      <c r="C11" s="27" t="s">
        <v>21</v>
      </c>
      <c r="D11" s="108" t="s">
        <v>2</v>
      </c>
      <c r="M11" s="59">
        <f>M9-M10</f>
        <v>-2053</v>
      </c>
      <c r="N11" s="59">
        <f t="shared" ref="N11:Q11" si="0">N9-N10</f>
        <v>-2431</v>
      </c>
      <c r="O11" s="59">
        <f t="shared" si="0"/>
        <v>-2740</v>
      </c>
      <c r="P11" s="59">
        <f t="shared" si="0"/>
        <v>-3221</v>
      </c>
      <c r="Q11" s="59">
        <f t="shared" si="0"/>
        <v>-3351</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f>M21</f>
        <v>-3724</v>
      </c>
      <c r="N20" s="59">
        <f t="shared" ref="N20:Q20" si="1">N21</f>
        <v>-4409</v>
      </c>
      <c r="O20" s="59">
        <f t="shared" si="1"/>
        <v>-4970</v>
      </c>
      <c r="P20" s="59">
        <f t="shared" si="1"/>
        <v>-5842</v>
      </c>
      <c r="Q20" s="59">
        <f t="shared" si="1"/>
        <v>-6077</v>
      </c>
    </row>
    <row r="21" spans="2:17" x14ac:dyDescent="0.2">
      <c r="B21" s="19">
        <v>11</v>
      </c>
      <c r="C21" s="25" t="s">
        <v>52</v>
      </c>
      <c r="D21" s="111" t="s">
        <v>53</v>
      </c>
      <c r="M21" s="59">
        <v>-3724</v>
      </c>
      <c r="N21" s="59">
        <v>-4409</v>
      </c>
      <c r="O21" s="59">
        <v>-4970</v>
      </c>
      <c r="P21" s="59">
        <v>-5842</v>
      </c>
      <c r="Q21" s="59">
        <v>-6077</v>
      </c>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f>M11</f>
        <v>-2053</v>
      </c>
      <c r="N29" s="59">
        <f t="shared" ref="N29:Q29" si="2">N11</f>
        <v>-2431</v>
      </c>
      <c r="O29" s="59">
        <f t="shared" si="2"/>
        <v>-2740</v>
      </c>
      <c r="P29" s="59">
        <f t="shared" si="2"/>
        <v>-3221</v>
      </c>
      <c r="Q29" s="59">
        <f t="shared" si="2"/>
        <v>-3351</v>
      </c>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-2053</v>
      </c>
      <c r="N33" s="59">
        <f t="shared" ref="N33:Q33" si="3">N11+N12-N13</f>
        <v>-2431</v>
      </c>
      <c r="O33" s="59">
        <f t="shared" si="3"/>
        <v>-2740</v>
      </c>
      <c r="P33" s="59">
        <f t="shared" si="3"/>
        <v>-3221</v>
      </c>
      <c r="Q33" s="59">
        <f t="shared" si="3"/>
        <v>-3351</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-2053</v>
      </c>
      <c r="N42" s="60">
        <f t="shared" ref="N42:Q42" si="4">N33+N35-N36-N37+N38+N39-N40</f>
        <v>-2431</v>
      </c>
      <c r="O42" s="60">
        <f t="shared" si="4"/>
        <v>-2740</v>
      </c>
      <c r="P42" s="60">
        <f t="shared" si="4"/>
        <v>-3221</v>
      </c>
      <c r="Q42" s="60">
        <f t="shared" si="4"/>
        <v>-3351</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-1.9665760949120731E-6</v>
      </c>
      <c r="N57" s="80">
        <f>IFERROR(N9/GNIQ2023!N9,"")</f>
        <v>-9.654735480981614E-5</v>
      </c>
      <c r="O57" s="80">
        <f>IFERROR(O9/GNIQ2023!O9,"")</f>
        <v>-2.1405736320576958E-4</v>
      </c>
      <c r="P57" s="80">
        <f>IFERROR(P9/GNIQ2023!P9,"")</f>
        <v>-3.0454724248503228E-4</v>
      </c>
      <c r="Q57" s="80">
        <f>IFERROR(Q9/GNIQ2023!Q9,"")</f>
        <v>-1.2121124218731384E-4</v>
      </c>
    </row>
    <row r="58" spans="2:17" x14ac:dyDescent="0.2">
      <c r="B58" s="19">
        <v>2</v>
      </c>
      <c r="C58" s="82" t="s">
        <v>20</v>
      </c>
      <c r="D58" s="119" t="s">
        <v>1</v>
      </c>
      <c r="M58" s="80">
        <f>IFERROR(M10/GNIQ2023!M10,"")</f>
        <v>2.4642633426514883E-3</v>
      </c>
      <c r="N58" s="80">
        <f>IFERROR(N10/GNIQ2023!N10,"")</f>
        <v>2.6597007836618378E-3</v>
      </c>
      <c r="O58" s="80">
        <f>IFERROR(O10/GNIQ2023!O10,"")</f>
        <v>2.9488337956892125E-3</v>
      </c>
      <c r="P58" s="80">
        <f>IFERROR(P10/GNIQ2023!P10,"")</f>
        <v>2.9894624075464042E-3</v>
      </c>
      <c r="Q58" s="80">
        <f>IFERROR(Q10/GNIQ2023!Q10,"")</f>
        <v>2.9173155829764295E-3</v>
      </c>
    </row>
    <row r="59" spans="2:17" x14ac:dyDescent="0.2">
      <c r="B59" s="19">
        <v>3</v>
      </c>
      <c r="C59" s="82" t="s">
        <v>21</v>
      </c>
      <c r="D59" s="119" t="s">
        <v>2</v>
      </c>
      <c r="M59" s="80">
        <f>IFERROR(M11/GNIQ2023!M11,"")</f>
        <v>-2.9599091356499376E-3</v>
      </c>
      <c r="N59" s="80">
        <f>IFERROR(N11/GNIQ2023!N11,"")</f>
        <v>-3.3382436595169982E-3</v>
      </c>
      <c r="O59" s="80">
        <f>IFERROR(O11/GNIQ2023!O11,"")</f>
        <v>-3.8356597837064126E-3</v>
      </c>
      <c r="P59" s="80">
        <f>IFERROR(P11/GNIQ2023!P11,"")</f>
        <v>-4.1368102070883095E-3</v>
      </c>
      <c r="Q59" s="80">
        <f>IFERROR(Q11/GNIQ2023!Q11,"")</f>
        <v>-3.8871733718763993E-3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-2.295803562071155E-2</v>
      </c>
      <c r="N68" s="80">
        <f>IFERROR(N20/GNIQ2023!N20,"")</f>
        <v>-2.454134568286058E-2</v>
      </c>
      <c r="O68" s="80">
        <f>IFERROR(O20/GNIQ2023!O20,"")</f>
        <v>-2.8679088501243531E-2</v>
      </c>
      <c r="P68" s="80">
        <f>IFERROR(P20/GNIQ2023!P20,"")</f>
        <v>-3.1163981649418544E-2</v>
      </c>
      <c r="Q68" s="80">
        <f>IFERROR(Q20/GNIQ2023!Q20,"")</f>
        <v>-2.9859033131390555E-2</v>
      </c>
    </row>
    <row r="69" spans="2:17" x14ac:dyDescent="0.2">
      <c r="B69" s="19">
        <v>11</v>
      </c>
      <c r="C69" s="47" t="s">
        <v>52</v>
      </c>
      <c r="D69" s="119" t="s">
        <v>53</v>
      </c>
      <c r="M69" s="80">
        <f>IFERROR(M21/GNIQ2023!M21,"")</f>
        <v>-2.355575515677481E-2</v>
      </c>
      <c r="N69" s="80">
        <f>IFERROR(N21/GNIQ2023!N21,"")</f>
        <v>-2.5513865098838018E-2</v>
      </c>
      <c r="O69" s="80">
        <f>IFERROR(O21/GNIQ2023!O21,"")</f>
        <v>-2.8738789270081014E-2</v>
      </c>
      <c r="P69" s="80">
        <f>IFERROR(P21/GNIQ2023!P21,"")</f>
        <v>-3.1680268973184024E-2</v>
      </c>
      <c r="Q69" s="80">
        <f>IFERROR(Q21/GNIQ2023!Q21,"")</f>
        <v>-3.0405067344447336E-2</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-6.3786611989167857E-3</v>
      </c>
      <c r="N77" s="80">
        <f>IFERROR(N29/GNIQ2023!N29,"")</f>
        <v>-7.1988196423243807E-3</v>
      </c>
      <c r="O77" s="80">
        <f>IFERROR(O29/GNIQ2023!O29,"")</f>
        <v>-8.2310196024013831E-3</v>
      </c>
      <c r="P77" s="80">
        <f>IFERROR(P29/GNIQ2023!P29,"")</f>
        <v>-8.5180264287959915E-3</v>
      </c>
      <c r="Q77" s="80">
        <f>IFERROR(Q29/GNIQ2023!Q29,"")</f>
        <v>-8.0234646234885673E-3</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-2.6491779700950199E-3</v>
      </c>
      <c r="N81" s="80">
        <f>IFERROR(N33/GNIQ2023!N33,"")</f>
        <v>-2.9779906158382916E-3</v>
      </c>
      <c r="O81" s="80">
        <f>IFERROR(O33/GNIQ2023!O33,"")</f>
        <v>-3.4196522188732438E-3</v>
      </c>
      <c r="P81" s="80">
        <f>IFERROR(P33/GNIQ2023!P33,"")</f>
        <v>-3.6823665168196733E-3</v>
      </c>
      <c r="Q81" s="80">
        <f>IFERROR(Q33/GNIQ2023!Q33,"")</f>
        <v>-3.487675008222212E-3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-2.6637499059318712E-3</v>
      </c>
      <c r="N90" s="105">
        <f>IFERROR(N42/GNIQ2023!N42,"")</f>
        <v>-3.0534216912263424E-3</v>
      </c>
      <c r="O90" s="105">
        <f>IFERROR(O42/GNIQ2023!O42,"")</f>
        <v>-3.5490986714195229E-3</v>
      </c>
      <c r="P90" s="105">
        <f>IFERROR(P42/GNIQ2023!P42,"")</f>
        <v>-3.6380023854272084E-3</v>
      </c>
      <c r="Q90" s="105">
        <f>IFERROR(Q42/GNIQ2023!Q42,"")</f>
        <v>-3.526971172720546E-3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123</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c r="N9" s="59"/>
      <c r="O9" s="59"/>
      <c r="P9" s="59"/>
      <c r="Q9" s="59"/>
    </row>
    <row r="10" spans="1:17" x14ac:dyDescent="0.2">
      <c r="B10" s="19">
        <v>2</v>
      </c>
      <c r="C10" s="27" t="s">
        <v>20</v>
      </c>
      <c r="D10" s="108" t="s">
        <v>1</v>
      </c>
      <c r="M10" s="59">
        <f>M31</f>
        <v>244</v>
      </c>
      <c r="N10" s="59">
        <f t="shared" ref="N10:Q10" si="0">N31</f>
        <v>213</v>
      </c>
      <c r="O10" s="59">
        <f t="shared" si="0"/>
        <v>351</v>
      </c>
      <c r="P10" s="59">
        <f t="shared" si="0"/>
        <v>380</v>
      </c>
      <c r="Q10" s="59">
        <f t="shared" si="0"/>
        <v>575</v>
      </c>
    </row>
    <row r="11" spans="1:17" x14ac:dyDescent="0.2">
      <c r="B11" s="19">
        <v>3</v>
      </c>
      <c r="C11" s="27" t="s">
        <v>21</v>
      </c>
      <c r="D11" s="108" t="s">
        <v>2</v>
      </c>
      <c r="M11" s="59">
        <f>M9-M10</f>
        <v>-244</v>
      </c>
      <c r="N11" s="59">
        <f t="shared" ref="N11:Q11" si="1">N9-N10</f>
        <v>-213</v>
      </c>
      <c r="O11" s="59">
        <f t="shared" si="1"/>
        <v>-351</v>
      </c>
      <c r="P11" s="59">
        <f t="shared" si="1"/>
        <v>-380</v>
      </c>
      <c r="Q11" s="59">
        <f t="shared" si="1"/>
        <v>-575</v>
      </c>
    </row>
    <row r="12" spans="1:17" x14ac:dyDescent="0.2">
      <c r="B12" s="19">
        <v>4</v>
      </c>
      <c r="C12" s="27" t="s">
        <v>22</v>
      </c>
      <c r="D12" s="108" t="s">
        <v>3</v>
      </c>
      <c r="M12" s="59">
        <v>2443</v>
      </c>
      <c r="N12" s="59">
        <v>2133</v>
      </c>
      <c r="O12" s="59">
        <v>3509</v>
      </c>
      <c r="P12" s="59">
        <v>3799</v>
      </c>
      <c r="Q12" s="59">
        <v>5750</v>
      </c>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f>M17+M18+M19</f>
        <v>2199</v>
      </c>
      <c r="N16" s="59">
        <f t="shared" ref="N16:Q16" si="2">N17+N18+N19</f>
        <v>1920</v>
      </c>
      <c r="O16" s="59">
        <f t="shared" si="2"/>
        <v>3158</v>
      </c>
      <c r="P16" s="59">
        <f t="shared" si="2"/>
        <v>3419</v>
      </c>
      <c r="Q16" s="59">
        <f t="shared" si="2"/>
        <v>5175</v>
      </c>
    </row>
    <row r="17" spans="2:17" x14ac:dyDescent="0.2">
      <c r="B17" s="19">
        <v>7</v>
      </c>
      <c r="C17" s="25" t="s">
        <v>26</v>
      </c>
      <c r="D17" s="108" t="s">
        <v>5</v>
      </c>
      <c r="M17" s="59">
        <v>2199</v>
      </c>
      <c r="N17" s="59">
        <v>1920</v>
      </c>
      <c r="O17" s="59">
        <v>3158</v>
      </c>
      <c r="P17" s="59">
        <v>3419</v>
      </c>
      <c r="Q17" s="59">
        <v>5175</v>
      </c>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c r="N29" s="59"/>
      <c r="O29" s="59"/>
      <c r="P29" s="59"/>
      <c r="Q29" s="59"/>
    </row>
    <row r="30" spans="2:17" x14ac:dyDescent="0.2">
      <c r="B30" s="19">
        <v>18</v>
      </c>
      <c r="C30" s="29" t="s">
        <v>35</v>
      </c>
      <c r="D30" s="108" t="s">
        <v>12</v>
      </c>
      <c r="M30" s="59">
        <f>M12</f>
        <v>2443</v>
      </c>
      <c r="N30" s="59">
        <f t="shared" ref="N30:Q30" si="3">N12</f>
        <v>2133</v>
      </c>
      <c r="O30" s="59">
        <f t="shared" si="3"/>
        <v>3509</v>
      </c>
      <c r="P30" s="59">
        <f t="shared" si="3"/>
        <v>3799</v>
      </c>
      <c r="Q30" s="59">
        <f t="shared" si="3"/>
        <v>5750</v>
      </c>
    </row>
    <row r="31" spans="2:17" x14ac:dyDescent="0.2">
      <c r="B31" s="19">
        <v>19</v>
      </c>
      <c r="C31" s="29" t="s">
        <v>36</v>
      </c>
      <c r="D31" s="108" t="s">
        <v>13</v>
      </c>
      <c r="M31" s="59">
        <v>244</v>
      </c>
      <c r="N31" s="59">
        <v>213</v>
      </c>
      <c r="O31" s="59">
        <v>351</v>
      </c>
      <c r="P31" s="59">
        <v>380</v>
      </c>
      <c r="Q31" s="59">
        <v>575</v>
      </c>
    </row>
    <row r="32" spans="2:17" x14ac:dyDescent="0.2">
      <c r="B32" s="21"/>
      <c r="C32" s="30"/>
      <c r="D32" s="109"/>
      <c r="M32" s="32"/>
      <c r="N32" s="32"/>
      <c r="O32" s="32"/>
      <c r="P32" s="32"/>
      <c r="Q32" s="32"/>
    </row>
    <row r="33" spans="2:17" x14ac:dyDescent="0.2">
      <c r="B33" s="38">
        <v>20</v>
      </c>
      <c r="C33" s="39" t="s">
        <v>56</v>
      </c>
      <c r="D33" s="40" t="s">
        <v>14</v>
      </c>
      <c r="M33" s="59">
        <f>M11+M12-M13</f>
        <v>2199</v>
      </c>
      <c r="N33" s="59">
        <f t="shared" ref="N33:Q33" si="4">N11+N12-N13</f>
        <v>1920</v>
      </c>
      <c r="O33" s="59">
        <f t="shared" si="4"/>
        <v>3158</v>
      </c>
      <c r="P33" s="59">
        <f t="shared" si="4"/>
        <v>3419</v>
      </c>
      <c r="Q33" s="59">
        <f t="shared" si="4"/>
        <v>5175</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2199</v>
      </c>
      <c r="N42" s="60">
        <f t="shared" ref="N42:Q42" si="5">N33+N35-N36-N37+N38+N39-N40</f>
        <v>1920</v>
      </c>
      <c r="O42" s="60">
        <f t="shared" si="5"/>
        <v>3158</v>
      </c>
      <c r="P42" s="60">
        <f t="shared" si="5"/>
        <v>3419</v>
      </c>
      <c r="Q42" s="60">
        <f t="shared" si="5"/>
        <v>5175</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2.9330744175949425E-4</v>
      </c>
      <c r="N58" s="80">
        <f>IFERROR(N10/GNIQ2023!N10,"")</f>
        <v>2.4869019618962751E-4</v>
      </c>
      <c r="O58" s="80">
        <f>IFERROR(O10/GNIQ2023!O10,"")</f>
        <v>4.2912133593984807E-4</v>
      </c>
      <c r="P58" s="80">
        <f>IFERROR(P10/GNIQ2023!P10,"")</f>
        <v>4.1949620194521185E-4</v>
      </c>
      <c r="Q58" s="80">
        <f>IFERROR(Q10/GNIQ2023!Q10,"")</f>
        <v>5.3816376650992837E-4</v>
      </c>
    </row>
    <row r="59" spans="2:17" x14ac:dyDescent="0.2">
      <c r="B59" s="19">
        <v>3</v>
      </c>
      <c r="C59" s="82" t="s">
        <v>21</v>
      </c>
      <c r="D59" s="119" t="s">
        <v>2</v>
      </c>
      <c r="M59" s="80">
        <f>IFERROR(M11/GNIQ2023!M11,"")</f>
        <v>-3.517865704328226E-4</v>
      </c>
      <c r="N59" s="80">
        <f>IFERROR(N11/GNIQ2023!N11,"")</f>
        <v>-2.9249111455249718E-4</v>
      </c>
      <c r="O59" s="80">
        <f>IFERROR(O11/GNIQ2023!O11,"")</f>
        <v>-4.9135641754779232E-4</v>
      </c>
      <c r="P59" s="80">
        <f>IFERROR(P11/GNIQ2023!P11,"")</f>
        <v>-4.8804342710138395E-4</v>
      </c>
      <c r="Q59" s="80">
        <f>IFERROR(Q11/GNIQ2023!Q11,"")</f>
        <v>-6.6700229448789304E-4</v>
      </c>
    </row>
    <row r="60" spans="2:17" x14ac:dyDescent="0.2">
      <c r="B60" s="19">
        <v>4</v>
      </c>
      <c r="C60" s="82" t="s">
        <v>22</v>
      </c>
      <c r="D60" s="119" t="s">
        <v>3</v>
      </c>
      <c r="M60" s="80">
        <f>IFERROR(M12/GNIQ2023!M12,"")</f>
        <v>2.9587375407235161E-2</v>
      </c>
      <c r="N60" s="80">
        <f>IFERROR(N12/GNIQ2023!N12,"")</f>
        <v>2.3859861069163393E-2</v>
      </c>
      <c r="O60" s="80">
        <f>IFERROR(O12/GNIQ2023!O12,"")</f>
        <v>3.955184346081448E-2</v>
      </c>
      <c r="P60" s="80">
        <f>IFERROR(P12/GNIQ2023!P12,"")</f>
        <v>3.9190402013678988E-2</v>
      </c>
      <c r="Q60" s="80">
        <f>IFERROR(Q12/GNIQ2023!Q12,"")</f>
        <v>5.7850574481357026E-2</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4.1500353857041759E-3</v>
      </c>
      <c r="N64" s="80">
        <f>IFERROR(N16/GNIQ2023!N16,"")</f>
        <v>3.4698377127986408E-3</v>
      </c>
      <c r="O64" s="80">
        <f>IFERROR(O16/GNIQ2023!O16,"")</f>
        <v>5.8196212270592114E-3</v>
      </c>
      <c r="P64" s="80">
        <f>IFERROR(P16/GNIQ2023!P16,"")</f>
        <v>5.8489136143343714E-3</v>
      </c>
      <c r="Q64" s="80">
        <f>IFERROR(Q16/GNIQ2023!Q16,"")</f>
        <v>7.9485761680951061E-3</v>
      </c>
    </row>
    <row r="65" spans="2:17" x14ac:dyDescent="0.2">
      <c r="B65" s="19">
        <v>7</v>
      </c>
      <c r="C65" s="47" t="s">
        <v>26</v>
      </c>
      <c r="D65" s="119" t="s">
        <v>5</v>
      </c>
      <c r="M65" s="80">
        <f>IFERROR(M17/GNIQ2023!M17,"")</f>
        <v>6.5548457867454397E-3</v>
      </c>
      <c r="N65" s="80">
        <f>IFERROR(N17/GNIQ2023!N17,"")</f>
        <v>5.5286641077398422E-3</v>
      </c>
      <c r="O65" s="80">
        <f>IFERROR(O17/GNIQ2023!O17,"")</f>
        <v>9.5881468887100939E-3</v>
      </c>
      <c r="P65" s="80">
        <f>IFERROR(P17/GNIQ2023!P17,"")</f>
        <v>9.649088148470087E-3</v>
      </c>
      <c r="Q65" s="80">
        <f>IFERROR(Q17/GNIQ2023!Q17,"")</f>
        <v>1.2802656025412345E-2</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0</v>
      </c>
      <c r="N77" s="80">
        <f>IFERROR(N29/GNIQ2023!N29,"")</f>
        <v>0</v>
      </c>
      <c r="O77" s="80">
        <f>IFERROR(O29/GNIQ2023!O29,"")</f>
        <v>0</v>
      </c>
      <c r="P77" s="80">
        <f>IFERROR(P29/GNIQ2023!P29,"")</f>
        <v>0</v>
      </c>
      <c r="Q77" s="80">
        <f>IFERROR(Q29/GNIQ2023!Q29,"")</f>
        <v>0</v>
      </c>
    </row>
    <row r="78" spans="2:17" x14ac:dyDescent="0.2">
      <c r="B78" s="19">
        <v>18</v>
      </c>
      <c r="C78" s="84" t="s">
        <v>35</v>
      </c>
      <c r="D78" s="119" t="s">
        <v>12</v>
      </c>
      <c r="M78" s="80">
        <f>IFERROR(M30/GNIQ2023!M30,"")</f>
        <v>2.6024799727288224E-2</v>
      </c>
      <c r="N78" s="80">
        <f>IFERROR(N30/GNIQ2023!N30,"")</f>
        <v>2.110272366611593E-2</v>
      </c>
      <c r="O78" s="80">
        <f>IFERROR(O30/GNIQ2023!O30,"")</f>
        <v>3.4539101333727056E-2</v>
      </c>
      <c r="P78" s="80">
        <f>IFERROR(P30/GNIQ2023!P30,"")</f>
        <v>3.4462113446483485E-2</v>
      </c>
      <c r="Q78" s="80">
        <f>IFERROR(Q30/GNIQ2023!Q30,"")</f>
        <v>5.1225400671720905E-2</v>
      </c>
    </row>
    <row r="79" spans="2:17" x14ac:dyDescent="0.2">
      <c r="B79" s="19">
        <v>19</v>
      </c>
      <c r="C79" s="84" t="s">
        <v>36</v>
      </c>
      <c r="D79" s="119" t="s">
        <v>13</v>
      </c>
      <c r="M79" s="80">
        <f>IFERROR(M31/GNIQ2023!M31,"")</f>
        <v>2.2999340182863606E-2</v>
      </c>
      <c r="N79" s="80">
        <f>IFERROR(N31/GNIQ2023!N31,"")</f>
        <v>1.8819579430994875E-2</v>
      </c>
      <c r="O79" s="80">
        <f>IFERROR(O31/GNIQ2023!O31,"")</f>
        <v>9.7592170383139637E-3</v>
      </c>
      <c r="P79" s="80">
        <f>IFERROR(P31/GNIQ2023!P31,"")</f>
        <v>1.1510617029654984E-2</v>
      </c>
      <c r="Q79" s="80">
        <f>IFERROR(Q31/GNIQ2023!Q31,"")</f>
        <v>2.7690825908981458E-2</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2.8375754292444951E-3</v>
      </c>
      <c r="N81" s="80">
        <f>IFERROR(N33/GNIQ2023!N33,"")</f>
        <v>2.3520123333646732E-3</v>
      </c>
      <c r="O81" s="80">
        <f>IFERROR(O33/GNIQ2023!O33,"")</f>
        <v>3.9413363894896733E-3</v>
      </c>
      <c r="P81" s="80">
        <f>IFERROR(P33/GNIQ2023!P33,"")</f>
        <v>3.9087274514146113E-3</v>
      </c>
      <c r="Q81" s="80">
        <f>IFERROR(Q33/GNIQ2023!Q33,"")</f>
        <v>5.3860692830647412E-3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2.8531836547219607E-3</v>
      </c>
      <c r="N90" s="105">
        <f>IFERROR(N42/GNIQ2023!N42,"")</f>
        <v>2.4115876787966176E-3</v>
      </c>
      <c r="O90" s="105">
        <f>IFERROR(O42/GNIQ2023!O42,"")</f>
        <v>4.0905305125338879E-3</v>
      </c>
      <c r="P90" s="105">
        <f>IFERROR(P42/GNIQ2023!P42,"")</f>
        <v>3.8616361862078936E-3</v>
      </c>
      <c r="Q90" s="105">
        <f>IFERROR(Q42/GNIQ2023!Q42,"")</f>
        <v>5.4467549444430999E-3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102</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c r="N9" s="59"/>
      <c r="O9" s="59"/>
      <c r="P9" s="59"/>
      <c r="Q9" s="59"/>
    </row>
    <row r="10" spans="1:17" x14ac:dyDescent="0.2">
      <c r="B10" s="19">
        <v>2</v>
      </c>
      <c r="C10" s="27" t="s">
        <v>20</v>
      </c>
      <c r="D10" s="108" t="s">
        <v>1</v>
      </c>
      <c r="M10" s="59">
        <f>-M28</f>
        <v>-2749</v>
      </c>
      <c r="N10" s="59">
        <f t="shared" ref="N10:Q10" si="0">-N28</f>
        <v>-2890</v>
      </c>
      <c r="O10" s="59">
        <f t="shared" si="0"/>
        <v>-2980</v>
      </c>
      <c r="P10" s="59">
        <f t="shared" si="0"/>
        <v>-3069</v>
      </c>
      <c r="Q10" s="59">
        <f t="shared" si="0"/>
        <v>-1890</v>
      </c>
    </row>
    <row r="11" spans="1:17" x14ac:dyDescent="0.2">
      <c r="B11" s="19">
        <v>3</v>
      </c>
      <c r="C11" s="27" t="s">
        <v>21</v>
      </c>
      <c r="D11" s="108" t="s">
        <v>2</v>
      </c>
      <c r="M11" s="59">
        <f>M9-M10</f>
        <v>2749</v>
      </c>
      <c r="N11" s="59">
        <f t="shared" ref="N11:Q11" si="1">N9-N10</f>
        <v>2890</v>
      </c>
      <c r="O11" s="59">
        <f t="shared" si="1"/>
        <v>2980</v>
      </c>
      <c r="P11" s="59">
        <f>P9-P10</f>
        <v>3069</v>
      </c>
      <c r="Q11" s="59">
        <f t="shared" si="1"/>
        <v>1890</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2749</v>
      </c>
      <c r="N28" s="59">
        <v>2890</v>
      </c>
      <c r="O28" s="59">
        <v>2980</v>
      </c>
      <c r="P28" s="59">
        <v>3069</v>
      </c>
      <c r="Q28" s="59">
        <v>1890</v>
      </c>
    </row>
    <row r="29" spans="2:17" x14ac:dyDescent="0.2">
      <c r="B29" s="19">
        <v>17</v>
      </c>
      <c r="C29" s="29" t="s">
        <v>34</v>
      </c>
      <c r="D29" s="108" t="s">
        <v>11</v>
      </c>
      <c r="M29" s="59"/>
      <c r="N29" s="59"/>
      <c r="O29" s="59"/>
      <c r="P29" s="59"/>
      <c r="Q29" s="59"/>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2749</v>
      </c>
      <c r="N33" s="59">
        <f t="shared" ref="N33:Q33" si="2">N11+N12-N13</f>
        <v>2890</v>
      </c>
      <c r="O33" s="59">
        <f t="shared" si="2"/>
        <v>2980</v>
      </c>
      <c r="P33" s="59">
        <f t="shared" si="2"/>
        <v>3069</v>
      </c>
      <c r="Q33" s="59">
        <f t="shared" si="2"/>
        <v>1890</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2749</v>
      </c>
      <c r="N42" s="60">
        <f t="shared" ref="N42:Q42" si="3">N33+N35-N36-N37+N38+N39-N40</f>
        <v>2890</v>
      </c>
      <c r="O42" s="60">
        <f t="shared" si="3"/>
        <v>2980</v>
      </c>
      <c r="P42" s="60">
        <f t="shared" si="3"/>
        <v>3069</v>
      </c>
      <c r="Q42" s="60">
        <f t="shared" si="3"/>
        <v>1890</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-3.304517038511679E-3</v>
      </c>
      <c r="N58" s="80">
        <f>IFERROR(N10/GNIQ2023!N10,"")</f>
        <v>-3.3742472628545705E-3</v>
      </c>
      <c r="O58" s="80">
        <f>IFERROR(O10/GNIQ2023!O10,"")</f>
        <v>-3.6432523678083971E-3</v>
      </c>
      <c r="P58" s="80">
        <f>IFERROR(P10/GNIQ2023!P10,"")</f>
        <v>-3.3879837993943556E-3</v>
      </c>
      <c r="Q58" s="80">
        <f>IFERROR(Q10/GNIQ2023!Q10,"")</f>
        <v>-1.7689209020935038E-3</v>
      </c>
    </row>
    <row r="59" spans="2:17" x14ac:dyDescent="0.2">
      <c r="B59" s="19">
        <v>3</v>
      </c>
      <c r="C59" s="82" t="s">
        <v>21</v>
      </c>
      <c r="D59" s="119" t="s">
        <v>2</v>
      </c>
      <c r="M59" s="80">
        <f>IFERROR(M11/GNIQ2023!M11,"")</f>
        <v>3.9633659103271695E-3</v>
      </c>
      <c r="N59" s="80">
        <f>IFERROR(N11/GNIQ2023!N11,"")</f>
        <v>3.968541413411816E-3</v>
      </c>
      <c r="O59" s="80">
        <f>IFERROR(O11/GNIQ2023!O11,"")</f>
        <v>4.1716299837390907E-3</v>
      </c>
      <c r="P59" s="80">
        <f>IFERROR(P11/GNIQ2023!P11,"")</f>
        <v>3.9415928362477558E-3</v>
      </c>
      <c r="Q59" s="80">
        <f>IFERROR(Q11/GNIQ2023!Q11,"")</f>
        <v>2.1924075418819442E-3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7.4329439757733077E-3</v>
      </c>
      <c r="N76" s="80">
        <f>IFERROR(N28/GNIQ2023!N28,"")</f>
        <v>7.4318086553569456E-3</v>
      </c>
      <c r="O76" s="80">
        <f>IFERROR(O28/GNIQ2023!O28,"")</f>
        <v>7.3994065576619859E-3</v>
      </c>
      <c r="P76" s="80">
        <f>IFERROR(P28/GNIQ2023!P28,"")</f>
        <v>7.3185388676653643E-3</v>
      </c>
      <c r="Q76" s="80">
        <f>IFERROR(Q28/GNIQ2023!Q28,"")</f>
        <v>4.1843968490827537E-3</v>
      </c>
    </row>
    <row r="77" spans="2:17" x14ac:dyDescent="0.2">
      <c r="B77" s="19">
        <v>17</v>
      </c>
      <c r="C77" s="84" t="s">
        <v>34</v>
      </c>
      <c r="D77" s="119" t="s">
        <v>11</v>
      </c>
      <c r="M77" s="80">
        <f>IFERROR(M29/GNIQ2023!M29,"")</f>
        <v>0</v>
      </c>
      <c r="N77" s="80">
        <f>IFERROR(N29/GNIQ2023!N29,"")</f>
        <v>0</v>
      </c>
      <c r="O77" s="80">
        <f>IFERROR(O29/GNIQ2023!O29,"")</f>
        <v>0</v>
      </c>
      <c r="P77" s="80">
        <f>IFERROR(P29/GNIQ2023!P29,"")</f>
        <v>0</v>
      </c>
      <c r="Q77" s="80">
        <f>IFERROR(Q29/GNIQ2023!Q29,"")</f>
        <v>0</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3.5472918849445739E-3</v>
      </c>
      <c r="N81" s="80">
        <f>IFERROR(N33/GNIQ2023!N33,"")</f>
        <v>3.5402685642832838E-3</v>
      </c>
      <c r="O81" s="80">
        <f>IFERROR(O33/GNIQ2023!O33,"")</f>
        <v>3.7191838000884183E-3</v>
      </c>
      <c r="P81" s="80">
        <f>IFERROR(P33/GNIQ2023!P33,"")</f>
        <v>3.5085944862215395E-3</v>
      </c>
      <c r="Q81" s="80">
        <f>IFERROR(Q33/GNIQ2023!Q33,"")</f>
        <v>1.9670861729453835E-3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3.5668039412599679E-3</v>
      </c>
      <c r="N90" s="105">
        <f>IFERROR(N42/GNIQ2023!N42,"")</f>
        <v>3.629941870688659E-3</v>
      </c>
      <c r="O90" s="105">
        <f>IFERROR(O42/GNIQ2023!O42,"")</f>
        <v>3.8599686280402111E-3</v>
      </c>
      <c r="P90" s="105">
        <f>IFERROR(P42/GNIQ2023!P42,"")</f>
        <v>3.4663239121006215E-3</v>
      </c>
      <c r="Q90" s="105">
        <f>IFERROR(Q42/GNIQ2023!Q42,"")</f>
        <v>1.989249631883567E-3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103</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v>3096</v>
      </c>
      <c r="N9" s="59">
        <v>3164</v>
      </c>
      <c r="O9" s="59">
        <v>3996</v>
      </c>
      <c r="P9" s="59">
        <v>4654</v>
      </c>
      <c r="Q9" s="59">
        <f>11482-5999</f>
        <v>5483</v>
      </c>
    </row>
    <row r="10" spans="1:17" x14ac:dyDescent="0.2">
      <c r="B10" s="19">
        <v>2</v>
      </c>
      <c r="C10" s="27" t="s">
        <v>20</v>
      </c>
      <c r="D10" s="108" t="s">
        <v>1</v>
      </c>
      <c r="M10" s="59">
        <v>1169</v>
      </c>
      <c r="N10" s="59">
        <v>1218</v>
      </c>
      <c r="O10" s="59">
        <v>1493</v>
      </c>
      <c r="P10" s="59">
        <v>1726</v>
      </c>
      <c r="Q10" s="59">
        <f>3207-575</f>
        <v>2632</v>
      </c>
    </row>
    <row r="11" spans="1:17" x14ac:dyDescent="0.2">
      <c r="B11" s="19">
        <v>3</v>
      </c>
      <c r="C11" s="27" t="s">
        <v>21</v>
      </c>
      <c r="D11" s="108" t="s">
        <v>2</v>
      </c>
      <c r="M11" s="59">
        <f>M9-M10</f>
        <v>1927</v>
      </c>
      <c r="N11" s="59">
        <f t="shared" ref="N11:Q11" si="0">N9-N10</f>
        <v>1946</v>
      </c>
      <c r="O11" s="59">
        <f t="shared" si="0"/>
        <v>2503</v>
      </c>
      <c r="P11" s="59">
        <f t="shared" si="0"/>
        <v>2928</v>
      </c>
      <c r="Q11" s="59">
        <f t="shared" si="0"/>
        <v>2851</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f>M11</f>
        <v>1927</v>
      </c>
      <c r="N29" s="59">
        <f t="shared" ref="N29:Q29" si="1">N11</f>
        <v>1946</v>
      </c>
      <c r="O29" s="59">
        <f t="shared" si="1"/>
        <v>2503</v>
      </c>
      <c r="P29" s="59">
        <f t="shared" si="1"/>
        <v>2928</v>
      </c>
      <c r="Q29" s="59">
        <f t="shared" si="1"/>
        <v>2851</v>
      </c>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21" x14ac:dyDescent="0.2">
      <c r="B33" s="38">
        <v>20</v>
      </c>
      <c r="C33" s="39" t="s">
        <v>56</v>
      </c>
      <c r="D33" s="40" t="s">
        <v>14</v>
      </c>
      <c r="M33" s="59">
        <f>M11+M12-M13</f>
        <v>1927</v>
      </c>
      <c r="N33" s="59">
        <f t="shared" ref="N33:Q33" si="2">N11+N12-N13</f>
        <v>1946</v>
      </c>
      <c r="O33" s="59">
        <f t="shared" si="2"/>
        <v>2503</v>
      </c>
      <c r="P33" s="59">
        <f t="shared" si="2"/>
        <v>2928</v>
      </c>
      <c r="Q33" s="59">
        <f t="shared" si="2"/>
        <v>2851</v>
      </c>
    </row>
    <row r="34" spans="2:21" x14ac:dyDescent="0.2">
      <c r="B34" s="17"/>
      <c r="C34" s="41"/>
      <c r="D34" s="110"/>
      <c r="M34" s="35"/>
      <c r="N34" s="35"/>
      <c r="O34" s="35"/>
      <c r="P34" s="35"/>
      <c r="Q34" s="35"/>
    </row>
    <row r="35" spans="2:21" x14ac:dyDescent="0.2">
      <c r="B35" s="19">
        <v>21</v>
      </c>
      <c r="C35" s="42" t="s">
        <v>37</v>
      </c>
      <c r="D35" s="112" t="s">
        <v>10</v>
      </c>
      <c r="M35" s="59"/>
      <c r="N35" s="59"/>
      <c r="O35" s="59"/>
      <c r="P35" s="59"/>
      <c r="Q35" s="59"/>
    </row>
    <row r="36" spans="2:21" x14ac:dyDescent="0.2">
      <c r="B36" s="19">
        <v>22</v>
      </c>
      <c r="C36" s="44" t="s">
        <v>38</v>
      </c>
      <c r="D36" s="112" t="s">
        <v>10</v>
      </c>
      <c r="M36" s="59"/>
      <c r="N36" s="59"/>
      <c r="O36" s="59"/>
      <c r="P36" s="59"/>
      <c r="Q36" s="59"/>
    </row>
    <row r="37" spans="2:21" x14ac:dyDescent="0.2">
      <c r="B37" s="19">
        <v>23</v>
      </c>
      <c r="C37" s="44" t="s">
        <v>49</v>
      </c>
      <c r="D37" s="112" t="s">
        <v>12</v>
      </c>
      <c r="M37" s="59"/>
      <c r="N37" s="59"/>
      <c r="O37" s="59"/>
      <c r="P37" s="59"/>
      <c r="Q37" s="59"/>
    </row>
    <row r="38" spans="2:21" x14ac:dyDescent="0.2">
      <c r="B38" s="19">
        <v>24</v>
      </c>
      <c r="C38" s="44" t="s">
        <v>50</v>
      </c>
      <c r="D38" s="112" t="s">
        <v>13</v>
      </c>
      <c r="M38" s="59"/>
      <c r="N38" s="59"/>
      <c r="O38" s="59"/>
      <c r="P38" s="59"/>
      <c r="Q38" s="59"/>
    </row>
    <row r="39" spans="2:21" x14ac:dyDescent="0.2">
      <c r="B39" s="19">
        <v>25</v>
      </c>
      <c r="C39" s="46" t="s">
        <v>39</v>
      </c>
      <c r="D39" s="112" t="s">
        <v>15</v>
      </c>
      <c r="M39" s="59">
        <v>648</v>
      </c>
      <c r="N39" s="59">
        <v>793</v>
      </c>
      <c r="O39" s="59">
        <v>928</v>
      </c>
      <c r="P39" s="59">
        <v>4749</v>
      </c>
      <c r="Q39" s="59">
        <v>542</v>
      </c>
    </row>
    <row r="40" spans="2:21" x14ac:dyDescent="0.2">
      <c r="B40" s="19">
        <v>26</v>
      </c>
      <c r="C40" s="46" t="s">
        <v>40</v>
      </c>
      <c r="D40" s="112" t="s">
        <v>15</v>
      </c>
      <c r="M40" s="59">
        <v>488</v>
      </c>
      <c r="N40" s="59">
        <v>642</v>
      </c>
      <c r="O40" s="59">
        <v>643</v>
      </c>
      <c r="P40" s="59">
        <v>4945</v>
      </c>
      <c r="Q40" s="59">
        <v>580</v>
      </c>
    </row>
    <row r="41" spans="2:21" s="14" customFormat="1" ht="11.25" x14ac:dyDescent="0.2">
      <c r="B41" s="19"/>
      <c r="C41" s="47"/>
      <c r="D41" s="113"/>
      <c r="M41" s="49"/>
      <c r="N41" s="49"/>
      <c r="O41" s="49"/>
      <c r="P41" s="49"/>
      <c r="Q41" s="49"/>
    </row>
    <row r="42" spans="2:21" s="14" customFormat="1" x14ac:dyDescent="0.2">
      <c r="B42" s="50">
        <v>27</v>
      </c>
      <c r="C42" s="51" t="s">
        <v>57</v>
      </c>
      <c r="D42" s="40" t="s">
        <v>17</v>
      </c>
      <c r="M42" s="60">
        <f>M33+M35-M36-M37+M38+M39-M40</f>
        <v>2087</v>
      </c>
      <c r="N42" s="60">
        <f t="shared" ref="N42:Q42" si="3">N33+N35-N36-N37+N38+N39-N40</f>
        <v>2097</v>
      </c>
      <c r="O42" s="60">
        <f t="shared" si="3"/>
        <v>2788</v>
      </c>
      <c r="P42" s="60">
        <f t="shared" si="3"/>
        <v>2732</v>
      </c>
      <c r="Q42" s="60">
        <f t="shared" si="3"/>
        <v>2813</v>
      </c>
      <c r="U42" s="6"/>
    </row>
    <row r="43" spans="2:21" ht="14.25" customHeight="1" x14ac:dyDescent="0.2">
      <c r="B43" s="13"/>
      <c r="C43" s="13"/>
    </row>
    <row r="44" spans="2:21" x14ac:dyDescent="0.2">
      <c r="B44" s="15"/>
      <c r="E44" s="16"/>
      <c r="F44" s="16"/>
      <c r="G44" s="16"/>
      <c r="H44" s="16"/>
      <c r="I44" s="16"/>
    </row>
    <row r="45" spans="2:21" x14ac:dyDescent="0.2">
      <c r="B45" s="15"/>
      <c r="E45" s="16"/>
      <c r="F45" s="16"/>
      <c r="G45" s="16"/>
      <c r="H45" s="16"/>
      <c r="I45" s="16"/>
    </row>
    <row r="46" spans="2:21" x14ac:dyDescent="0.2">
      <c r="B46" s="57"/>
      <c r="E46" s="16"/>
      <c r="F46" s="16"/>
      <c r="G46" s="16"/>
      <c r="H46" s="16"/>
      <c r="I46" s="16"/>
    </row>
    <row r="47" spans="2:21" x14ac:dyDescent="0.2">
      <c r="B47" s="57"/>
      <c r="E47" s="16"/>
      <c r="F47" s="16"/>
      <c r="G47" s="16"/>
      <c r="H47" s="16"/>
      <c r="I47" s="16"/>
    </row>
    <row r="48" spans="2:21"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2.0295065299492598E-3</v>
      </c>
      <c r="N57" s="80">
        <f>IFERROR(N9/GNIQ2023!N9,"")</f>
        <v>1.9965740563284854E-3</v>
      </c>
      <c r="O57" s="80">
        <f>IFERROR(O9/GNIQ2023!O9,"")</f>
        <v>2.6078451932019979E-3</v>
      </c>
      <c r="P57" s="80">
        <f>IFERROR(P9/GNIQ2023!P9,"")</f>
        <v>2.7628905780221055E-3</v>
      </c>
      <c r="Q57" s="80">
        <f>IFERROR(Q9/GNIQ2023!Q9,"")</f>
        <v>2.8401762432181273E-3</v>
      </c>
    </row>
    <row r="58" spans="2:17" x14ac:dyDescent="0.2">
      <c r="B58" s="19">
        <v>2</v>
      </c>
      <c r="C58" s="82" t="s">
        <v>20</v>
      </c>
      <c r="D58" s="119" t="s">
        <v>1</v>
      </c>
      <c r="M58" s="80">
        <f>IFERROR(M10/GNIQ2023!M10,"")</f>
        <v>1.4052311451510195E-3</v>
      </c>
      <c r="N58" s="80">
        <f>IFERROR(N10/GNIQ2023!N10,"")</f>
        <v>1.4220876007463208E-3</v>
      </c>
      <c r="O58" s="80">
        <f>IFERROR(O10/GNIQ2023!O10,"")</f>
        <v>1.82529388763018E-3</v>
      </c>
      <c r="P58" s="80">
        <f>IFERROR(P10/GNIQ2023!P10,"")</f>
        <v>1.9053959067300938E-3</v>
      </c>
      <c r="Q58" s="80">
        <f>IFERROR(Q10/GNIQ2023!Q10,"")</f>
        <v>2.4633861451376204E-3</v>
      </c>
    </row>
    <row r="59" spans="2:17" x14ac:dyDescent="0.2">
      <c r="B59" s="19">
        <v>3</v>
      </c>
      <c r="C59" s="82" t="s">
        <v>21</v>
      </c>
      <c r="D59" s="119" t="s">
        <v>2</v>
      </c>
      <c r="M59" s="80">
        <f>IFERROR(M11/GNIQ2023!M11,"")</f>
        <v>2.7782488574756114E-3</v>
      </c>
      <c r="N59" s="80">
        <f>IFERROR(N11/GNIQ2023!N11,"")</f>
        <v>2.672242764878683E-3</v>
      </c>
      <c r="O59" s="80">
        <f>IFERROR(O11/GNIQ2023!O11,"")</f>
        <v>3.5038892111741425E-3</v>
      </c>
      <c r="P59" s="80">
        <f>IFERROR(P11/GNIQ2023!P11,"")</f>
        <v>3.7605030382969794E-3</v>
      </c>
      <c r="Q59" s="80">
        <f>IFERROR(Q11/GNIQ2023!Q11,"")</f>
        <v>3.3071713766695356E-3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5.9871798004445427E-3</v>
      </c>
      <c r="N77" s="80">
        <f>IFERROR(N29/GNIQ2023!N29,"")</f>
        <v>5.7626092241724576E-3</v>
      </c>
      <c r="O77" s="80">
        <f>IFERROR(O29/GNIQ2023!O29,"")</f>
        <v>7.5190664470111907E-3</v>
      </c>
      <c r="P77" s="80">
        <f>IFERROR(P29/GNIQ2023!P29,"")</f>
        <v>7.7431795664435459E-3</v>
      </c>
      <c r="Q77" s="80">
        <f>IFERROR(Q29/GNIQ2023!Q29,"")</f>
        <v>6.8262899557045374E-3</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2.4865883820619113E-3</v>
      </c>
      <c r="N81" s="80">
        <f>IFERROR(N33/GNIQ2023!N33,"")</f>
        <v>2.3838625003789866E-3</v>
      </c>
      <c r="O81" s="80">
        <f>IFERROR(O33/GNIQ2023!O33,"")</f>
        <v>3.1238647824232591E-3</v>
      </c>
      <c r="P81" s="80">
        <f>IFERROR(P33/GNIQ2023!P33,"")</f>
        <v>3.3473980631009014E-3</v>
      </c>
      <c r="Q81" s="80">
        <f>IFERROR(Q33/GNIQ2023!Q33,"")</f>
        <v>2.9672818407763435E-3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2.1496376534741596E-3</v>
      </c>
      <c r="N87" s="80">
        <f>IFERROR(N39/GNIQ2023!N39,"")</f>
        <v>2.9349600481140994E-3</v>
      </c>
      <c r="O87" s="80">
        <f>IFERROR(O39/GNIQ2023!O39,"")</f>
        <v>4.5057891417432539E-3</v>
      </c>
      <c r="P87" s="80">
        <f>IFERROR(P39/GNIQ2023!P39,"")</f>
        <v>1.8388819716314894E-2</v>
      </c>
      <c r="Q87" s="80">
        <f>IFERROR(Q39/GNIQ2023!Q39,"")</f>
        <v>1.7665829006508979E-3</v>
      </c>
    </row>
    <row r="88" spans="2:17" x14ac:dyDescent="0.2">
      <c r="B88" s="19">
        <v>26</v>
      </c>
      <c r="C88" s="95" t="s">
        <v>40</v>
      </c>
      <c r="D88" s="122" t="s">
        <v>15</v>
      </c>
      <c r="M88" s="80">
        <f>IFERROR(M40/GNIQ2023!M40,"")</f>
        <v>1.651642108108443E-3</v>
      </c>
      <c r="N88" s="80">
        <f>IFERROR(N40/GNIQ2023!N40,"")</f>
        <v>2.3066283614431209E-3</v>
      </c>
      <c r="O88" s="80">
        <f>IFERROR(O40/GNIQ2023!O40,"")</f>
        <v>2.8784085042124143E-3</v>
      </c>
      <c r="P88" s="80">
        <f>IFERROR(P40/GNIQ2023!P40,"")</f>
        <v>2.1088230910457324E-2</v>
      </c>
      <c r="Q88" s="80">
        <f>IFERROR(Q40/GNIQ2023!Q40,"")</f>
        <v>1.9185033028026688E-3</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2.7078646145542208E-3</v>
      </c>
      <c r="N90" s="105">
        <f>IFERROR(N42/GNIQ2023!N42,"")</f>
        <v>2.6339059179356808E-3</v>
      </c>
      <c r="O90" s="105">
        <f>IFERROR(O42/GNIQ2023!O42,"")</f>
        <v>3.6112726627436603E-3</v>
      </c>
      <c r="P90" s="105">
        <f>IFERROR(P42/GNIQ2023!P42,"")</f>
        <v>3.0856946653173341E-3</v>
      </c>
      <c r="Q90" s="105">
        <f>IFERROR(Q42/GNIQ2023!Q42,"")</f>
        <v>2.9607191611050123E-3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9" ht="15.75" x14ac:dyDescent="0.25">
      <c r="A1" s="64"/>
      <c r="B1" s="64" t="s">
        <v>104</v>
      </c>
      <c r="C1" s="65"/>
    </row>
    <row r="3" spans="1:19" ht="15.75" x14ac:dyDescent="0.25">
      <c r="B3" s="140"/>
      <c r="C3" s="141"/>
      <c r="D3" s="106"/>
      <c r="M3" s="114"/>
      <c r="N3" s="4"/>
      <c r="O3" s="1" t="s">
        <v>61</v>
      </c>
      <c r="P3" s="4"/>
      <c r="Q3" s="69"/>
    </row>
    <row r="4" spans="1:19" ht="12.6" customHeight="1" x14ac:dyDescent="0.2">
      <c r="B4" s="131" t="s">
        <v>65</v>
      </c>
      <c r="C4" s="132"/>
      <c r="D4" s="107"/>
      <c r="M4" s="115"/>
      <c r="N4" s="8"/>
      <c r="O4" s="2" t="s">
        <v>62</v>
      </c>
      <c r="P4" s="8"/>
      <c r="Q4" s="70"/>
    </row>
    <row r="5" spans="1:19" ht="12.6" customHeight="1" x14ac:dyDescent="0.2">
      <c r="B5" s="133" t="s">
        <v>66</v>
      </c>
      <c r="C5" s="134"/>
      <c r="D5" s="11"/>
      <c r="M5" s="142"/>
      <c r="N5" s="136"/>
      <c r="O5" s="136"/>
      <c r="P5" s="136"/>
      <c r="Q5" s="137"/>
    </row>
    <row r="6" spans="1:19" x14ac:dyDescent="0.2">
      <c r="B6" s="138"/>
      <c r="C6" s="139"/>
      <c r="D6" s="22" t="s">
        <v>51</v>
      </c>
      <c r="M6" s="23">
        <v>2018</v>
      </c>
      <c r="N6" s="23">
        <v>2019</v>
      </c>
      <c r="O6" s="23">
        <v>2020</v>
      </c>
      <c r="P6" s="23">
        <v>2021</v>
      </c>
      <c r="Q6" s="23">
        <v>2022</v>
      </c>
    </row>
    <row r="7" spans="1:19" x14ac:dyDescent="0.2">
      <c r="B7" s="17"/>
      <c r="C7" s="24"/>
      <c r="D7" s="107"/>
      <c r="M7" s="12"/>
      <c r="N7" s="12"/>
      <c r="O7" s="12"/>
      <c r="P7" s="12"/>
      <c r="Q7" s="12"/>
    </row>
    <row r="8" spans="1:19" x14ac:dyDescent="0.2">
      <c r="B8" s="19"/>
      <c r="C8" s="26" t="s">
        <v>18</v>
      </c>
      <c r="D8" s="107"/>
      <c r="M8" s="12"/>
      <c r="N8" s="12"/>
      <c r="O8" s="12"/>
      <c r="P8" s="12"/>
      <c r="Q8" s="12"/>
    </row>
    <row r="9" spans="1:19" x14ac:dyDescent="0.2">
      <c r="B9" s="19">
        <v>1</v>
      </c>
      <c r="C9" s="27" t="s">
        <v>19</v>
      </c>
      <c r="D9" s="108" t="s">
        <v>0</v>
      </c>
      <c r="M9" s="59">
        <v>1765</v>
      </c>
      <c r="N9" s="59">
        <v>1828</v>
      </c>
      <c r="O9" s="59">
        <v>2134</v>
      </c>
      <c r="P9" s="59">
        <v>2805</v>
      </c>
      <c r="Q9" s="59">
        <v>2129</v>
      </c>
      <c r="S9" s="127"/>
    </row>
    <row r="10" spans="1:19" x14ac:dyDescent="0.2">
      <c r="B10" s="19">
        <v>2</v>
      </c>
      <c r="C10" s="27" t="s">
        <v>20</v>
      </c>
      <c r="D10" s="108" t="s">
        <v>1</v>
      </c>
      <c r="M10" s="59">
        <v>-399</v>
      </c>
      <c r="N10" s="59">
        <v>-320</v>
      </c>
      <c r="O10" s="59">
        <v>-632</v>
      </c>
      <c r="P10" s="59">
        <v>-784</v>
      </c>
      <c r="Q10" s="59">
        <v>-2172</v>
      </c>
    </row>
    <row r="11" spans="1:19" x14ac:dyDescent="0.2">
      <c r="B11" s="19">
        <v>3</v>
      </c>
      <c r="C11" s="27" t="s">
        <v>21</v>
      </c>
      <c r="D11" s="108" t="s">
        <v>2</v>
      </c>
      <c r="M11" s="59">
        <f>M9-M10</f>
        <v>2164</v>
      </c>
      <c r="N11" s="59">
        <f t="shared" ref="N11:Q11" si="0">N9-N10</f>
        <v>2148</v>
      </c>
      <c r="O11" s="59">
        <f t="shared" si="0"/>
        <v>2766</v>
      </c>
      <c r="P11" s="59">
        <f t="shared" si="0"/>
        <v>3589</v>
      </c>
      <c r="Q11" s="59">
        <f t="shared" si="0"/>
        <v>4301</v>
      </c>
    </row>
    <row r="12" spans="1:19" x14ac:dyDescent="0.2">
      <c r="B12" s="19">
        <v>4</v>
      </c>
      <c r="C12" s="27" t="s">
        <v>22</v>
      </c>
      <c r="D12" s="108" t="s">
        <v>3</v>
      </c>
      <c r="M12" s="59"/>
      <c r="N12" s="59"/>
      <c r="O12" s="59"/>
      <c r="P12" s="59"/>
      <c r="Q12" s="59"/>
    </row>
    <row r="13" spans="1:19" x14ac:dyDescent="0.2">
      <c r="B13" s="19">
        <v>5</v>
      </c>
      <c r="C13" s="29" t="s">
        <v>23</v>
      </c>
      <c r="D13" s="108" t="s">
        <v>4</v>
      </c>
      <c r="M13" s="59"/>
      <c r="N13" s="59"/>
      <c r="O13" s="59"/>
      <c r="P13" s="59"/>
      <c r="Q13" s="59"/>
    </row>
    <row r="14" spans="1:19" x14ac:dyDescent="0.2">
      <c r="B14" s="21"/>
      <c r="C14" s="30"/>
      <c r="D14" s="109"/>
      <c r="M14" s="32"/>
      <c r="N14" s="32"/>
      <c r="O14" s="32"/>
      <c r="P14" s="32"/>
      <c r="Q14" s="32"/>
    </row>
    <row r="15" spans="1:19" x14ac:dyDescent="0.2">
      <c r="B15" s="17"/>
      <c r="C15" s="33" t="s">
        <v>24</v>
      </c>
      <c r="D15" s="110"/>
      <c r="M15" s="35"/>
      <c r="N15" s="35"/>
      <c r="O15" s="35"/>
      <c r="P15" s="35"/>
      <c r="Q15" s="35"/>
    </row>
    <row r="16" spans="1:19" x14ac:dyDescent="0.2">
      <c r="B16" s="19">
        <v>6</v>
      </c>
      <c r="C16" s="29" t="s">
        <v>25</v>
      </c>
      <c r="D16" s="108" t="s">
        <v>5</v>
      </c>
      <c r="M16" s="59">
        <f>M17+M18+M19</f>
        <v>533</v>
      </c>
      <c r="N16" s="59">
        <f t="shared" ref="N16:Q16" si="1">N17+N18+N19</f>
        <v>421</v>
      </c>
      <c r="O16" s="59">
        <f t="shared" si="1"/>
        <v>756</v>
      </c>
      <c r="P16" s="59">
        <f t="shared" si="1"/>
        <v>855</v>
      </c>
      <c r="Q16" s="59">
        <f t="shared" si="1"/>
        <v>1549</v>
      </c>
    </row>
    <row r="17" spans="2:17" x14ac:dyDescent="0.2">
      <c r="B17" s="19">
        <v>7</v>
      </c>
      <c r="C17" s="25" t="s">
        <v>26</v>
      </c>
      <c r="D17" s="108" t="s">
        <v>5</v>
      </c>
      <c r="M17" s="59">
        <v>800</v>
      </c>
      <c r="N17" s="59">
        <v>668</v>
      </c>
      <c r="O17" s="59">
        <v>1004</v>
      </c>
      <c r="P17" s="59">
        <v>1102</v>
      </c>
      <c r="Q17" s="59">
        <v>1833</v>
      </c>
    </row>
    <row r="18" spans="2:17" x14ac:dyDescent="0.2">
      <c r="B18" s="19">
        <v>8</v>
      </c>
      <c r="C18" s="25" t="s">
        <v>27</v>
      </c>
      <c r="D18" s="108" t="s">
        <v>5</v>
      </c>
      <c r="M18" s="59">
        <v>28</v>
      </c>
      <c r="N18" s="59">
        <v>17</v>
      </c>
      <c r="O18" s="59">
        <v>4</v>
      </c>
      <c r="P18" s="59">
        <v>-4</v>
      </c>
      <c r="Q18" s="59">
        <v>109</v>
      </c>
    </row>
    <row r="19" spans="2:17" x14ac:dyDescent="0.2">
      <c r="B19" s="19">
        <v>9</v>
      </c>
      <c r="C19" s="25" t="s">
        <v>28</v>
      </c>
      <c r="D19" s="108" t="s">
        <v>5</v>
      </c>
      <c r="M19" s="59">
        <v>-295</v>
      </c>
      <c r="N19" s="59">
        <v>-264</v>
      </c>
      <c r="O19" s="59">
        <v>-252</v>
      </c>
      <c r="P19" s="59">
        <v>-243</v>
      </c>
      <c r="Q19" s="59">
        <v>-393</v>
      </c>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v>1087</v>
      </c>
      <c r="N24" s="59">
        <v>985</v>
      </c>
      <c r="O24" s="59">
        <v>969</v>
      </c>
      <c r="P24" s="59">
        <v>1573</v>
      </c>
      <c r="Q24" s="59">
        <v>1944</v>
      </c>
    </row>
    <row r="25" spans="2:17" x14ac:dyDescent="0.2">
      <c r="B25" s="19">
        <v>15</v>
      </c>
      <c r="C25" s="29" t="s">
        <v>31</v>
      </c>
      <c r="D25" s="108" t="s">
        <v>9</v>
      </c>
      <c r="M25" s="59">
        <v>-544</v>
      </c>
      <c r="N25" s="59">
        <v>-742</v>
      </c>
      <c r="O25" s="59">
        <v>-1041</v>
      </c>
      <c r="P25" s="59">
        <v>-1161</v>
      </c>
      <c r="Q25" s="59">
        <v>-808</v>
      </c>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f>M11</f>
        <v>2164</v>
      </c>
      <c r="N29" s="59">
        <f t="shared" ref="N29:Q29" si="2">N11</f>
        <v>2148</v>
      </c>
      <c r="O29" s="59">
        <f t="shared" si="2"/>
        <v>2766</v>
      </c>
      <c r="P29" s="59">
        <f t="shared" si="2"/>
        <v>3589</v>
      </c>
      <c r="Q29" s="59">
        <f t="shared" si="2"/>
        <v>4301</v>
      </c>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2164</v>
      </c>
      <c r="N33" s="59">
        <f t="shared" ref="N33:Q33" si="3">N11+N12-N13</f>
        <v>2148</v>
      </c>
      <c r="O33" s="59">
        <f t="shared" si="3"/>
        <v>2766</v>
      </c>
      <c r="P33" s="59">
        <f t="shared" si="3"/>
        <v>3589</v>
      </c>
      <c r="Q33" s="59">
        <f t="shared" si="3"/>
        <v>4301</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v>-1112</v>
      </c>
      <c r="N39" s="59">
        <v>-1124</v>
      </c>
      <c r="O39" s="59">
        <v>-1141</v>
      </c>
      <c r="P39" s="59">
        <v>-1668</v>
      </c>
      <c r="Q39" s="59">
        <v>-1714</v>
      </c>
    </row>
    <row r="40" spans="2:17" x14ac:dyDescent="0.2">
      <c r="B40" s="19">
        <v>26</v>
      </c>
      <c r="C40" s="46" t="s">
        <v>40</v>
      </c>
      <c r="D40" s="112" t="s">
        <v>15</v>
      </c>
      <c r="M40" s="59">
        <v>519</v>
      </c>
      <c r="N40" s="59">
        <v>603</v>
      </c>
      <c r="O40" s="59">
        <v>869</v>
      </c>
      <c r="P40" s="59">
        <v>1066</v>
      </c>
      <c r="Q40" s="59">
        <v>1038</v>
      </c>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533</v>
      </c>
      <c r="N42" s="60">
        <f t="shared" ref="N42:Q42" si="4">N33+N35-N36-N37+N38+N39-N40</f>
        <v>421</v>
      </c>
      <c r="O42" s="60">
        <f t="shared" si="4"/>
        <v>756</v>
      </c>
      <c r="P42" s="60">
        <f t="shared" si="4"/>
        <v>855</v>
      </c>
      <c r="Q42" s="60">
        <f t="shared" si="4"/>
        <v>1549</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1.1570022691732697E-3</v>
      </c>
      <c r="N57" s="80">
        <f>IFERROR(N9/GNIQ2023!N9,"")</f>
        <v>1.1535200300153195E-3</v>
      </c>
      <c r="O57" s="80">
        <f>IFERROR(O9/GNIQ2023!O9,"")</f>
        <v>1.3926780886619277E-3</v>
      </c>
      <c r="P57" s="80">
        <f>IFERROR(P9/GNIQ2023!P9,"")</f>
        <v>1.6652144545234221E-3</v>
      </c>
      <c r="Q57" s="80">
        <f>IFERROR(Q9/GNIQ2023!Q9,"")</f>
        <v>1.1028151051999623E-3</v>
      </c>
    </row>
    <row r="58" spans="2:17" x14ac:dyDescent="0.2">
      <c r="B58" s="19">
        <v>2</v>
      </c>
      <c r="C58" s="82" t="s">
        <v>20</v>
      </c>
      <c r="D58" s="119" t="s">
        <v>1</v>
      </c>
      <c r="M58" s="80">
        <f>IFERROR(M10/GNIQ2023!M10,"")</f>
        <v>-4.7962979205753357E-4</v>
      </c>
      <c r="N58" s="80">
        <f>IFERROR(N10/GNIQ2023!N10,"")</f>
        <v>-3.7361907408770331E-4</v>
      </c>
      <c r="O58" s="80">
        <f>IFERROR(O10/GNIQ2023!O10,"")</f>
        <v>-7.7266291827345871E-4</v>
      </c>
      <c r="P58" s="80">
        <f>IFERROR(P10/GNIQ2023!P10,"")</f>
        <v>-8.6548690085538448E-4</v>
      </c>
      <c r="Q58" s="80">
        <f>IFERROR(Q10/GNIQ2023!Q10,"")</f>
        <v>-2.0328551319296773E-3</v>
      </c>
    </row>
    <row r="59" spans="2:17" x14ac:dyDescent="0.2">
      <c r="B59" s="19">
        <v>3</v>
      </c>
      <c r="C59" s="82" t="s">
        <v>21</v>
      </c>
      <c r="D59" s="119" t="s">
        <v>2</v>
      </c>
      <c r="M59" s="80">
        <f>IFERROR(M11/GNIQ2023!M11,"")</f>
        <v>3.1199431902320823E-3</v>
      </c>
      <c r="N59" s="80">
        <f>IFERROR(N11/GNIQ2023!N11,"")</f>
        <v>2.9496287045012392E-3</v>
      </c>
      <c r="O59" s="80">
        <f>IFERROR(O11/GNIQ2023!O11,"")</f>
        <v>3.8720565553766193E-3</v>
      </c>
      <c r="P59" s="80">
        <f>IFERROR(P11/GNIQ2023!P11,"")</f>
        <v>4.6094417364917553E-3</v>
      </c>
      <c r="Q59" s="80">
        <f>IFERROR(Q11/GNIQ2023!Q11,"")</f>
        <v>4.9891771627694403E-3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1.0058976173625855E-3</v>
      </c>
      <c r="N64" s="80">
        <f>IFERROR(N16/GNIQ2023!N16,"")</f>
        <v>7.6083420681678532E-4</v>
      </c>
      <c r="O64" s="80">
        <f>IFERROR(O16/GNIQ2023!O16,"")</f>
        <v>1.3931708827285511E-3</v>
      </c>
      <c r="P64" s="80">
        <f>IFERROR(P16/GNIQ2023!P16,"")</f>
        <v>1.4626560808002013E-3</v>
      </c>
      <c r="Q64" s="80">
        <f>IFERROR(Q16/GNIQ2023!Q16,"")</f>
        <v>2.3791970018124291E-3</v>
      </c>
    </row>
    <row r="65" spans="2:17" x14ac:dyDescent="0.2">
      <c r="B65" s="19">
        <v>7</v>
      </c>
      <c r="C65" s="47" t="s">
        <v>26</v>
      </c>
      <c r="D65" s="119" t="s">
        <v>5</v>
      </c>
      <c r="M65" s="80">
        <f>IFERROR(M17/GNIQ2023!M17,"")</f>
        <v>2.3846642243730569E-3</v>
      </c>
      <c r="N65" s="80">
        <f>IFERROR(N17/GNIQ2023!N17,"")</f>
        <v>1.9235143874844866E-3</v>
      </c>
      <c r="O65" s="80">
        <f>IFERROR(O17/GNIQ2023!O17,"")</f>
        <v>3.0482898911541908E-3</v>
      </c>
      <c r="P65" s="80">
        <f>IFERROR(P17/GNIQ2023!P17,"")</f>
        <v>3.110059999887112E-3</v>
      </c>
      <c r="Q65" s="80">
        <f>IFERROR(Q17/GNIQ2023!Q17,"")</f>
        <v>4.5347378733489518E-3</v>
      </c>
    </row>
    <row r="66" spans="2:17" x14ac:dyDescent="0.2">
      <c r="B66" s="19">
        <v>8</v>
      </c>
      <c r="C66" s="47" t="s">
        <v>27</v>
      </c>
      <c r="D66" s="119" t="s">
        <v>5</v>
      </c>
      <c r="M66" s="80">
        <f>IFERROR(M18/GNIQ2023!M18,"")</f>
        <v>4.8384309659581818E-3</v>
      </c>
      <c r="N66" s="80">
        <f>IFERROR(N18/GNIQ2023!N18,"")</f>
        <v>2.8691983122362871E-3</v>
      </c>
      <c r="O66" s="80">
        <f>IFERROR(O18/GNIQ2023!O18,"")</f>
        <v>6.9650008706251092E-4</v>
      </c>
      <c r="P66" s="80">
        <f>IFERROR(P18/GNIQ2023!P18,"")</f>
        <v>-6.6889632107023408E-4</v>
      </c>
      <c r="Q66" s="80">
        <f>IFERROR(Q18/GNIQ2023!Q18,"")</f>
        <v>1.7173467780053568E-2</v>
      </c>
    </row>
    <row r="67" spans="2:17" x14ac:dyDescent="0.2">
      <c r="B67" s="19">
        <v>9</v>
      </c>
      <c r="C67" s="47" t="s">
        <v>28</v>
      </c>
      <c r="D67" s="119" t="s">
        <v>5</v>
      </c>
      <c r="M67" s="80">
        <f>IFERROR(M19/GNIQ2023!M19,"")</f>
        <v>-1.5640657225718542E-3</v>
      </c>
      <c r="N67" s="80">
        <f>IFERROR(N19/GNIQ2023!N19,"")</f>
        <v>-1.3191161921512586E-3</v>
      </c>
      <c r="O67" s="80">
        <f>IFERROR(O19/GNIQ2023!O19,"")</f>
        <v>-1.2142296146748321E-3</v>
      </c>
      <c r="P67" s="80">
        <f>IFERROR(P19/GNIQ2023!P19,"")</f>
        <v>-1.0836651965090817E-3</v>
      </c>
      <c r="Q67" s="80">
        <f>IFERROR(Q19/GNIQ2023!Q19,"")</f>
        <v>-1.6340956340956342E-3</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1.6387659772528051E-3</v>
      </c>
      <c r="N72" s="80">
        <f>IFERROR(N24/GNIQ2023!N24,"")</f>
        <v>1.4406217301334188E-3</v>
      </c>
      <c r="O72" s="80">
        <f>IFERROR(O24/GNIQ2023!O24,"")</f>
        <v>1.5266344687655889E-3</v>
      </c>
      <c r="P72" s="80">
        <f>IFERROR(P24/GNIQ2023!P24,"")</f>
        <v>2.1183481300380818E-3</v>
      </c>
      <c r="Q72" s="80">
        <f>IFERROR(Q24/GNIQ2023!Q24,"")</f>
        <v>2.1408960707288626E-3</v>
      </c>
    </row>
    <row r="73" spans="2:17" x14ac:dyDescent="0.2">
      <c r="B73" s="19">
        <v>15</v>
      </c>
      <c r="C73" s="84" t="s">
        <v>31</v>
      </c>
      <c r="D73" s="119" t="s">
        <v>9</v>
      </c>
      <c r="M73" s="80">
        <f>IFERROR(M25/GNIQ2023!M25,"")</f>
        <v>-9.3723520170851536E-4</v>
      </c>
      <c r="N73" s="80">
        <f>IFERROR(N25/GNIQ2023!N25,"")</f>
        <v>-1.2358297598108708E-3</v>
      </c>
      <c r="O73" s="80">
        <f>IFERROR(O25/GNIQ2023!O25,"")</f>
        <v>-1.8947168160404219E-3</v>
      </c>
      <c r="P73" s="80">
        <f>IFERROR(P25/GNIQ2023!P25,"")</f>
        <v>-1.814449523798767E-3</v>
      </c>
      <c r="Q73" s="80">
        <f>IFERROR(Q25/GNIQ2023!Q25,"")</f>
        <v>-1.0077300879768323E-3</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6.7235376689994764E-3</v>
      </c>
      <c r="N77" s="80">
        <f>IFERROR(N29/GNIQ2023!N29,"")</f>
        <v>6.3607834601862485E-3</v>
      </c>
      <c r="O77" s="80">
        <f>IFERROR(O29/GNIQ2023!O29,"")</f>
        <v>8.3091241679716151E-3</v>
      </c>
      <c r="P77" s="80">
        <f>IFERROR(P29/GNIQ2023!P29,"")</f>
        <v>9.4912129316823378E-3</v>
      </c>
      <c r="Q77" s="80">
        <f>IFERROR(Q29/GNIQ2023!Q29,"")</f>
        <v>1.0298096492278223E-2</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2.7924116547908542E-3</v>
      </c>
      <c r="N81" s="80">
        <f>IFERROR(N33/GNIQ2023!N33,"")</f>
        <v>2.6313137979517278E-3</v>
      </c>
      <c r="O81" s="80">
        <f>IFERROR(O33/GNIQ2023!O33,"")</f>
        <v>3.4521014735048876E-3</v>
      </c>
      <c r="P81" s="80">
        <f>IFERROR(P33/GNIQ2023!P33,"")</f>
        <v>4.1030777487941041E-3</v>
      </c>
      <c r="Q81" s="80">
        <f>IFERROR(Q33/GNIQ2023!Q33,"")</f>
        <v>4.4764220263693623E-3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-3.6888843683075085E-3</v>
      </c>
      <c r="N87" s="80">
        <f>IFERROR(N39/GNIQ2023!N39,"")</f>
        <v>-4.1600190341491141E-3</v>
      </c>
      <c r="O87" s="80">
        <f>IFERROR(O39/GNIQ2023!O39,"")</f>
        <v>-5.5399842788028579E-3</v>
      </c>
      <c r="P87" s="80">
        <f>IFERROR(P39/GNIQ2023!P39,"")</f>
        <v>-6.4587389527928502E-3</v>
      </c>
      <c r="Q87" s="80">
        <f>IFERROR(Q39/GNIQ2023!Q39,"")</f>
        <v>-5.586573969955053E-3</v>
      </c>
    </row>
    <row r="88" spans="2:17" x14ac:dyDescent="0.2">
      <c r="B88" s="19">
        <v>26</v>
      </c>
      <c r="C88" s="95" t="s">
        <v>40</v>
      </c>
      <c r="D88" s="122" t="s">
        <v>15</v>
      </c>
      <c r="M88" s="80">
        <f>IFERROR(M40/GNIQ2023!M40,"")</f>
        <v>1.7565619961235285E-3</v>
      </c>
      <c r="N88" s="80">
        <f>IFERROR(N40/GNIQ2023!N40,"")</f>
        <v>2.166506077804053E-3</v>
      </c>
      <c r="O88" s="80">
        <f>IFERROR(O40/GNIQ2023!O40,"")</f>
        <v>3.8901041837645224E-3</v>
      </c>
      <c r="P88" s="80">
        <f>IFERROR(P40/GNIQ2023!P40,"")</f>
        <v>4.5460170172997999E-3</v>
      </c>
      <c r="Q88" s="80">
        <f>IFERROR(Q40/GNIQ2023!Q40,"")</f>
        <v>3.4334593591537417E-3</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6.9156293222683268E-4</v>
      </c>
      <c r="N90" s="105">
        <f>IFERROR(N42/GNIQ2023!N42,"")</f>
        <v>5.2879083998613339E-4</v>
      </c>
      <c r="O90" s="105">
        <f>IFERROR(O42/GNIQ2023!O42,"")</f>
        <v>9.7924036335516771E-4</v>
      </c>
      <c r="P90" s="105">
        <f>IFERROR(P42/GNIQ2023!P42,"")</f>
        <v>9.6569141246205005E-4</v>
      </c>
      <c r="Q90" s="105">
        <f>IFERROR(Q42/GNIQ2023!Q42,"")</f>
        <v>1.6303426877183308E-3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105</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v>-177</v>
      </c>
      <c r="N9" s="59">
        <v>-255</v>
      </c>
      <c r="O9" s="59">
        <v>-304</v>
      </c>
      <c r="P9" s="59">
        <v>-266</v>
      </c>
      <c r="Q9" s="59">
        <v>284</v>
      </c>
    </row>
    <row r="10" spans="1:17" x14ac:dyDescent="0.2">
      <c r="B10" s="19">
        <v>2</v>
      </c>
      <c r="C10" s="27" t="s">
        <v>20</v>
      </c>
      <c r="D10" s="108" t="s">
        <v>1</v>
      </c>
      <c r="M10" s="59">
        <v>-839</v>
      </c>
      <c r="N10" s="59">
        <v>-1024</v>
      </c>
      <c r="O10" s="59">
        <v>-1181</v>
      </c>
      <c r="P10" s="59">
        <v>-1434</v>
      </c>
      <c r="Q10" s="59">
        <v>-995</v>
      </c>
    </row>
    <row r="11" spans="1:17" x14ac:dyDescent="0.2">
      <c r="B11" s="19">
        <v>3</v>
      </c>
      <c r="C11" s="27" t="s">
        <v>21</v>
      </c>
      <c r="D11" s="108" t="s">
        <v>2</v>
      </c>
      <c r="M11" s="59">
        <f>M9-M10</f>
        <v>662</v>
      </c>
      <c r="N11" s="59">
        <f t="shared" ref="N11:Q11" si="0">N9-N10</f>
        <v>769</v>
      </c>
      <c r="O11" s="59">
        <f t="shared" si="0"/>
        <v>877</v>
      </c>
      <c r="P11" s="59">
        <f t="shared" si="0"/>
        <v>1168</v>
      </c>
      <c r="Q11" s="59">
        <f t="shared" si="0"/>
        <v>1279</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f>M21</f>
        <v>1199</v>
      </c>
      <c r="N20" s="59">
        <f t="shared" ref="N20:Q20" si="1">N21</f>
        <v>1393</v>
      </c>
      <c r="O20" s="59">
        <f t="shared" si="1"/>
        <v>1588</v>
      </c>
      <c r="P20" s="59">
        <f t="shared" si="1"/>
        <v>2116</v>
      </c>
      <c r="Q20" s="59">
        <f t="shared" si="1"/>
        <v>2317</v>
      </c>
    </row>
    <row r="21" spans="2:17" x14ac:dyDescent="0.2">
      <c r="B21" s="19">
        <v>11</v>
      </c>
      <c r="C21" s="25" t="s">
        <v>52</v>
      </c>
      <c r="D21" s="111" t="s">
        <v>53</v>
      </c>
      <c r="M21" s="59">
        <v>1199</v>
      </c>
      <c r="N21" s="59">
        <v>1393</v>
      </c>
      <c r="O21" s="59">
        <v>1588</v>
      </c>
      <c r="P21" s="59">
        <v>2116</v>
      </c>
      <c r="Q21" s="59">
        <v>2317</v>
      </c>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f>M11</f>
        <v>662</v>
      </c>
      <c r="N29" s="59">
        <f t="shared" ref="N29:Q29" si="2">N11</f>
        <v>769</v>
      </c>
      <c r="O29" s="59">
        <f t="shared" si="2"/>
        <v>877</v>
      </c>
      <c r="P29" s="59">
        <f t="shared" si="2"/>
        <v>1168</v>
      </c>
      <c r="Q29" s="59">
        <f t="shared" si="2"/>
        <v>1279</v>
      </c>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662</v>
      </c>
      <c r="N33" s="59">
        <f t="shared" ref="N33:Q33" si="3">N11+N12-N13</f>
        <v>769</v>
      </c>
      <c r="O33" s="59">
        <f t="shared" si="3"/>
        <v>877</v>
      </c>
      <c r="P33" s="59">
        <f t="shared" si="3"/>
        <v>1168</v>
      </c>
      <c r="Q33" s="59">
        <f t="shared" si="3"/>
        <v>1279</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662</v>
      </c>
      <c r="N42" s="60">
        <f t="shared" ref="N42:Q42" si="4">N33+N35-N36-N37+N38+N39-N40</f>
        <v>769</v>
      </c>
      <c r="O42" s="60">
        <f t="shared" si="4"/>
        <v>877</v>
      </c>
      <c r="P42" s="60">
        <f t="shared" si="4"/>
        <v>1168</v>
      </c>
      <c r="Q42" s="60">
        <f t="shared" si="4"/>
        <v>1279</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-1.1602798959981233E-4</v>
      </c>
      <c r="N57" s="80">
        <f>IFERROR(N9/GNIQ2023!N9,"")</f>
        <v>-1.6091225801636024E-4</v>
      </c>
      <c r="O57" s="80">
        <f>IFERROR(O9/GNIQ2023!O9,"")</f>
        <v>-1.9839462931266449E-4</v>
      </c>
      <c r="P57" s="80">
        <f>IFERROR(P9/GNIQ2023!P9,"")</f>
        <v>-1.5791338499223894E-4</v>
      </c>
      <c r="Q57" s="80">
        <f>IFERROR(Q9/GNIQ2023!Q9,"")</f>
        <v>1.4711108026152619E-4</v>
      </c>
    </row>
    <row r="58" spans="2:17" x14ac:dyDescent="0.2">
      <c r="B58" s="19">
        <v>2</v>
      </c>
      <c r="C58" s="82" t="s">
        <v>20</v>
      </c>
      <c r="D58" s="119" t="s">
        <v>1</v>
      </c>
      <c r="M58" s="80">
        <f>IFERROR(M10/GNIQ2023!M10,"")</f>
        <v>-1.0085448509680969E-3</v>
      </c>
      <c r="N58" s="80">
        <f>IFERROR(N10/GNIQ2023!N10,"")</f>
        <v>-1.1955810370806506E-3</v>
      </c>
      <c r="O58" s="80">
        <f>IFERROR(O10/GNIQ2023!O10,"")</f>
        <v>-1.4438527001280929E-3</v>
      </c>
      <c r="P58" s="80">
        <f>IFERROR(P10/GNIQ2023!P10,"")</f>
        <v>-1.5830461936564048E-3</v>
      </c>
      <c r="Q58" s="80">
        <f>IFERROR(Q10/GNIQ2023!Q10,"")</f>
        <v>-9.3125730030848479E-4</v>
      </c>
    </row>
    <row r="59" spans="2:17" x14ac:dyDescent="0.2">
      <c r="B59" s="19">
        <v>3</v>
      </c>
      <c r="C59" s="82" t="s">
        <v>21</v>
      </c>
      <c r="D59" s="119" t="s">
        <v>2</v>
      </c>
      <c r="M59" s="80">
        <f>IFERROR(M11/GNIQ2023!M11,"")</f>
        <v>9.5443733453495316E-4</v>
      </c>
      <c r="N59" s="80">
        <f>IFERROR(N11/GNIQ2023!N11,"")</f>
        <v>1.0559890473749781E-3</v>
      </c>
      <c r="O59" s="80">
        <f>IFERROR(O11/GNIQ2023!O11,"")</f>
        <v>1.2276911059527459E-3</v>
      </c>
      <c r="P59" s="80">
        <f>IFERROR(P11/GNIQ2023!P11,"")</f>
        <v>1.5000913759326748E-3</v>
      </c>
      <c r="Q59" s="80">
        <f>IFERROR(Q11/GNIQ2023!Q11,"")</f>
        <v>1.4836451037391568E-3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7.3916983644557333E-3</v>
      </c>
      <c r="N68" s="80">
        <f>IFERROR(N20/GNIQ2023!N20,"")</f>
        <v>7.7537070846506661E-3</v>
      </c>
      <c r="O68" s="80">
        <f>IFERROR(O20/GNIQ2023!O20,"")</f>
        <v>9.1634592635764043E-3</v>
      </c>
      <c r="P68" s="80">
        <f>IFERROR(P20/GNIQ2023!P20,"")</f>
        <v>1.1287741384828763E-2</v>
      </c>
      <c r="Q68" s="80">
        <f>IFERROR(Q20/GNIQ2023!Q20,"")</f>
        <v>1.1384462689720572E-2</v>
      </c>
    </row>
    <row r="69" spans="2:17" x14ac:dyDescent="0.2">
      <c r="B69" s="19">
        <v>11</v>
      </c>
      <c r="C69" s="47" t="s">
        <v>52</v>
      </c>
      <c r="D69" s="119" t="s">
        <v>53</v>
      </c>
      <c r="M69" s="80">
        <f>IFERROR(M21/GNIQ2023!M21,"")</f>
        <v>7.584143510465359E-3</v>
      </c>
      <c r="N69" s="80">
        <f>IFERROR(N21/GNIQ2023!N21,"")</f>
        <v>8.0609693995648355E-3</v>
      </c>
      <c r="O69" s="80">
        <f>IFERROR(O21/GNIQ2023!O21,"")</f>
        <v>9.1825346802592855E-3</v>
      </c>
      <c r="P69" s="80">
        <f>IFERROR(P21/GNIQ2023!P21,"")</f>
        <v>1.1474743092649332E-2</v>
      </c>
      <c r="Q69" s="80">
        <f>IFERROR(Q21/GNIQ2023!Q21,"")</f>
        <v>1.1592651149758841E-2</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2.0568308395922611E-3</v>
      </c>
      <c r="N77" s="80">
        <f>IFERROR(N29/GNIQ2023!N29,"")</f>
        <v>2.2772078588841828E-3</v>
      </c>
      <c r="O77" s="80">
        <f>IFERROR(O29/GNIQ2023!O29,"")</f>
        <v>2.6345270771189829E-3</v>
      </c>
      <c r="P77" s="80">
        <f>IFERROR(P29/GNIQ2023!P29,"")</f>
        <v>3.0888093352479718E-3</v>
      </c>
      <c r="Q77" s="80">
        <f>IFERROR(Q29/GNIQ2023!Q29,"")</f>
        <v>3.0623728001915478E-3</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8.5424053395173074E-4</v>
      </c>
      <c r="N81" s="80">
        <f>IFERROR(N33/GNIQ2023!N33,"")</f>
        <v>9.4202993976949664E-4</v>
      </c>
      <c r="O81" s="80">
        <f>IFERROR(O33/GNIQ2023!O33,"")</f>
        <v>1.0945383196904507E-3</v>
      </c>
      <c r="P81" s="80">
        <f>IFERROR(P33/GNIQ2023!P33,"")</f>
        <v>1.3353008667014526E-3</v>
      </c>
      <c r="Q81" s="80">
        <f>IFERROR(Q33/GNIQ2023!Q33,"")</f>
        <v>1.3311657223265322E-3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8.5893932670574706E-4</v>
      </c>
      <c r="N90" s="105">
        <f>IFERROR(N42/GNIQ2023!N42,"")</f>
        <v>9.6589110676802029E-4</v>
      </c>
      <c r="O90" s="105">
        <f>IFERROR(O42/GNIQ2023!O42,"")</f>
        <v>1.1359706331514313E-3</v>
      </c>
      <c r="P90" s="105">
        <f>IFERROR(P42/GNIQ2023!P42,"")</f>
        <v>1.3192135318779818E-3</v>
      </c>
      <c r="Q90" s="105">
        <f>IFERROR(Q42/GNIQ2023!Q42,"")</f>
        <v>1.3461641688778212E-3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106</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v>272</v>
      </c>
      <c r="N9" s="59">
        <v>409</v>
      </c>
      <c r="O9" s="59">
        <v>399</v>
      </c>
      <c r="P9" s="59">
        <v>444</v>
      </c>
      <c r="Q9" s="59">
        <v>459</v>
      </c>
    </row>
    <row r="10" spans="1:17" x14ac:dyDescent="0.2">
      <c r="B10" s="19">
        <v>2</v>
      </c>
      <c r="C10" s="27" t="s">
        <v>20</v>
      </c>
      <c r="D10" s="108" t="s">
        <v>1</v>
      </c>
      <c r="M10" s="59">
        <v>-657</v>
      </c>
      <c r="N10" s="59">
        <v>-1202</v>
      </c>
      <c r="O10" s="59">
        <v>-1427</v>
      </c>
      <c r="P10" s="59">
        <v>-1476</v>
      </c>
      <c r="Q10" s="59">
        <v>-1858</v>
      </c>
    </row>
    <row r="11" spans="1:17" x14ac:dyDescent="0.2">
      <c r="B11" s="19">
        <v>3</v>
      </c>
      <c r="C11" s="27" t="s">
        <v>21</v>
      </c>
      <c r="D11" s="108" t="s">
        <v>2</v>
      </c>
      <c r="M11" s="59">
        <f>M9-M10</f>
        <v>929</v>
      </c>
      <c r="N11" s="59">
        <f t="shared" ref="N11:Q11" si="0">N9-N10</f>
        <v>1611</v>
      </c>
      <c r="O11" s="59">
        <f t="shared" si="0"/>
        <v>1826</v>
      </c>
      <c r="P11" s="59">
        <f t="shared" si="0"/>
        <v>1920</v>
      </c>
      <c r="Q11" s="59">
        <f t="shared" si="0"/>
        <v>2317</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f>M11</f>
        <v>929</v>
      </c>
      <c r="N29" s="59">
        <f t="shared" ref="N29:Q29" si="1">N11</f>
        <v>1611</v>
      </c>
      <c r="O29" s="59">
        <f t="shared" si="1"/>
        <v>1826</v>
      </c>
      <c r="P29" s="59">
        <f t="shared" si="1"/>
        <v>1920</v>
      </c>
      <c r="Q29" s="59">
        <f t="shared" si="1"/>
        <v>2317</v>
      </c>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929</v>
      </c>
      <c r="N33" s="59">
        <f t="shared" ref="N33:Q33" si="2">N11+N12-N13</f>
        <v>1611</v>
      </c>
      <c r="O33" s="59">
        <f t="shared" si="2"/>
        <v>1826</v>
      </c>
      <c r="P33" s="59">
        <f t="shared" si="2"/>
        <v>1920</v>
      </c>
      <c r="Q33" s="59">
        <f t="shared" si="2"/>
        <v>2317</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929</v>
      </c>
      <c r="N42" s="60">
        <f t="shared" ref="N42:Q42" si="3">N33+N35-N36-N37+N38+N39-N40</f>
        <v>1611</v>
      </c>
      <c r="O42" s="60">
        <f t="shared" si="3"/>
        <v>1826</v>
      </c>
      <c r="P42" s="60">
        <f t="shared" si="3"/>
        <v>1920</v>
      </c>
      <c r="Q42" s="60">
        <f t="shared" si="3"/>
        <v>2317</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1.7830289927202797E-4</v>
      </c>
      <c r="N57" s="80">
        <f>IFERROR(N9/GNIQ2023!N9,"")</f>
        <v>2.5809064128898561E-4</v>
      </c>
      <c r="O57" s="80">
        <f>IFERROR(O9/GNIQ2023!O9,"")</f>
        <v>2.6039295097287214E-4</v>
      </c>
      <c r="P57" s="80">
        <f>IFERROR(P9/GNIQ2023!P9,"")</f>
        <v>2.635847478817823E-4</v>
      </c>
      <c r="Q57" s="80">
        <f>IFERROR(Q9/GNIQ2023!Q9,"")</f>
        <v>2.3776051352126945E-4</v>
      </c>
    </row>
    <row r="58" spans="2:17" x14ac:dyDescent="0.2">
      <c r="B58" s="19">
        <v>2</v>
      </c>
      <c r="C58" s="82" t="s">
        <v>20</v>
      </c>
      <c r="D58" s="119" t="s">
        <v>1</v>
      </c>
      <c r="M58" s="80">
        <f>IFERROR(M10/GNIQ2023!M10,"")</f>
        <v>-7.8976634932781842E-4</v>
      </c>
      <c r="N58" s="80">
        <f>IFERROR(N10/GNIQ2023!N10,"")</f>
        <v>-1.4034066470419355E-3</v>
      </c>
      <c r="O58" s="80">
        <f>IFERROR(O10/GNIQ2023!O10,"")</f>
        <v>-1.7446044056585847E-3</v>
      </c>
      <c r="P58" s="80">
        <f>IFERROR(P10/GNIQ2023!P10,"")</f>
        <v>-1.629411563345086E-3</v>
      </c>
      <c r="Q58" s="80">
        <f>IFERROR(Q10/GNIQ2023!Q10,"")</f>
        <v>-1.7389709185659948E-3</v>
      </c>
    </row>
    <row r="59" spans="2:17" x14ac:dyDescent="0.2">
      <c r="B59" s="19">
        <v>3</v>
      </c>
      <c r="C59" s="82" t="s">
        <v>21</v>
      </c>
      <c r="D59" s="119" t="s">
        <v>2</v>
      </c>
      <c r="M59" s="80">
        <f>IFERROR(M11/GNIQ2023!M11,"")</f>
        <v>1.3393841144757877E-3</v>
      </c>
      <c r="N59" s="80">
        <f>IFERROR(N11/GNIQ2023!N11,"")</f>
        <v>2.2122215283759293E-3</v>
      </c>
      <c r="O59" s="80">
        <f>IFERROR(O11/GNIQ2023!O11,"")</f>
        <v>2.5561732719152955E-3</v>
      </c>
      <c r="P59" s="80">
        <f>IFERROR(P11/GNIQ2023!P11,"")</f>
        <v>2.4659036316701504E-3</v>
      </c>
      <c r="Q59" s="80">
        <f>IFERROR(Q11/GNIQ2023!Q11,"")</f>
        <v>2.6877292457886054E-3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2.8863985649262998E-3</v>
      </c>
      <c r="N77" s="80">
        <f>IFERROR(N29/GNIQ2023!N29,"")</f>
        <v>4.7705875951396864E-3</v>
      </c>
      <c r="O77" s="80">
        <f>IFERROR(O29/GNIQ2023!O29,"")</f>
        <v>5.4853437204324552E-3</v>
      </c>
      <c r="P77" s="80">
        <f>IFERROR(P29/GNIQ2023!P29,"")</f>
        <v>5.0774947976678989E-3</v>
      </c>
      <c r="Q77" s="80">
        <f>IFERROR(Q29/GNIQ2023!Q29,"")</f>
        <v>5.5477074105111934E-3</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1.1987756133552234E-3</v>
      </c>
      <c r="N81" s="80">
        <f>IFERROR(N33/GNIQ2023!N33,"")</f>
        <v>1.9734853484637961E-3</v>
      </c>
      <c r="O81" s="80">
        <f>IFERROR(O33/GNIQ2023!O33,"")</f>
        <v>2.2789361137454537E-3</v>
      </c>
      <c r="P81" s="80">
        <f>IFERROR(P33/GNIQ2023!P33,"")</f>
        <v>2.1950151233448537E-3</v>
      </c>
      <c r="Q81" s="80">
        <f>IFERROR(Q33/GNIQ2023!Q33,"")</f>
        <v>2.4115019379441554E-3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1.2053695385341979E-3</v>
      </c>
      <c r="N90" s="105">
        <f>IFERROR(N42/GNIQ2023!N42,"")</f>
        <v>2.0234727867402872E-3</v>
      </c>
      <c r="O90" s="105">
        <f>IFERROR(O42/GNIQ2023!O42,"")</f>
        <v>2.3652022532890688E-3</v>
      </c>
      <c r="P90" s="105">
        <f>IFERROR(P42/GNIQ2023!P42,"")</f>
        <v>2.1685701893884631E-3</v>
      </c>
      <c r="Q90" s="105">
        <f>IFERROR(Q42/GNIQ2023!Q42,"")</f>
        <v>2.4386726968646691E-3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107</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v>2580</v>
      </c>
      <c r="N9" s="59">
        <v>3039</v>
      </c>
      <c r="O9" s="59">
        <v>3280</v>
      </c>
      <c r="P9" s="59">
        <v>3919</v>
      </c>
      <c r="Q9" s="59">
        <v>4360</v>
      </c>
    </row>
    <row r="10" spans="1:17" x14ac:dyDescent="0.2">
      <c r="B10" s="19">
        <v>2</v>
      </c>
      <c r="C10" s="27" t="s">
        <v>20</v>
      </c>
      <c r="D10" s="108" t="s">
        <v>1</v>
      </c>
      <c r="M10" s="59">
        <v>1364</v>
      </c>
      <c r="N10" s="59">
        <v>1617</v>
      </c>
      <c r="O10" s="59">
        <v>1722</v>
      </c>
      <c r="P10" s="59">
        <v>2235</v>
      </c>
      <c r="Q10" s="59">
        <v>2203</v>
      </c>
    </row>
    <row r="11" spans="1:17" x14ac:dyDescent="0.2">
      <c r="B11" s="19">
        <v>3</v>
      </c>
      <c r="C11" s="27" t="s">
        <v>21</v>
      </c>
      <c r="D11" s="108" t="s">
        <v>2</v>
      </c>
      <c r="M11" s="59">
        <f>M9-M10</f>
        <v>1216</v>
      </c>
      <c r="N11" s="59">
        <f t="shared" ref="N11:Q11" si="0">N9-N10</f>
        <v>1422</v>
      </c>
      <c r="O11" s="59">
        <f t="shared" si="0"/>
        <v>1558</v>
      </c>
      <c r="P11" s="59">
        <f t="shared" si="0"/>
        <v>1684</v>
      </c>
      <c r="Q11" s="59">
        <f t="shared" si="0"/>
        <v>2157</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-36</v>
      </c>
      <c r="N28" s="59">
        <v>-32</v>
      </c>
      <c r="O28" s="59">
        <v>-38</v>
      </c>
      <c r="P28" s="59">
        <v>-46</v>
      </c>
      <c r="Q28" s="59">
        <v>-53</v>
      </c>
    </row>
    <row r="29" spans="2:17" x14ac:dyDescent="0.2">
      <c r="B29" s="19">
        <v>17</v>
      </c>
      <c r="C29" s="29" t="s">
        <v>34</v>
      </c>
      <c r="D29" s="108" t="s">
        <v>11</v>
      </c>
      <c r="M29" s="59">
        <f>M33-M28-M30+M31</f>
        <v>1297</v>
      </c>
      <c r="N29" s="59">
        <f t="shared" ref="N29:Q29" si="1">N33-N28-N30+N31</f>
        <v>1486</v>
      </c>
      <c r="O29" s="59">
        <f t="shared" si="1"/>
        <v>1675</v>
      </c>
      <c r="P29" s="59">
        <f t="shared" si="1"/>
        <v>1785</v>
      </c>
      <c r="Q29" s="59">
        <f t="shared" si="1"/>
        <v>2290</v>
      </c>
    </row>
    <row r="30" spans="2:17" x14ac:dyDescent="0.2">
      <c r="B30" s="19">
        <v>18</v>
      </c>
      <c r="C30" s="29" t="s">
        <v>35</v>
      </c>
      <c r="D30" s="108" t="s">
        <v>12</v>
      </c>
      <c r="M30" s="59">
        <v>-3</v>
      </c>
      <c r="N30" s="59">
        <v>0</v>
      </c>
      <c r="O30" s="59">
        <v>4</v>
      </c>
      <c r="P30" s="59">
        <v>9</v>
      </c>
      <c r="Q30" s="59">
        <v>29</v>
      </c>
    </row>
    <row r="31" spans="2:17" x14ac:dyDescent="0.2">
      <c r="B31" s="19">
        <v>19</v>
      </c>
      <c r="C31" s="29" t="s">
        <v>36</v>
      </c>
      <c r="D31" s="108" t="s">
        <v>13</v>
      </c>
      <c r="M31" s="59">
        <v>42</v>
      </c>
      <c r="N31" s="59">
        <v>32</v>
      </c>
      <c r="O31" s="59">
        <v>83</v>
      </c>
      <c r="P31" s="59">
        <v>64</v>
      </c>
      <c r="Q31" s="59">
        <v>109</v>
      </c>
    </row>
    <row r="32" spans="2:17" x14ac:dyDescent="0.2">
      <c r="B32" s="21"/>
      <c r="C32" s="30"/>
      <c r="D32" s="109"/>
      <c r="M32" s="32"/>
      <c r="N32" s="32"/>
      <c r="O32" s="32"/>
      <c r="P32" s="32"/>
      <c r="Q32" s="32"/>
    </row>
    <row r="33" spans="2:30" x14ac:dyDescent="0.2">
      <c r="B33" s="38">
        <v>20</v>
      </c>
      <c r="C33" s="39" t="s">
        <v>56</v>
      </c>
      <c r="D33" s="40" t="s">
        <v>14</v>
      </c>
      <c r="M33" s="59">
        <f>M11+M12-M13</f>
        <v>1216</v>
      </c>
      <c r="N33" s="59">
        <f t="shared" ref="N33:Q33" si="2">N11+N12-N13</f>
        <v>1422</v>
      </c>
      <c r="O33" s="59">
        <f t="shared" si="2"/>
        <v>1558</v>
      </c>
      <c r="P33" s="59">
        <f t="shared" si="2"/>
        <v>1684</v>
      </c>
      <c r="Q33" s="59">
        <f t="shared" si="2"/>
        <v>2157</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f>M33+M35-M36-M37+M38+M39-M40</f>
        <v>1216</v>
      </c>
      <c r="N42" s="60">
        <f t="shared" ref="N42:Q42" si="3">N33+N35-N36-N37+N38+N39-N40</f>
        <v>1422</v>
      </c>
      <c r="O42" s="60">
        <f t="shared" si="3"/>
        <v>1558</v>
      </c>
      <c r="P42" s="60">
        <f t="shared" si="3"/>
        <v>1684</v>
      </c>
      <c r="Q42" s="60">
        <f t="shared" si="3"/>
        <v>2157</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1.6912554416243829E-3</v>
      </c>
      <c r="N57" s="80">
        <f>IFERROR(N9/GNIQ2023!N9,"")</f>
        <v>1.9176954984773285E-3</v>
      </c>
      <c r="O57" s="80">
        <f>IFERROR(O9/GNIQ2023!O9,"")</f>
        <v>2.1405736320576959E-3</v>
      </c>
      <c r="P57" s="80">
        <f>IFERROR(P9/GNIQ2023!P9,"")</f>
        <v>2.3265509615961822E-3</v>
      </c>
      <c r="Q57" s="80">
        <f>IFERROR(Q9/GNIQ2023!Q9,"")</f>
        <v>2.2584658800713178E-3</v>
      </c>
    </row>
    <row r="58" spans="2:17" x14ac:dyDescent="0.2">
      <c r="B58" s="19">
        <v>2</v>
      </c>
      <c r="C58" s="82" t="s">
        <v>20</v>
      </c>
      <c r="D58" s="119" t="s">
        <v>1</v>
      </c>
      <c r="M58" s="80">
        <f>IFERROR(M10/GNIQ2023!M10,"")</f>
        <v>1.6396366826227464E-3</v>
      </c>
      <c r="N58" s="80">
        <f>IFERROR(N10/GNIQ2023!N10,"")</f>
        <v>1.8879438837494259E-3</v>
      </c>
      <c r="O58" s="80">
        <f>IFERROR(O10/GNIQ2023!O10,"")</f>
        <v>2.1052619387134427E-3</v>
      </c>
      <c r="P58" s="80">
        <f>IFERROR(P10/GNIQ2023!P10,"")</f>
        <v>2.4673000298619696E-3</v>
      </c>
      <c r="Q58" s="80">
        <f>IFERROR(Q10/GNIQ2023!Q10,"")</f>
        <v>2.0618691784719517E-3</v>
      </c>
    </row>
    <row r="59" spans="2:17" x14ac:dyDescent="0.2">
      <c r="B59" s="19">
        <v>3</v>
      </c>
      <c r="C59" s="82" t="s">
        <v>21</v>
      </c>
      <c r="D59" s="119" t="s">
        <v>2</v>
      </c>
      <c r="M59" s="80">
        <f>IFERROR(M11/GNIQ2023!M11,"")</f>
        <v>1.7531658592061978E-3</v>
      </c>
      <c r="N59" s="80">
        <f>IFERROR(N11/GNIQ2023!N11,"")</f>
        <v>1.952687159125122E-3</v>
      </c>
      <c r="O59" s="80">
        <f>IFERROR(O11/GNIQ2023!O11,"")</f>
        <v>2.1810065485454713E-3</v>
      </c>
      <c r="P59" s="80">
        <f>IFERROR(P11/GNIQ2023!P11,"")</f>
        <v>2.162802976944028E-3</v>
      </c>
      <c r="Q59" s="80">
        <f>IFERROR(Q11/GNIQ2023!Q11,"")</f>
        <v>2.5021286073224091E-3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-9.7339390006489287E-5</v>
      </c>
      <c r="N76" s="80">
        <f>IFERROR(N28/GNIQ2023!N28,"")</f>
        <v>-8.2289922827481746E-5</v>
      </c>
      <c r="O76" s="80">
        <f>IFERROR(O28/GNIQ2023!O28,"")</f>
        <v>-9.4354848721864257E-5</v>
      </c>
      <c r="P76" s="80">
        <f>IFERROR(P28/GNIQ2023!P28,"")</f>
        <v>-1.0969461971736943E-4</v>
      </c>
      <c r="Q76" s="80">
        <f>IFERROR(Q28/GNIQ2023!Q28,"")</f>
        <v>-1.173402291012624E-4</v>
      </c>
    </row>
    <row r="77" spans="2:17" x14ac:dyDescent="0.2">
      <c r="B77" s="19">
        <v>17</v>
      </c>
      <c r="C77" s="84" t="s">
        <v>34</v>
      </c>
      <c r="D77" s="119" t="s">
        <v>11</v>
      </c>
      <c r="M77" s="80">
        <f>IFERROR(M29/GNIQ2023!M29,"")</f>
        <v>4.0297728080833277E-3</v>
      </c>
      <c r="N77" s="80">
        <f>IFERROR(N29/GNIQ2023!N29,"")</f>
        <v>4.4004302708737265E-3</v>
      </c>
      <c r="O77" s="80">
        <f>IFERROR(O29/GNIQ2023!O29,"")</f>
        <v>5.0317364357745685E-3</v>
      </c>
      <c r="P77" s="80">
        <f>IFERROR(P29/GNIQ2023!P29,"")</f>
        <v>4.7204834447068748E-3</v>
      </c>
      <c r="Q77" s="80">
        <f>IFERROR(Q29/GNIQ2023!Q29,"")</f>
        <v>5.4830599784508561E-3</v>
      </c>
    </row>
    <row r="78" spans="2:17" x14ac:dyDescent="0.2">
      <c r="B78" s="19">
        <v>18</v>
      </c>
      <c r="C78" s="84" t="s">
        <v>35</v>
      </c>
      <c r="D78" s="119" t="s">
        <v>12</v>
      </c>
      <c r="M78" s="80">
        <f>IFERROR(M30/GNIQ2023!M30,"")</f>
        <v>-3.1958411453894665E-5</v>
      </c>
      <c r="N78" s="80">
        <f>IFERROR(N30/GNIQ2023!N30,"")</f>
        <v>0</v>
      </c>
      <c r="O78" s="80">
        <f>IFERROR(O30/GNIQ2023!O30,"")</f>
        <v>3.9372016339386782E-5</v>
      </c>
      <c r="P78" s="80">
        <f>IFERROR(P30/GNIQ2023!P30,"")</f>
        <v>8.1642279815307022E-5</v>
      </c>
      <c r="Q78" s="80">
        <f>IFERROR(Q30/GNIQ2023!Q30,"")</f>
        <v>2.5835419469215761E-4</v>
      </c>
    </row>
    <row r="79" spans="2:17" x14ac:dyDescent="0.2">
      <c r="B79" s="19">
        <v>19</v>
      </c>
      <c r="C79" s="84" t="s">
        <v>36</v>
      </c>
      <c r="D79" s="119" t="s">
        <v>13</v>
      </c>
      <c r="M79" s="80">
        <f>IFERROR(M31/GNIQ2023!M31,"")</f>
        <v>3.9589028183617684E-3</v>
      </c>
      <c r="N79" s="80">
        <f>IFERROR(N31/GNIQ2023!N31,"")</f>
        <v>2.8273546562996997E-3</v>
      </c>
      <c r="O79" s="80">
        <f>IFERROR(O31/GNIQ2023!O31,"")</f>
        <v>2.3077350831340712E-3</v>
      </c>
      <c r="P79" s="80">
        <f>IFERROR(P31/GNIQ2023!P31,"")</f>
        <v>1.9386302365734711E-3</v>
      </c>
      <c r="Q79" s="80">
        <f>IFERROR(Q31/GNIQ2023!Q31,"")</f>
        <v>5.2492174331808328E-3</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1.5691185638750825E-3</v>
      </c>
      <c r="N81" s="80">
        <f>IFERROR(N33/GNIQ2023!N33,"")</f>
        <v>1.741959134398211E-3</v>
      </c>
      <c r="O81" s="80">
        <f>IFERROR(O33/GNIQ2023!O33,"")</f>
        <v>1.9444591813885088E-3</v>
      </c>
      <c r="P81" s="80">
        <f>IFERROR(P33/GNIQ2023!P33,"")</f>
        <v>1.9252111811003819E-3</v>
      </c>
      <c r="Q81" s="80">
        <f>IFERROR(Q33/GNIQ2023!Q33,"")</f>
        <v>2.2449761243614774E-3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1.577749578964031E-3</v>
      </c>
      <c r="N90" s="105">
        <f>IFERROR(N42/GNIQ2023!N42,"")</f>
        <v>1.786082124608745E-3</v>
      </c>
      <c r="O90" s="105">
        <f>IFERROR(O42/GNIQ2023!O42,"")</f>
        <v>2.0180641350626338E-3</v>
      </c>
      <c r="P90" s="105">
        <f>IFERROR(P42/GNIQ2023!P42,"")</f>
        <v>1.9020167702761314E-3</v>
      </c>
      <c r="Q90" s="105">
        <f>IFERROR(Q42/GNIQ2023!Q42,"")</f>
        <v>2.2702706116258485E-3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108</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v>753</v>
      </c>
      <c r="N9" s="59">
        <v>1120</v>
      </c>
      <c r="O9" s="59">
        <v>1476</v>
      </c>
      <c r="P9" s="59">
        <v>1878</v>
      </c>
      <c r="Q9" s="59">
        <v>6145</v>
      </c>
    </row>
    <row r="10" spans="1:17" x14ac:dyDescent="0.2">
      <c r="B10" s="19">
        <v>2</v>
      </c>
      <c r="C10" s="27" t="s">
        <v>20</v>
      </c>
      <c r="D10" s="108" t="s">
        <v>1</v>
      </c>
      <c r="M10" s="59">
        <v>-24</v>
      </c>
      <c r="N10" s="59">
        <v>133</v>
      </c>
      <c r="O10" s="59">
        <v>328</v>
      </c>
      <c r="P10" s="59">
        <v>452</v>
      </c>
      <c r="Q10" s="59">
        <v>1828</v>
      </c>
    </row>
    <row r="11" spans="1:17" x14ac:dyDescent="0.2">
      <c r="B11" s="19">
        <v>3</v>
      </c>
      <c r="C11" s="27" t="s">
        <v>21</v>
      </c>
      <c r="D11" s="108" t="s">
        <v>2</v>
      </c>
      <c r="M11" s="59">
        <f>M9-M10</f>
        <v>777</v>
      </c>
      <c r="N11" s="59">
        <f t="shared" ref="N11:Q11" si="0">N9-N10</f>
        <v>987</v>
      </c>
      <c r="O11" s="59">
        <f t="shared" si="0"/>
        <v>1148</v>
      </c>
      <c r="P11" s="59">
        <f t="shared" si="0"/>
        <v>1426</v>
      </c>
      <c r="Q11" s="59">
        <f t="shared" si="0"/>
        <v>4317</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-29</v>
      </c>
      <c r="N28" s="59">
        <v>3</v>
      </c>
      <c r="O28" s="59">
        <v>13</v>
      </c>
      <c r="P28" s="59">
        <v>10</v>
      </c>
      <c r="Q28" s="59">
        <v>-225</v>
      </c>
    </row>
    <row r="29" spans="2:17" x14ac:dyDescent="0.2">
      <c r="B29" s="19">
        <v>17</v>
      </c>
      <c r="C29" s="29" t="s">
        <v>34</v>
      </c>
      <c r="D29" s="108" t="s">
        <v>11</v>
      </c>
      <c r="M29" s="59">
        <f>M33-M28-M30+M31</f>
        <v>800</v>
      </c>
      <c r="N29" s="59">
        <f t="shared" ref="N29:Q29" si="1">N33-N28-N30+N31</f>
        <v>977</v>
      </c>
      <c r="O29" s="59">
        <f t="shared" si="1"/>
        <v>1216</v>
      </c>
      <c r="P29" s="59">
        <f t="shared" si="1"/>
        <v>1442</v>
      </c>
      <c r="Q29" s="59">
        <f t="shared" si="1"/>
        <v>4552</v>
      </c>
    </row>
    <row r="30" spans="2:17" x14ac:dyDescent="0.2">
      <c r="B30" s="19">
        <v>18</v>
      </c>
      <c r="C30" s="29" t="s">
        <v>35</v>
      </c>
      <c r="D30" s="108" t="s">
        <v>12</v>
      </c>
      <c r="M30" s="59">
        <v>4</v>
      </c>
      <c r="N30" s="59">
        <v>3</v>
      </c>
      <c r="O30" s="59">
        <v>4</v>
      </c>
      <c r="P30" s="59">
        <v>9</v>
      </c>
      <c r="Q30" s="59">
        <v>19</v>
      </c>
    </row>
    <row r="31" spans="2:17" x14ac:dyDescent="0.2">
      <c r="B31" s="19">
        <v>19</v>
      </c>
      <c r="C31" s="29" t="s">
        <v>36</v>
      </c>
      <c r="D31" s="108" t="s">
        <v>13</v>
      </c>
      <c r="M31" s="59">
        <v>-2</v>
      </c>
      <c r="N31" s="59">
        <v>-4</v>
      </c>
      <c r="O31" s="59">
        <v>85</v>
      </c>
      <c r="P31" s="59">
        <v>35</v>
      </c>
      <c r="Q31" s="59">
        <v>29</v>
      </c>
    </row>
    <row r="32" spans="2:17" x14ac:dyDescent="0.2">
      <c r="B32" s="21"/>
      <c r="C32" s="30"/>
      <c r="D32" s="109"/>
      <c r="M32" s="32"/>
      <c r="N32" s="32"/>
      <c r="O32" s="32"/>
      <c r="P32" s="32"/>
      <c r="Q32" s="32"/>
    </row>
    <row r="33" spans="2:30" x14ac:dyDescent="0.2">
      <c r="B33" s="38">
        <v>20</v>
      </c>
      <c r="C33" s="39" t="s">
        <v>56</v>
      </c>
      <c r="D33" s="40" t="s">
        <v>14</v>
      </c>
      <c r="M33" s="59">
        <f>M11+M12-M13</f>
        <v>777</v>
      </c>
      <c r="N33" s="59">
        <f t="shared" ref="N33:Q33" si="2">N11+N12-N13</f>
        <v>987</v>
      </c>
      <c r="O33" s="59">
        <f t="shared" si="2"/>
        <v>1148</v>
      </c>
      <c r="P33" s="59">
        <f t="shared" si="2"/>
        <v>1426</v>
      </c>
      <c r="Q33" s="59">
        <f t="shared" si="2"/>
        <v>4317</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f>M33+M35-M36-M37+M38+M39-M40</f>
        <v>777</v>
      </c>
      <c r="N42" s="60">
        <f t="shared" ref="N42:Q42" si="3">N33+N35-N36-N37+N38+N39-N40</f>
        <v>987</v>
      </c>
      <c r="O42" s="60">
        <f t="shared" si="3"/>
        <v>1148</v>
      </c>
      <c r="P42" s="60">
        <f t="shared" si="3"/>
        <v>1426</v>
      </c>
      <c r="Q42" s="60">
        <f t="shared" si="3"/>
        <v>4317</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4.9361059982293038E-4</v>
      </c>
      <c r="N57" s="80">
        <f>IFERROR(N9/GNIQ2023!N9,"")</f>
        <v>7.0675187834636649E-4</v>
      </c>
      <c r="O57" s="80">
        <f>IFERROR(O9/GNIQ2023!O9,"")</f>
        <v>9.6325813442596313E-4</v>
      </c>
      <c r="P57" s="80">
        <f>IFERROR(P9/GNIQ2023!P9,"")</f>
        <v>1.11489224441889E-3</v>
      </c>
      <c r="Q57" s="80">
        <f>IFERROR(Q9/GNIQ2023!Q9,"")</f>
        <v>3.1830900993206992E-3</v>
      </c>
    </row>
    <row r="58" spans="2:17" x14ac:dyDescent="0.2">
      <c r="B58" s="19">
        <v>2</v>
      </c>
      <c r="C58" s="82" t="s">
        <v>20</v>
      </c>
      <c r="D58" s="119" t="s">
        <v>1</v>
      </c>
      <c r="M58" s="80">
        <f>IFERROR(M10/GNIQ2023!M10,"")</f>
        <v>-2.8849912304212546E-5</v>
      </c>
      <c r="N58" s="80">
        <f>IFERROR(N10/GNIQ2023!N10,"")</f>
        <v>1.552854276677017E-4</v>
      </c>
      <c r="O58" s="80">
        <f>IFERROR(O10/GNIQ2023!O10,"")</f>
        <v>4.0100227404065575E-4</v>
      </c>
      <c r="P58" s="80">
        <f>IFERROR(P10/GNIQ2023!P10,"")</f>
        <v>4.9897969284009409E-4</v>
      </c>
      <c r="Q58" s="80">
        <f>IFERROR(Q10/GNIQ2023!Q10,"")</f>
        <v>1.710892809008955E-3</v>
      </c>
    </row>
    <row r="59" spans="2:17" x14ac:dyDescent="0.2">
      <c r="B59" s="19">
        <v>3</v>
      </c>
      <c r="C59" s="82" t="s">
        <v>21</v>
      </c>
      <c r="D59" s="119" t="s">
        <v>2</v>
      </c>
      <c r="M59" s="80">
        <f>IFERROR(M11/GNIQ2023!M11,"")</f>
        <v>1.1202383820750129E-3</v>
      </c>
      <c r="N59" s="80">
        <f>IFERROR(N11/GNIQ2023!N11,"")</f>
        <v>1.3553461505319939E-3</v>
      </c>
      <c r="O59" s="80">
        <f>IFERROR(O11/GNIQ2023!O11,"")</f>
        <v>1.6070574568229788E-3</v>
      </c>
      <c r="P59" s="80">
        <f>IFERROR(P11/GNIQ2023!P11,"")</f>
        <v>1.8314471764383513E-3</v>
      </c>
      <c r="Q59" s="80">
        <f>IFERROR(Q11/GNIQ2023!Q11,"")</f>
        <v>5.0077372266160592E-3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-7.841228639411637E-5</v>
      </c>
      <c r="N76" s="80">
        <f>IFERROR(N28/GNIQ2023!N28,"")</f>
        <v>7.7146802650764141E-6</v>
      </c>
      <c r="O76" s="80">
        <f>IFERROR(O28/GNIQ2023!O28,"")</f>
        <v>3.2279290352216717E-5</v>
      </c>
      <c r="P76" s="80">
        <f>IFERROR(P28/GNIQ2023!P28,"")</f>
        <v>2.3846656460297703E-5</v>
      </c>
      <c r="Q76" s="80">
        <f>IFERROR(Q28/GNIQ2023!Q28,"")</f>
        <v>-4.9814248203366117E-4</v>
      </c>
    </row>
    <row r="77" spans="2:17" x14ac:dyDescent="0.2">
      <c r="B77" s="19">
        <v>17</v>
      </c>
      <c r="C77" s="84" t="s">
        <v>34</v>
      </c>
      <c r="D77" s="119" t="s">
        <v>11</v>
      </c>
      <c r="M77" s="80">
        <f>IFERROR(M29/GNIQ2023!M29,"")</f>
        <v>2.4855961807761463E-3</v>
      </c>
      <c r="N77" s="80">
        <f>IFERROR(N29/GNIQ2023!N29,"")</f>
        <v>2.8931496464627395E-3</v>
      </c>
      <c r="O77" s="80">
        <f>IFERROR(O29/GNIQ2023!O29,"")</f>
        <v>3.6528904512847017E-3</v>
      </c>
      <c r="P77" s="80">
        <f>IFERROR(P29/GNIQ2023!P29,"")</f>
        <v>3.8134101553318283E-3</v>
      </c>
      <c r="Q77" s="80">
        <f>IFERROR(Q29/GNIQ2023!Q29,"")</f>
        <v>1.0899078175505806E-2</v>
      </c>
    </row>
    <row r="78" spans="2:17" x14ac:dyDescent="0.2">
      <c r="B78" s="19">
        <v>18</v>
      </c>
      <c r="C78" s="84" t="s">
        <v>35</v>
      </c>
      <c r="D78" s="119" t="s">
        <v>12</v>
      </c>
      <c r="M78" s="80">
        <f>IFERROR(M30/GNIQ2023!M30,"")</f>
        <v>4.2611215271859552E-5</v>
      </c>
      <c r="N78" s="80">
        <f>IFERROR(N30/GNIQ2023!N30,"")</f>
        <v>2.9680342709023812E-5</v>
      </c>
      <c r="O78" s="80">
        <f>IFERROR(O30/GNIQ2023!O30,"")</f>
        <v>3.9372016339386782E-5</v>
      </c>
      <c r="P78" s="80">
        <f>IFERROR(P30/GNIQ2023!P30,"")</f>
        <v>8.1642279815307022E-5</v>
      </c>
      <c r="Q78" s="80">
        <f>IFERROR(Q30/GNIQ2023!Q30,"")</f>
        <v>1.692665413500343E-4</v>
      </c>
    </row>
    <row r="79" spans="2:17" x14ac:dyDescent="0.2">
      <c r="B79" s="19">
        <v>19</v>
      </c>
      <c r="C79" s="84" t="s">
        <v>36</v>
      </c>
      <c r="D79" s="119" t="s">
        <v>13</v>
      </c>
      <c r="M79" s="80">
        <f>IFERROR(M31/GNIQ2023!M31,"")</f>
        <v>-1.8851918182675087E-4</v>
      </c>
      <c r="N79" s="80">
        <f>IFERROR(N31/GNIQ2023!N31,"")</f>
        <v>-3.5341933203746247E-4</v>
      </c>
      <c r="O79" s="80">
        <f>IFERROR(O31/GNIQ2023!O31,"")</f>
        <v>2.3633431574264581E-3</v>
      </c>
      <c r="P79" s="80">
        <f>IFERROR(P31/GNIQ2023!P31,"")</f>
        <v>1.060188410626117E-3</v>
      </c>
      <c r="Q79" s="80">
        <f>IFERROR(Q31/GNIQ2023!Q31,"")</f>
        <v>1.3965807849747171E-3</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1.002635792870838E-3</v>
      </c>
      <c r="N81" s="80">
        <f>IFERROR(N33/GNIQ2023!N33,"")</f>
        <v>1.2090813401202773E-3</v>
      </c>
      <c r="O81" s="80">
        <f>IFERROR(O33/GNIQ2023!O33,"")</f>
        <v>1.4327593968125854E-3</v>
      </c>
      <c r="P81" s="80">
        <f>IFERROR(P33/GNIQ2023!P33,"")</f>
        <v>1.6302560239009171E-3</v>
      </c>
      <c r="Q81" s="80">
        <f>IFERROR(Q33/GNIQ2023!Q33,"")</f>
        <v>4.4930746077276301E-3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1.008150841163694E-3</v>
      </c>
      <c r="N90" s="105">
        <f>IFERROR(N42/GNIQ2023!N42,"")</f>
        <v>1.2397067911313862E-3</v>
      </c>
      <c r="O90" s="105">
        <f>IFERROR(O42/GNIQ2023!O42,"")</f>
        <v>1.486994625835625E-3</v>
      </c>
      <c r="P90" s="105">
        <f>IFERROR(P42/GNIQ2023!P42,"")</f>
        <v>1.6106151510770566E-3</v>
      </c>
      <c r="Q90" s="105">
        <f>IFERROR(Q42/GNIQ2023!Q42,"")</f>
        <v>4.543698762349925E-3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109</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v>2892</v>
      </c>
      <c r="N9" s="59">
        <v>3669</v>
      </c>
      <c r="O9" s="59">
        <v>3557</v>
      </c>
      <c r="P9" s="59">
        <v>5259</v>
      </c>
      <c r="Q9" s="59">
        <v>2627</v>
      </c>
    </row>
    <row r="10" spans="1:21" x14ac:dyDescent="0.2">
      <c r="B10" s="19">
        <v>2</v>
      </c>
      <c r="C10" s="27" t="s">
        <v>20</v>
      </c>
      <c r="D10" s="108" t="s">
        <v>1</v>
      </c>
      <c r="M10" s="59">
        <v>2403</v>
      </c>
      <c r="N10" s="59">
        <v>2645</v>
      </c>
      <c r="O10" s="59">
        <v>2500</v>
      </c>
      <c r="P10" s="59">
        <v>4001</v>
      </c>
      <c r="Q10" s="59">
        <v>750</v>
      </c>
      <c r="U10" s="127"/>
    </row>
    <row r="11" spans="1:21" x14ac:dyDescent="0.2">
      <c r="B11" s="19">
        <v>3</v>
      </c>
      <c r="C11" s="27" t="s">
        <v>21</v>
      </c>
      <c r="D11" s="108" t="s">
        <v>2</v>
      </c>
      <c r="M11" s="59">
        <f>M9-M10</f>
        <v>489</v>
      </c>
      <c r="N11" s="59">
        <f t="shared" ref="N11:Q11" si="0">N9-N10</f>
        <v>1024</v>
      </c>
      <c r="O11" s="59">
        <f t="shared" si="0"/>
        <v>1057</v>
      </c>
      <c r="P11" s="59">
        <f t="shared" si="0"/>
        <v>1258</v>
      </c>
      <c r="Q11" s="59">
        <f t="shared" si="0"/>
        <v>1877</v>
      </c>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-59</v>
      </c>
      <c r="N28" s="59">
        <v>11</v>
      </c>
      <c r="O28" s="59">
        <v>63</v>
      </c>
      <c r="P28" s="59">
        <v>87</v>
      </c>
      <c r="Q28" s="59">
        <v>203</v>
      </c>
    </row>
    <row r="29" spans="2:17" x14ac:dyDescent="0.2">
      <c r="B29" s="19">
        <v>17</v>
      </c>
      <c r="C29" s="29" t="s">
        <v>34</v>
      </c>
      <c r="D29" s="108" t="s">
        <v>11</v>
      </c>
      <c r="M29" s="59">
        <f>M33-M28-M30+M31</f>
        <v>538</v>
      </c>
      <c r="N29" s="59">
        <f t="shared" ref="N29:Q29" si="1">N33-N28-N30+N31</f>
        <v>998</v>
      </c>
      <c r="O29" s="59">
        <f t="shared" si="1"/>
        <v>991</v>
      </c>
      <c r="P29" s="59">
        <f t="shared" si="1"/>
        <v>1191</v>
      </c>
      <c r="Q29" s="59">
        <f t="shared" si="1"/>
        <v>1693</v>
      </c>
    </row>
    <row r="30" spans="2:17" x14ac:dyDescent="0.2">
      <c r="B30" s="19">
        <v>18</v>
      </c>
      <c r="C30" s="29" t="s">
        <v>35</v>
      </c>
      <c r="D30" s="108" t="s">
        <v>12</v>
      </c>
      <c r="M30" s="59">
        <v>7</v>
      </c>
      <c r="N30" s="59">
        <v>10</v>
      </c>
      <c r="O30" s="59">
        <v>11</v>
      </c>
      <c r="P30" s="59">
        <v>21</v>
      </c>
      <c r="Q30" s="59">
        <v>18</v>
      </c>
    </row>
    <row r="31" spans="2:17" x14ac:dyDescent="0.2">
      <c r="B31" s="19">
        <v>19</v>
      </c>
      <c r="C31" s="29" t="s">
        <v>36</v>
      </c>
      <c r="D31" s="108" t="s">
        <v>13</v>
      </c>
      <c r="M31" s="59">
        <v>-3</v>
      </c>
      <c r="N31" s="59">
        <v>-5</v>
      </c>
      <c r="O31" s="59">
        <v>8</v>
      </c>
      <c r="P31" s="59">
        <v>41</v>
      </c>
      <c r="Q31" s="59">
        <v>37</v>
      </c>
    </row>
    <row r="32" spans="2:17" x14ac:dyDescent="0.2">
      <c r="B32" s="21"/>
      <c r="C32" s="30"/>
      <c r="D32" s="109"/>
      <c r="M32" s="32"/>
      <c r="N32" s="32"/>
      <c r="O32" s="32"/>
      <c r="P32" s="32"/>
      <c r="Q32" s="32"/>
    </row>
    <row r="33" spans="2:30" x14ac:dyDescent="0.2">
      <c r="B33" s="38">
        <v>20</v>
      </c>
      <c r="C33" s="39" t="s">
        <v>56</v>
      </c>
      <c r="D33" s="40" t="s">
        <v>14</v>
      </c>
      <c r="M33" s="59">
        <f>M11+M12-M13</f>
        <v>489</v>
      </c>
      <c r="N33" s="59">
        <f t="shared" ref="N33:Q33" si="2">N11+N12-N13</f>
        <v>1024</v>
      </c>
      <c r="O33" s="59">
        <f t="shared" si="2"/>
        <v>1057</v>
      </c>
      <c r="P33" s="59">
        <f t="shared" si="2"/>
        <v>1258</v>
      </c>
      <c r="Q33" s="59">
        <f t="shared" si="2"/>
        <v>1877</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f>M33+M35-M36-M37+M38+M39-M40</f>
        <v>489</v>
      </c>
      <c r="N42" s="60">
        <f t="shared" ref="N42:Q42" si="3">N33+N35-N36-N37+N38+N39-N40</f>
        <v>1024</v>
      </c>
      <c r="O42" s="60">
        <f t="shared" si="3"/>
        <v>1057</v>
      </c>
      <c r="P42" s="60">
        <f t="shared" si="3"/>
        <v>1258</v>
      </c>
      <c r="Q42" s="60">
        <f t="shared" si="3"/>
        <v>1877</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1.8957793554952387E-3</v>
      </c>
      <c r="N57" s="80">
        <f>IFERROR(N9/GNIQ2023!N9,"")</f>
        <v>2.3152434300471596E-3</v>
      </c>
      <c r="O57" s="80">
        <f>IFERROR(O9/GNIQ2023!O9,"")</f>
        <v>2.3213476857406171E-3</v>
      </c>
      <c r="P57" s="80">
        <f>IFERROR(P9/GNIQ2023!P9,"")</f>
        <v>3.1220544799781379E-3</v>
      </c>
      <c r="Q57" s="80">
        <f>IFERROR(Q9/GNIQ2023!Q9,"")</f>
        <v>1.3607774924191175E-3</v>
      </c>
    </row>
    <row r="58" spans="2:17" x14ac:dyDescent="0.2">
      <c r="B58" s="19">
        <v>2</v>
      </c>
      <c r="C58" s="82" t="s">
        <v>20</v>
      </c>
      <c r="D58" s="119" t="s">
        <v>1</v>
      </c>
      <c r="M58" s="80">
        <f>IFERROR(M10/GNIQ2023!M10,"")</f>
        <v>2.888597469459281E-3</v>
      </c>
      <c r="N58" s="80">
        <f>IFERROR(N10/GNIQ2023!N10,"")</f>
        <v>3.0881951592561727E-3</v>
      </c>
      <c r="O58" s="80">
        <f>IFERROR(O10/GNIQ2023!O10,"")</f>
        <v>3.0564197716513395E-3</v>
      </c>
      <c r="P58" s="80">
        <f>IFERROR(P10/GNIQ2023!P10,"")</f>
        <v>4.4168534315336648E-3</v>
      </c>
      <c r="Q58" s="80">
        <f>IFERROR(Q10/GNIQ2023!Q10,"")</f>
        <v>7.0195273892599357E-4</v>
      </c>
    </row>
    <row r="59" spans="2:17" x14ac:dyDescent="0.2">
      <c r="B59" s="19">
        <v>3</v>
      </c>
      <c r="C59" s="82" t="s">
        <v>21</v>
      </c>
      <c r="D59" s="119" t="s">
        <v>2</v>
      </c>
      <c r="M59" s="80">
        <f>IFERROR(M11/GNIQ2023!M11,"")</f>
        <v>7.0501488910512395E-4</v>
      </c>
      <c r="N59" s="80">
        <f>IFERROR(N11/GNIQ2023!N11,"")</f>
        <v>1.4061544662054325E-3</v>
      </c>
      <c r="O59" s="80">
        <f>IFERROR(O11/GNIQ2023!O11,"")</f>
        <v>1.4796687559772547E-3</v>
      </c>
      <c r="P59" s="80">
        <f>IFERROR(P11/GNIQ2023!P11,"")</f>
        <v>1.6156806086672132E-3</v>
      </c>
      <c r="Q59" s="80">
        <f>IFERROR(Q11/GNIQ2023!Q11,"")</f>
        <v>2.1773274900065654E-3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-1.5952844473285746E-4</v>
      </c>
      <c r="N76" s="80">
        <f>IFERROR(N28/GNIQ2023!N28,"")</f>
        <v>2.8287160971946851E-5</v>
      </c>
      <c r="O76" s="80">
        <f>IFERROR(O28/GNIQ2023!O28,"")</f>
        <v>1.5643040709151178E-4</v>
      </c>
      <c r="P76" s="80">
        <f>IFERROR(P28/GNIQ2023!P28,"")</f>
        <v>2.0746591120458999E-4</v>
      </c>
      <c r="Q76" s="80">
        <f>IFERROR(Q28/GNIQ2023!Q28,"")</f>
        <v>4.4943521712370317E-4</v>
      </c>
    </row>
    <row r="77" spans="2:17" x14ac:dyDescent="0.2">
      <c r="B77" s="19">
        <v>17</v>
      </c>
      <c r="C77" s="84" t="s">
        <v>34</v>
      </c>
      <c r="D77" s="119" t="s">
        <v>11</v>
      </c>
      <c r="M77" s="80">
        <f>IFERROR(M29/GNIQ2023!M29,"")</f>
        <v>1.6715634315719586E-3</v>
      </c>
      <c r="N77" s="80">
        <f>IFERROR(N29/GNIQ2023!N29,"")</f>
        <v>2.9553360769394208E-3</v>
      </c>
      <c r="O77" s="80">
        <f>IFERROR(O29/GNIQ2023!O29,"")</f>
        <v>2.9769855569269235E-3</v>
      </c>
      <c r="P77" s="80">
        <f>IFERROR(P29/GNIQ2023!P29,"")</f>
        <v>3.1496334916783688E-3</v>
      </c>
      <c r="Q77" s="80">
        <f>IFERROR(Q29/GNIQ2023!Q29,"")</f>
        <v>4.0536334251167249E-3</v>
      </c>
    </row>
    <row r="78" spans="2:17" x14ac:dyDescent="0.2">
      <c r="B78" s="19">
        <v>18</v>
      </c>
      <c r="C78" s="84" t="s">
        <v>35</v>
      </c>
      <c r="D78" s="119" t="s">
        <v>12</v>
      </c>
      <c r="M78" s="80">
        <f>IFERROR(M30/GNIQ2023!M30,"")</f>
        <v>7.4569626725754217E-5</v>
      </c>
      <c r="N78" s="80">
        <f>IFERROR(N30/GNIQ2023!N30,"")</f>
        <v>9.8934475696746044E-5</v>
      </c>
      <c r="O78" s="80">
        <f>IFERROR(O30/GNIQ2023!O30,"")</f>
        <v>1.0827304493331365E-4</v>
      </c>
      <c r="P78" s="80">
        <f>IFERROR(P30/GNIQ2023!P30,"")</f>
        <v>1.9049865290238306E-4</v>
      </c>
      <c r="Q78" s="80">
        <f>IFERROR(Q30/GNIQ2023!Q30,"")</f>
        <v>1.6035777601582196E-4</v>
      </c>
    </row>
    <row r="79" spans="2:17" x14ac:dyDescent="0.2">
      <c r="B79" s="19">
        <v>19</v>
      </c>
      <c r="C79" s="84" t="s">
        <v>36</v>
      </c>
      <c r="D79" s="119" t="s">
        <v>13</v>
      </c>
      <c r="M79" s="80">
        <f>IFERROR(M31/GNIQ2023!M31,"")</f>
        <v>-2.827787727401263E-4</v>
      </c>
      <c r="N79" s="80">
        <f>IFERROR(N31/GNIQ2023!N31,"")</f>
        <v>-4.4177416504682807E-4</v>
      </c>
      <c r="O79" s="80">
        <f>IFERROR(O31/GNIQ2023!O31,"")</f>
        <v>2.2243229716954901E-4</v>
      </c>
      <c r="P79" s="80">
        <f>IFERROR(P31/GNIQ2023!P31,"")</f>
        <v>1.2419349953048798E-3</v>
      </c>
      <c r="Q79" s="80">
        <f>IFERROR(Q31/GNIQ2023!Q31,"")</f>
        <v>1.7818444497953287E-3</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6.3100244879516062E-4</v>
      </c>
      <c r="N81" s="80">
        <f>IFERROR(N33/GNIQ2023!N33,"")</f>
        <v>1.2544065777944924E-3</v>
      </c>
      <c r="O81" s="80">
        <f>IFERROR(O33/GNIQ2023!O33,"")</f>
        <v>1.3191870056018316E-3</v>
      </c>
      <c r="P81" s="80">
        <f>IFERROR(P33/GNIQ2023!P33,"")</f>
        <v>1.4381922006082425E-3</v>
      </c>
      <c r="Q81" s="80">
        <f>IFERROR(Q33/GNIQ2023!Q33,"")</f>
        <v>1.9535559505917911E-3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6.3447330930379209E-4</v>
      </c>
      <c r="N90" s="105">
        <f>IFERROR(N42/GNIQ2023!N42,"")</f>
        <v>1.2861800953581962E-3</v>
      </c>
      <c r="O90" s="105">
        <f>IFERROR(O42/GNIQ2023!O42,"")</f>
        <v>1.3691231006169474E-3</v>
      </c>
      <c r="P90" s="105">
        <f>IFERROR(P42/GNIQ2023!P42,"")</f>
        <v>1.420865259505566E-3</v>
      </c>
      <c r="Q90" s="105">
        <f>IFERROR(Q42/GNIQ2023!Q42,"")</f>
        <v>1.9755669624579126E-3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57"/>
  <sheetViews>
    <sheetView showGridLines="0" tabSelected="1" zoomScale="90" zoomScaleNormal="90" zoomScaleSheetLayoutView="100" workbookViewId="0"/>
  </sheetViews>
  <sheetFormatPr defaultColWidth="9.140625" defaultRowHeight="12.75" x14ac:dyDescent="0.2"/>
  <cols>
    <col min="1" max="1" width="6.42578125" style="6" customWidth="1"/>
    <col min="2" max="2" width="3.85546875" style="14" customWidth="1"/>
    <col min="3" max="3" width="52.28515625" style="6" customWidth="1"/>
    <col min="4" max="4" width="14.28515625" style="6" customWidth="1"/>
    <col min="5" max="17" width="8.5703125" style="6" customWidth="1"/>
    <col min="18" max="24" width="6.7109375" style="6" customWidth="1"/>
    <col min="25" max="16384" width="9.140625" style="6"/>
  </cols>
  <sheetData>
    <row r="1" spans="1:17" ht="15.75" x14ac:dyDescent="0.25">
      <c r="A1" s="64"/>
      <c r="B1" s="64" t="s">
        <v>93</v>
      </c>
      <c r="C1" s="64"/>
      <c r="D1" s="64"/>
      <c r="E1" s="64"/>
      <c r="F1" s="64"/>
      <c r="G1" s="64"/>
      <c r="H1" s="64"/>
      <c r="I1" s="64"/>
      <c r="J1" s="64"/>
      <c r="K1" s="64"/>
      <c r="L1" s="64"/>
      <c r="M1" s="64"/>
      <c r="N1" s="64"/>
      <c r="O1" s="64"/>
      <c r="P1" s="64"/>
      <c r="Q1" s="64"/>
    </row>
    <row r="2" spans="1:17" ht="15.75" x14ac:dyDescent="0.25">
      <c r="A2" s="63"/>
      <c r="B2" s="67"/>
      <c r="C2" s="68"/>
    </row>
    <row r="3" spans="1:17" ht="15.75" x14ac:dyDescent="0.25">
      <c r="B3" s="129"/>
      <c r="C3" s="130"/>
      <c r="D3" s="18"/>
      <c r="E3" s="3"/>
      <c r="F3" s="58"/>
      <c r="G3" s="58"/>
      <c r="H3" s="58"/>
      <c r="I3" s="5"/>
      <c r="J3" s="58"/>
      <c r="K3" s="1" t="s">
        <v>61</v>
      </c>
      <c r="L3" s="4"/>
      <c r="M3" s="4"/>
      <c r="N3" s="4"/>
      <c r="O3" s="4"/>
      <c r="P3" s="4"/>
      <c r="Q3" s="69"/>
    </row>
    <row r="4" spans="1:17" ht="12.6" customHeight="1" x14ac:dyDescent="0.2">
      <c r="B4" s="131" t="s">
        <v>63</v>
      </c>
      <c r="C4" s="132"/>
      <c r="D4" s="20"/>
      <c r="E4" s="7"/>
      <c r="F4" s="62"/>
      <c r="G4" s="62"/>
      <c r="H4" s="62"/>
      <c r="I4" s="9"/>
      <c r="J4" s="62"/>
      <c r="K4" s="2" t="s">
        <v>62</v>
      </c>
      <c r="L4" s="8"/>
      <c r="M4" s="8"/>
      <c r="N4" s="8"/>
      <c r="O4" s="8"/>
      <c r="P4" s="8"/>
      <c r="Q4" s="70"/>
    </row>
    <row r="5" spans="1:17" ht="12.6" customHeight="1" x14ac:dyDescent="0.2">
      <c r="B5" s="133" t="s">
        <v>66</v>
      </c>
      <c r="C5" s="134"/>
      <c r="D5" s="11"/>
      <c r="E5" s="135"/>
      <c r="F5" s="136"/>
      <c r="G5" s="136"/>
      <c r="H5" s="136"/>
      <c r="I5" s="136"/>
      <c r="J5" s="136"/>
      <c r="K5" s="136"/>
      <c r="L5" s="136"/>
      <c r="M5" s="136"/>
      <c r="N5" s="136"/>
      <c r="O5" s="136"/>
      <c r="P5" s="136"/>
      <c r="Q5" s="137"/>
    </row>
    <row r="6" spans="1:17" x14ac:dyDescent="0.2">
      <c r="B6" s="138"/>
      <c r="C6" s="139"/>
      <c r="D6" s="22" t="s">
        <v>51</v>
      </c>
      <c r="E6" s="23">
        <v>2010</v>
      </c>
      <c r="F6" s="23">
        <v>2011</v>
      </c>
      <c r="G6" s="23">
        <v>2012</v>
      </c>
      <c r="H6" s="23">
        <v>2013</v>
      </c>
      <c r="I6" s="23">
        <v>2014</v>
      </c>
      <c r="J6" s="23">
        <v>2015</v>
      </c>
      <c r="K6" s="23">
        <v>2016</v>
      </c>
      <c r="L6" s="23">
        <v>2017</v>
      </c>
      <c r="M6" s="23">
        <v>2018</v>
      </c>
      <c r="N6" s="23">
        <v>2019</v>
      </c>
      <c r="O6" s="23">
        <v>2020</v>
      </c>
      <c r="P6" s="23">
        <v>2021</v>
      </c>
      <c r="Q6" s="23">
        <v>2022</v>
      </c>
    </row>
    <row r="7" spans="1:17" x14ac:dyDescent="0.2">
      <c r="B7" s="17"/>
      <c r="C7" s="24"/>
      <c r="D7" s="25"/>
      <c r="E7" s="12"/>
      <c r="F7" s="12"/>
      <c r="G7" s="12"/>
      <c r="H7" s="12"/>
      <c r="I7" s="12"/>
      <c r="J7" s="12"/>
      <c r="K7" s="12"/>
      <c r="L7" s="12"/>
      <c r="M7" s="12"/>
      <c r="N7" s="12"/>
      <c r="O7" s="12"/>
      <c r="P7" s="12"/>
      <c r="Q7" s="12"/>
    </row>
    <row r="8" spans="1:17" x14ac:dyDescent="0.2">
      <c r="B8" s="19"/>
      <c r="C8" s="26" t="s">
        <v>18</v>
      </c>
      <c r="D8" s="25"/>
      <c r="E8" s="12"/>
      <c r="F8" s="12"/>
      <c r="G8" s="12"/>
      <c r="H8" s="12"/>
      <c r="I8" s="12"/>
      <c r="J8" s="12"/>
      <c r="K8" s="12"/>
      <c r="L8" s="12"/>
      <c r="M8" s="12"/>
      <c r="N8" s="12"/>
      <c r="O8" s="12"/>
      <c r="P8" s="12"/>
      <c r="Q8" s="12"/>
    </row>
    <row r="9" spans="1:17" x14ac:dyDescent="0.2">
      <c r="B9" s="19">
        <v>1</v>
      </c>
      <c r="C9" s="27" t="s">
        <v>19</v>
      </c>
      <c r="D9" s="28" t="s">
        <v>0</v>
      </c>
      <c r="E9" s="123">
        <v>1195129</v>
      </c>
      <c r="F9" s="123">
        <v>1259755</v>
      </c>
      <c r="G9" s="123">
        <v>1279472</v>
      </c>
      <c r="H9" s="123">
        <v>1283818</v>
      </c>
      <c r="I9" s="123">
        <v>1303083</v>
      </c>
      <c r="J9" s="123">
        <v>1338912</v>
      </c>
      <c r="K9" s="123">
        <v>1360287</v>
      </c>
      <c r="L9" s="123">
        <v>1430639</v>
      </c>
      <c r="M9" s="123">
        <v>1525493.9830508474</v>
      </c>
      <c r="N9" s="123">
        <v>1584714.5714285714</v>
      </c>
      <c r="O9" s="123">
        <v>1532299.5438596492</v>
      </c>
      <c r="P9" s="123">
        <v>1684467.7226890756</v>
      </c>
      <c r="Q9" s="123">
        <v>1930514</v>
      </c>
    </row>
    <row r="10" spans="1:17" x14ac:dyDescent="0.2">
      <c r="B10" s="19">
        <v>2</v>
      </c>
      <c r="C10" s="27" t="s">
        <v>20</v>
      </c>
      <c r="D10" s="28" t="s">
        <v>1</v>
      </c>
      <c r="E10" s="123">
        <v>621218</v>
      </c>
      <c r="F10" s="123">
        <v>673836</v>
      </c>
      <c r="G10" s="123">
        <v>689430</v>
      </c>
      <c r="H10" s="123">
        <v>688305</v>
      </c>
      <c r="I10" s="123">
        <v>698234</v>
      </c>
      <c r="J10" s="123">
        <v>718089</v>
      </c>
      <c r="K10" s="123">
        <v>725573</v>
      </c>
      <c r="L10" s="123">
        <v>769514</v>
      </c>
      <c r="M10" s="123">
        <v>831891.6101694915</v>
      </c>
      <c r="N10" s="123">
        <v>856487.32142857148</v>
      </c>
      <c r="O10" s="123">
        <v>817950.47368421056</v>
      </c>
      <c r="P10" s="123">
        <v>905848.48739495804</v>
      </c>
      <c r="Q10" s="123">
        <v>1068448</v>
      </c>
    </row>
    <row r="11" spans="1:17" x14ac:dyDescent="0.2">
      <c r="B11" s="19">
        <v>3</v>
      </c>
      <c r="C11" s="27" t="s">
        <v>21</v>
      </c>
      <c r="D11" s="28" t="s">
        <v>2</v>
      </c>
      <c r="E11" s="123">
        <v>573911</v>
      </c>
      <c r="F11" s="123">
        <v>585919</v>
      </c>
      <c r="G11" s="123">
        <v>590042</v>
      </c>
      <c r="H11" s="123">
        <v>595513</v>
      </c>
      <c r="I11" s="123">
        <v>604849</v>
      </c>
      <c r="J11" s="123">
        <v>620823</v>
      </c>
      <c r="K11" s="123">
        <v>634714</v>
      </c>
      <c r="L11" s="123">
        <v>661125</v>
      </c>
      <c r="M11" s="123">
        <v>693602.37288135593</v>
      </c>
      <c r="N11" s="123">
        <v>728227.25</v>
      </c>
      <c r="O11" s="123">
        <v>714349.07017543865</v>
      </c>
      <c r="P11" s="123">
        <v>778619.23529411759</v>
      </c>
      <c r="Q11" s="123">
        <v>862066</v>
      </c>
    </row>
    <row r="12" spans="1:17" x14ac:dyDescent="0.2">
      <c r="B12" s="19">
        <v>4</v>
      </c>
      <c r="C12" s="27" t="s">
        <v>22</v>
      </c>
      <c r="D12" s="28" t="s">
        <v>3</v>
      </c>
      <c r="E12" s="123">
        <v>65841</v>
      </c>
      <c r="F12" s="123">
        <v>65271</v>
      </c>
      <c r="G12" s="123">
        <v>63455</v>
      </c>
      <c r="H12" s="123">
        <v>65494</v>
      </c>
      <c r="I12" s="123">
        <v>67460</v>
      </c>
      <c r="J12" s="123">
        <v>69896</v>
      </c>
      <c r="K12" s="123">
        <v>74504</v>
      </c>
      <c r="L12" s="123">
        <v>77706</v>
      </c>
      <c r="M12" s="123">
        <v>82569</v>
      </c>
      <c r="N12" s="123">
        <v>89397</v>
      </c>
      <c r="O12" s="123">
        <v>88719</v>
      </c>
      <c r="P12" s="123">
        <v>96937</v>
      </c>
      <c r="Q12" s="123">
        <v>99394</v>
      </c>
    </row>
    <row r="13" spans="1:17" x14ac:dyDescent="0.2">
      <c r="B13" s="19">
        <v>5</v>
      </c>
      <c r="C13" s="29" t="s">
        <v>23</v>
      </c>
      <c r="D13" s="28" t="s">
        <v>4</v>
      </c>
      <c r="E13" s="123">
        <v>934</v>
      </c>
      <c r="F13" s="123">
        <v>865</v>
      </c>
      <c r="G13" s="123">
        <v>805</v>
      </c>
      <c r="H13" s="123">
        <v>740</v>
      </c>
      <c r="I13" s="123">
        <v>714</v>
      </c>
      <c r="J13" s="123">
        <v>723</v>
      </c>
      <c r="K13" s="123">
        <v>991</v>
      </c>
      <c r="L13" s="123">
        <v>1126</v>
      </c>
      <c r="M13" s="123">
        <v>1214</v>
      </c>
      <c r="N13" s="123">
        <v>1302</v>
      </c>
      <c r="O13" s="123">
        <v>1817</v>
      </c>
      <c r="P13" s="123">
        <v>847</v>
      </c>
      <c r="Q13" s="123">
        <v>648</v>
      </c>
    </row>
    <row r="14" spans="1:17" x14ac:dyDescent="0.2">
      <c r="B14" s="21"/>
      <c r="C14" s="30"/>
      <c r="D14" s="31"/>
      <c r="E14" s="32"/>
      <c r="F14" s="32"/>
      <c r="G14" s="32"/>
      <c r="H14" s="32"/>
      <c r="I14" s="32"/>
      <c r="J14" s="32"/>
      <c r="K14" s="32"/>
      <c r="L14" s="32"/>
      <c r="M14" s="32"/>
      <c r="N14" s="32"/>
      <c r="O14" s="32"/>
      <c r="P14" s="32"/>
      <c r="Q14" s="32"/>
    </row>
    <row r="15" spans="1:17" x14ac:dyDescent="0.2">
      <c r="B15" s="17"/>
      <c r="C15" s="33" t="s">
        <v>24</v>
      </c>
      <c r="D15" s="34"/>
      <c r="E15" s="35"/>
      <c r="F15" s="35"/>
      <c r="G15" s="35"/>
      <c r="H15" s="35"/>
      <c r="I15" s="35"/>
      <c r="J15" s="35"/>
      <c r="K15" s="35"/>
      <c r="L15" s="35"/>
      <c r="M15" s="35"/>
      <c r="N15" s="35"/>
      <c r="O15" s="35"/>
      <c r="P15" s="35"/>
      <c r="Q15" s="35"/>
    </row>
    <row r="16" spans="1:17" x14ac:dyDescent="0.2">
      <c r="B16" s="19">
        <v>6</v>
      </c>
      <c r="C16" s="29" t="s">
        <v>25</v>
      </c>
      <c r="D16" s="28" t="s">
        <v>5</v>
      </c>
      <c r="E16" s="123">
        <v>458013</v>
      </c>
      <c r="F16" s="123">
        <v>464274</v>
      </c>
      <c r="G16" s="123">
        <v>466876</v>
      </c>
      <c r="H16" s="123">
        <v>470539</v>
      </c>
      <c r="I16" s="123">
        <v>476465</v>
      </c>
      <c r="J16" s="123">
        <v>482897</v>
      </c>
      <c r="K16" s="123">
        <v>490608</v>
      </c>
      <c r="L16" s="123">
        <v>506470</v>
      </c>
      <c r="M16" s="123">
        <v>529875</v>
      </c>
      <c r="N16" s="123">
        <v>553340</v>
      </c>
      <c r="O16" s="123">
        <v>542647</v>
      </c>
      <c r="P16" s="123">
        <v>584553</v>
      </c>
      <c r="Q16" s="123">
        <v>651060</v>
      </c>
    </row>
    <row r="17" spans="2:17" x14ac:dyDescent="0.2">
      <c r="B17" s="19">
        <v>7</v>
      </c>
      <c r="C17" s="25" t="s">
        <v>26</v>
      </c>
      <c r="D17" s="28" t="s">
        <v>5</v>
      </c>
      <c r="E17" s="123">
        <v>284987</v>
      </c>
      <c r="F17" s="123">
        <v>291140</v>
      </c>
      <c r="G17" s="123">
        <v>291603</v>
      </c>
      <c r="H17" s="123">
        <v>294780</v>
      </c>
      <c r="I17" s="123">
        <v>298582</v>
      </c>
      <c r="J17" s="123">
        <v>305099</v>
      </c>
      <c r="K17" s="123">
        <v>310155</v>
      </c>
      <c r="L17" s="123">
        <v>321318</v>
      </c>
      <c r="M17" s="123">
        <v>335477</v>
      </c>
      <c r="N17" s="123">
        <v>347281</v>
      </c>
      <c r="O17" s="123">
        <v>329365</v>
      </c>
      <c r="P17" s="123">
        <v>354334</v>
      </c>
      <c r="Q17" s="123">
        <v>404213</v>
      </c>
    </row>
    <row r="18" spans="2:17" x14ac:dyDescent="0.2">
      <c r="B18" s="19">
        <v>8</v>
      </c>
      <c r="C18" s="25" t="s">
        <v>27</v>
      </c>
      <c r="D18" s="28" t="s">
        <v>5</v>
      </c>
      <c r="E18" s="123">
        <v>5282</v>
      </c>
      <c r="F18" s="123">
        <v>5428</v>
      </c>
      <c r="G18" s="123">
        <v>5328</v>
      </c>
      <c r="H18" s="123">
        <v>5433</v>
      </c>
      <c r="I18" s="123">
        <v>5418</v>
      </c>
      <c r="J18" s="123">
        <v>5444</v>
      </c>
      <c r="K18" s="123">
        <v>5611</v>
      </c>
      <c r="L18" s="123">
        <v>5661</v>
      </c>
      <c r="M18" s="123">
        <v>5787</v>
      </c>
      <c r="N18" s="123">
        <v>5925</v>
      </c>
      <c r="O18" s="123">
        <v>5743</v>
      </c>
      <c r="P18" s="123">
        <v>5980</v>
      </c>
      <c r="Q18" s="123">
        <v>6347</v>
      </c>
    </row>
    <row r="19" spans="2:17" x14ac:dyDescent="0.2">
      <c r="B19" s="19">
        <v>9</v>
      </c>
      <c r="C19" s="25" t="s">
        <v>28</v>
      </c>
      <c r="D19" s="28" t="s">
        <v>5</v>
      </c>
      <c r="E19" s="123">
        <v>167744</v>
      </c>
      <c r="F19" s="123">
        <v>167706</v>
      </c>
      <c r="G19" s="123">
        <v>169945</v>
      </c>
      <c r="H19" s="123">
        <v>170326</v>
      </c>
      <c r="I19" s="123">
        <v>172465</v>
      </c>
      <c r="J19" s="123">
        <v>172354</v>
      </c>
      <c r="K19" s="123">
        <v>174842</v>
      </c>
      <c r="L19" s="123">
        <v>179491</v>
      </c>
      <c r="M19" s="123">
        <v>188611</v>
      </c>
      <c r="N19" s="123">
        <v>200134</v>
      </c>
      <c r="O19" s="123">
        <v>207539</v>
      </c>
      <c r="P19" s="123">
        <v>224239</v>
      </c>
      <c r="Q19" s="123">
        <v>240500</v>
      </c>
    </row>
    <row r="20" spans="2:17" x14ac:dyDescent="0.2">
      <c r="B20" s="19">
        <v>10</v>
      </c>
      <c r="C20" s="29" t="s">
        <v>29</v>
      </c>
      <c r="D20" s="28" t="s">
        <v>6</v>
      </c>
      <c r="E20" s="123">
        <v>129254</v>
      </c>
      <c r="F20" s="123">
        <v>130330</v>
      </c>
      <c r="G20" s="123">
        <v>122266</v>
      </c>
      <c r="H20" s="123">
        <v>122252</v>
      </c>
      <c r="I20" s="123">
        <v>120294</v>
      </c>
      <c r="J20" s="123">
        <v>155079</v>
      </c>
      <c r="K20" s="123">
        <v>145121</v>
      </c>
      <c r="L20" s="123">
        <v>152004</v>
      </c>
      <c r="M20" s="123">
        <v>162209</v>
      </c>
      <c r="N20" s="123">
        <v>179656</v>
      </c>
      <c r="O20" s="123">
        <v>173297</v>
      </c>
      <c r="P20" s="123">
        <v>187460</v>
      </c>
      <c r="Q20" s="123">
        <v>203523</v>
      </c>
    </row>
    <row r="21" spans="2:17" x14ac:dyDescent="0.2">
      <c r="B21" s="19">
        <v>11</v>
      </c>
      <c r="C21" s="25" t="s">
        <v>52</v>
      </c>
      <c r="D21" s="36" t="s">
        <v>53</v>
      </c>
      <c r="E21" s="123">
        <v>125898</v>
      </c>
      <c r="F21" s="123">
        <v>130965</v>
      </c>
      <c r="G21" s="123">
        <v>122505</v>
      </c>
      <c r="H21" s="123">
        <v>121237</v>
      </c>
      <c r="I21" s="123">
        <v>118138</v>
      </c>
      <c r="J21" s="123">
        <v>152533</v>
      </c>
      <c r="K21" s="123">
        <v>141675</v>
      </c>
      <c r="L21" s="123">
        <v>148670</v>
      </c>
      <c r="M21" s="123">
        <v>158093</v>
      </c>
      <c r="N21" s="123">
        <v>172808</v>
      </c>
      <c r="O21" s="123">
        <v>172937</v>
      </c>
      <c r="P21" s="123">
        <v>184405</v>
      </c>
      <c r="Q21" s="123">
        <v>199868</v>
      </c>
    </row>
    <row r="22" spans="2:17" x14ac:dyDescent="0.2">
      <c r="B22" s="19">
        <v>12</v>
      </c>
      <c r="C22" s="25" t="s">
        <v>54</v>
      </c>
      <c r="D22" s="28" t="s">
        <v>7</v>
      </c>
      <c r="E22" s="123">
        <v>3754</v>
      </c>
      <c r="F22" s="123">
        <v>873</v>
      </c>
      <c r="G22" s="123">
        <v>844</v>
      </c>
      <c r="H22" s="123">
        <v>764</v>
      </c>
      <c r="I22" s="123">
        <v>1579</v>
      </c>
      <c r="J22" s="123">
        <v>2244</v>
      </c>
      <c r="K22" s="123">
        <v>3140</v>
      </c>
      <c r="L22" s="123">
        <v>3131</v>
      </c>
      <c r="M22" s="123">
        <v>3935</v>
      </c>
      <c r="N22" s="123">
        <v>6778</v>
      </c>
      <c r="O22" s="123">
        <v>93</v>
      </c>
      <c r="P22" s="123">
        <v>2771</v>
      </c>
      <c r="Q22" s="123">
        <v>3348</v>
      </c>
    </row>
    <row r="23" spans="2:17" x14ac:dyDescent="0.2">
      <c r="B23" s="19">
        <v>13</v>
      </c>
      <c r="C23" s="37" t="s">
        <v>55</v>
      </c>
      <c r="D23" s="28" t="s">
        <v>16</v>
      </c>
      <c r="E23" s="123">
        <v>-398</v>
      </c>
      <c r="F23" s="123">
        <v>-1508</v>
      </c>
      <c r="G23" s="123">
        <v>-1083</v>
      </c>
      <c r="H23" s="123">
        <v>251</v>
      </c>
      <c r="I23" s="123">
        <v>577</v>
      </c>
      <c r="J23" s="123">
        <v>302</v>
      </c>
      <c r="K23" s="123">
        <v>306</v>
      </c>
      <c r="L23" s="123">
        <v>203</v>
      </c>
      <c r="M23" s="123">
        <v>181</v>
      </c>
      <c r="N23" s="123">
        <v>70</v>
      </c>
      <c r="O23" s="123">
        <v>267</v>
      </c>
      <c r="P23" s="123">
        <v>284</v>
      </c>
      <c r="Q23" s="123">
        <v>307</v>
      </c>
    </row>
    <row r="24" spans="2:17" x14ac:dyDescent="0.2">
      <c r="B24" s="19">
        <v>14</v>
      </c>
      <c r="C24" s="29" t="s">
        <v>30</v>
      </c>
      <c r="D24" s="28" t="s">
        <v>8</v>
      </c>
      <c r="E24" s="123">
        <v>446125</v>
      </c>
      <c r="F24" s="123">
        <v>491263</v>
      </c>
      <c r="G24" s="123">
        <v>519168</v>
      </c>
      <c r="H24" s="123">
        <v>527660</v>
      </c>
      <c r="I24" s="123">
        <v>541420</v>
      </c>
      <c r="J24" s="123">
        <v>570623</v>
      </c>
      <c r="K24" s="123">
        <v>563612</v>
      </c>
      <c r="L24" s="123">
        <v>615478</v>
      </c>
      <c r="M24" s="123">
        <v>663303.98305084743</v>
      </c>
      <c r="N24" s="123">
        <v>683732.57142857148</v>
      </c>
      <c r="O24" s="123">
        <v>634729.5438596491</v>
      </c>
      <c r="P24" s="123">
        <v>742559.72268907563</v>
      </c>
      <c r="Q24" s="123">
        <v>908031</v>
      </c>
    </row>
    <row r="25" spans="2:17" x14ac:dyDescent="0.2">
      <c r="B25" s="19">
        <v>15</v>
      </c>
      <c r="C25" s="29" t="s">
        <v>31</v>
      </c>
      <c r="D25" s="28" t="s">
        <v>9</v>
      </c>
      <c r="E25" s="123">
        <v>394574</v>
      </c>
      <c r="F25" s="123">
        <v>435542</v>
      </c>
      <c r="G25" s="123">
        <v>455618</v>
      </c>
      <c r="H25" s="123">
        <v>460184</v>
      </c>
      <c r="I25" s="123">
        <v>466584</v>
      </c>
      <c r="J25" s="123">
        <v>518603</v>
      </c>
      <c r="K25" s="123">
        <v>491114</v>
      </c>
      <c r="L25" s="123">
        <v>536247</v>
      </c>
      <c r="M25" s="123">
        <v>580430.6101694915</v>
      </c>
      <c r="N25" s="123">
        <v>600406.32142857148</v>
      </c>
      <c r="O25" s="123">
        <v>549422.47368421056</v>
      </c>
      <c r="P25" s="123">
        <v>639863.48739495804</v>
      </c>
      <c r="Q25" s="123">
        <v>801802</v>
      </c>
    </row>
    <row r="26" spans="2:17" x14ac:dyDescent="0.2">
      <c r="B26" s="21"/>
      <c r="C26" s="30"/>
      <c r="D26" s="31"/>
      <c r="E26" s="32"/>
      <c r="F26" s="32"/>
      <c r="G26" s="32"/>
      <c r="H26" s="32"/>
      <c r="I26" s="32"/>
      <c r="J26" s="32"/>
      <c r="K26" s="32"/>
      <c r="L26" s="32"/>
      <c r="M26" s="32"/>
      <c r="N26" s="32"/>
      <c r="O26" s="32"/>
      <c r="P26" s="32"/>
      <c r="Q26" s="32"/>
    </row>
    <row r="27" spans="2:17" x14ac:dyDescent="0.2">
      <c r="B27" s="17"/>
      <c r="C27" s="33" t="s">
        <v>32</v>
      </c>
      <c r="D27" s="34"/>
      <c r="E27" s="35"/>
      <c r="F27" s="35"/>
      <c r="G27" s="35"/>
      <c r="H27" s="35"/>
      <c r="I27" s="35"/>
      <c r="J27" s="35"/>
      <c r="K27" s="35"/>
      <c r="L27" s="35"/>
      <c r="M27" s="35"/>
      <c r="N27" s="35"/>
      <c r="O27" s="35"/>
      <c r="P27" s="35"/>
      <c r="Q27" s="35"/>
    </row>
    <row r="28" spans="2:17" x14ac:dyDescent="0.2">
      <c r="B28" s="19">
        <v>16</v>
      </c>
      <c r="C28" s="29" t="s">
        <v>33</v>
      </c>
      <c r="D28" s="28" t="s">
        <v>10</v>
      </c>
      <c r="E28" s="123">
        <v>311717</v>
      </c>
      <c r="F28" s="123">
        <v>319557</v>
      </c>
      <c r="G28" s="123">
        <v>323867</v>
      </c>
      <c r="H28" s="123">
        <v>324676</v>
      </c>
      <c r="I28" s="123">
        <v>328166</v>
      </c>
      <c r="J28" s="123">
        <v>330267</v>
      </c>
      <c r="K28" s="123">
        <v>340586</v>
      </c>
      <c r="L28" s="123">
        <v>352818</v>
      </c>
      <c r="M28" s="123">
        <v>369840</v>
      </c>
      <c r="N28" s="123">
        <v>388869</v>
      </c>
      <c r="O28" s="123">
        <v>402735</v>
      </c>
      <c r="P28" s="123">
        <v>419346</v>
      </c>
      <c r="Q28" s="123">
        <v>451678</v>
      </c>
    </row>
    <row r="29" spans="2:17" x14ac:dyDescent="0.2">
      <c r="B29" s="19">
        <v>17</v>
      </c>
      <c r="C29" s="29" t="s">
        <v>34</v>
      </c>
      <c r="D29" s="28" t="s">
        <v>11</v>
      </c>
      <c r="E29" s="123">
        <v>265491</v>
      </c>
      <c r="F29" s="123">
        <v>268734</v>
      </c>
      <c r="G29" s="123">
        <v>267371</v>
      </c>
      <c r="H29" s="123">
        <v>270735</v>
      </c>
      <c r="I29" s="123">
        <v>273811</v>
      </c>
      <c r="J29" s="123">
        <v>288939</v>
      </c>
      <c r="K29" s="123">
        <v>292237</v>
      </c>
      <c r="L29" s="123">
        <v>306631</v>
      </c>
      <c r="M29" s="123">
        <v>321854.37288135593</v>
      </c>
      <c r="N29" s="123">
        <v>337694.25</v>
      </c>
      <c r="O29" s="123">
        <v>332887.0701754386</v>
      </c>
      <c r="P29" s="123">
        <v>378139.23529411765</v>
      </c>
      <c r="Q29" s="123">
        <v>417650</v>
      </c>
    </row>
    <row r="30" spans="2:17" x14ac:dyDescent="0.2">
      <c r="B30" s="19">
        <v>18</v>
      </c>
      <c r="C30" s="29" t="s">
        <v>35</v>
      </c>
      <c r="D30" s="28" t="s">
        <v>12</v>
      </c>
      <c r="E30" s="123">
        <v>72553</v>
      </c>
      <c r="F30" s="123">
        <v>72389</v>
      </c>
      <c r="G30" s="123">
        <v>70984</v>
      </c>
      <c r="H30" s="123">
        <v>73774</v>
      </c>
      <c r="I30" s="123">
        <v>78079</v>
      </c>
      <c r="J30" s="123">
        <v>79430</v>
      </c>
      <c r="K30" s="123">
        <v>84725</v>
      </c>
      <c r="L30" s="123">
        <v>88314</v>
      </c>
      <c r="M30" s="123">
        <v>93872</v>
      </c>
      <c r="N30" s="123">
        <v>101077</v>
      </c>
      <c r="O30" s="123">
        <v>101595</v>
      </c>
      <c r="P30" s="123">
        <v>110237</v>
      </c>
      <c r="Q30" s="123">
        <v>112249</v>
      </c>
    </row>
    <row r="31" spans="2:17" x14ac:dyDescent="0.2">
      <c r="B31" s="19">
        <v>19</v>
      </c>
      <c r="C31" s="29" t="s">
        <v>36</v>
      </c>
      <c r="D31" s="28" t="s">
        <v>13</v>
      </c>
      <c r="E31" s="123">
        <v>10943</v>
      </c>
      <c r="F31" s="123">
        <v>10355</v>
      </c>
      <c r="G31" s="123">
        <v>9530</v>
      </c>
      <c r="H31" s="123">
        <v>8918</v>
      </c>
      <c r="I31" s="123">
        <v>8461</v>
      </c>
      <c r="J31" s="123">
        <v>8640</v>
      </c>
      <c r="K31" s="123">
        <v>9321</v>
      </c>
      <c r="L31" s="123">
        <v>10058</v>
      </c>
      <c r="M31" s="123">
        <v>10609</v>
      </c>
      <c r="N31" s="123">
        <v>11318</v>
      </c>
      <c r="O31" s="123">
        <v>35966</v>
      </c>
      <c r="P31" s="123">
        <v>33013</v>
      </c>
      <c r="Q31" s="123">
        <v>20765</v>
      </c>
    </row>
    <row r="32" spans="2:17" x14ac:dyDescent="0.2">
      <c r="B32" s="21"/>
      <c r="C32" s="30"/>
      <c r="D32" s="31"/>
      <c r="E32" s="32"/>
      <c r="F32" s="32"/>
      <c r="G32" s="32"/>
      <c r="H32" s="32"/>
      <c r="I32" s="32"/>
      <c r="J32" s="32"/>
      <c r="K32" s="32"/>
      <c r="L32" s="32"/>
      <c r="M32" s="32"/>
      <c r="N32" s="32"/>
      <c r="O32" s="32"/>
      <c r="P32" s="32"/>
      <c r="Q32" s="32"/>
    </row>
    <row r="33" spans="2:17" x14ac:dyDescent="0.2">
      <c r="B33" s="38">
        <v>20</v>
      </c>
      <c r="C33" s="39" t="s">
        <v>56</v>
      </c>
      <c r="D33" s="40" t="s">
        <v>14</v>
      </c>
      <c r="E33" s="123">
        <v>638818</v>
      </c>
      <c r="F33" s="123">
        <v>650325</v>
      </c>
      <c r="G33" s="123">
        <v>652692</v>
      </c>
      <c r="H33" s="123">
        <v>660267</v>
      </c>
      <c r="I33" s="123">
        <v>671595</v>
      </c>
      <c r="J33" s="123">
        <v>689996</v>
      </c>
      <c r="K33" s="123">
        <v>708227</v>
      </c>
      <c r="L33" s="123">
        <v>737705</v>
      </c>
      <c r="M33" s="123">
        <v>774957.37288135593</v>
      </c>
      <c r="N33" s="123">
        <v>816322.25</v>
      </c>
      <c r="O33" s="123">
        <v>801251.07017543865</v>
      </c>
      <c r="P33" s="123">
        <v>874709.23529411759</v>
      </c>
      <c r="Q33" s="123">
        <v>960812</v>
      </c>
    </row>
    <row r="34" spans="2:17" x14ac:dyDescent="0.2">
      <c r="B34" s="17"/>
      <c r="C34" s="41"/>
      <c r="D34" s="34"/>
      <c r="E34" s="35"/>
      <c r="F34" s="35"/>
      <c r="G34" s="35"/>
      <c r="H34" s="35"/>
      <c r="I34" s="35"/>
      <c r="J34" s="35"/>
      <c r="K34" s="35"/>
      <c r="L34" s="35"/>
      <c r="M34" s="35"/>
      <c r="N34" s="35"/>
      <c r="O34" s="35"/>
      <c r="P34" s="35"/>
      <c r="Q34" s="35"/>
    </row>
    <row r="35" spans="2:17" x14ac:dyDescent="0.2">
      <c r="B35" s="19">
        <v>21</v>
      </c>
      <c r="C35" s="42" t="s">
        <v>37</v>
      </c>
      <c r="D35" s="43" t="s">
        <v>10</v>
      </c>
      <c r="E35" s="123">
        <v>1211</v>
      </c>
      <c r="F35" s="123">
        <v>1366</v>
      </c>
      <c r="G35" s="123">
        <v>1464</v>
      </c>
      <c r="H35" s="123">
        <v>1564</v>
      </c>
      <c r="I35" s="123">
        <v>1766</v>
      </c>
      <c r="J35" s="123">
        <v>1903</v>
      </c>
      <c r="K35" s="123">
        <v>1796</v>
      </c>
      <c r="L35" s="123">
        <v>1825</v>
      </c>
      <c r="M35" s="123">
        <v>1933</v>
      </c>
      <c r="N35" s="123">
        <v>1857</v>
      </c>
      <c r="O35" s="123">
        <v>1759</v>
      </c>
      <c r="P35" s="123">
        <v>1824</v>
      </c>
      <c r="Q35" s="123">
        <v>2138</v>
      </c>
    </row>
    <row r="36" spans="2:17" x14ac:dyDescent="0.2">
      <c r="B36" s="19">
        <v>22</v>
      </c>
      <c r="C36" s="44" t="s">
        <v>38</v>
      </c>
      <c r="D36" s="43" t="s">
        <v>10</v>
      </c>
      <c r="E36" s="123">
        <v>8635</v>
      </c>
      <c r="F36" s="123">
        <v>9190</v>
      </c>
      <c r="G36" s="123">
        <v>9140</v>
      </c>
      <c r="H36" s="123">
        <v>8769</v>
      </c>
      <c r="I36" s="123">
        <v>8420</v>
      </c>
      <c r="J36" s="123">
        <v>8591</v>
      </c>
      <c r="K36" s="123">
        <v>8841</v>
      </c>
      <c r="L36" s="123">
        <v>9347</v>
      </c>
      <c r="M36" s="123">
        <v>10296</v>
      </c>
      <c r="N36" s="123">
        <v>11919</v>
      </c>
      <c r="O36" s="123">
        <v>11719</v>
      </c>
      <c r="P36" s="123">
        <v>12613</v>
      </c>
      <c r="Q36" s="123">
        <v>13988</v>
      </c>
    </row>
    <row r="37" spans="2:17" x14ac:dyDescent="0.2">
      <c r="B37" s="19">
        <v>23</v>
      </c>
      <c r="C37" s="44" t="s">
        <v>49</v>
      </c>
      <c r="D37" s="45" t="s">
        <v>12</v>
      </c>
      <c r="E37" s="123">
        <v>1968</v>
      </c>
      <c r="F37" s="123">
        <v>2186</v>
      </c>
      <c r="G37" s="123">
        <v>2047</v>
      </c>
      <c r="H37" s="123">
        <v>2009</v>
      </c>
      <c r="I37" s="123">
        <v>2416</v>
      </c>
      <c r="J37" s="123">
        <v>3117</v>
      </c>
      <c r="K37" s="123">
        <v>3098</v>
      </c>
      <c r="L37" s="123">
        <v>3139</v>
      </c>
      <c r="M37" s="123">
        <v>3367</v>
      </c>
      <c r="N37" s="123">
        <v>3584</v>
      </c>
      <c r="O37" s="123">
        <v>3524</v>
      </c>
      <c r="P37" s="123">
        <v>4063</v>
      </c>
      <c r="Q37" s="123">
        <v>5038</v>
      </c>
    </row>
    <row r="38" spans="2:17" x14ac:dyDescent="0.2">
      <c r="B38" s="19">
        <v>24</v>
      </c>
      <c r="C38" s="44" t="s">
        <v>50</v>
      </c>
      <c r="D38" s="45" t="s">
        <v>13</v>
      </c>
      <c r="E38" s="123">
        <v>1299</v>
      </c>
      <c r="F38" s="123">
        <v>1451</v>
      </c>
      <c r="G38" s="123">
        <v>1381</v>
      </c>
      <c r="H38" s="123">
        <v>1543</v>
      </c>
      <c r="I38" s="123">
        <v>1279</v>
      </c>
      <c r="J38" s="123">
        <v>1598</v>
      </c>
      <c r="K38" s="123">
        <v>1427</v>
      </c>
      <c r="L38" s="123">
        <v>1497</v>
      </c>
      <c r="M38" s="123">
        <v>1508</v>
      </c>
      <c r="N38" s="123">
        <v>1617</v>
      </c>
      <c r="O38" s="123">
        <v>1690</v>
      </c>
      <c r="P38" s="123">
        <v>1755</v>
      </c>
      <c r="Q38" s="123">
        <v>1695</v>
      </c>
    </row>
    <row r="39" spans="2:17" x14ac:dyDescent="0.2">
      <c r="B39" s="19">
        <v>25</v>
      </c>
      <c r="C39" s="46" t="s">
        <v>39</v>
      </c>
      <c r="D39" s="43" t="s">
        <v>15</v>
      </c>
      <c r="E39" s="123">
        <v>225261</v>
      </c>
      <c r="F39" s="123">
        <v>241647</v>
      </c>
      <c r="G39" s="123">
        <v>229965</v>
      </c>
      <c r="H39" s="123">
        <v>235721</v>
      </c>
      <c r="I39" s="123">
        <v>266236</v>
      </c>
      <c r="J39" s="123">
        <v>258891</v>
      </c>
      <c r="K39" s="123">
        <v>257436</v>
      </c>
      <c r="L39" s="123">
        <v>260170</v>
      </c>
      <c r="M39" s="123">
        <v>301446.15254237287</v>
      </c>
      <c r="N39" s="123">
        <v>270191.07142857142</v>
      </c>
      <c r="O39" s="123">
        <v>205957.26315789475</v>
      </c>
      <c r="P39" s="123">
        <v>258254.74789915967</v>
      </c>
      <c r="Q39" s="123">
        <v>306807</v>
      </c>
    </row>
    <row r="40" spans="2:17" x14ac:dyDescent="0.2">
      <c r="B40" s="19">
        <v>26</v>
      </c>
      <c r="C40" s="46" t="s">
        <v>40</v>
      </c>
      <c r="D40" s="43" t="s">
        <v>15</v>
      </c>
      <c r="E40" s="123">
        <v>215799</v>
      </c>
      <c r="F40" s="123">
        <v>224124</v>
      </c>
      <c r="G40" s="123">
        <v>209976</v>
      </c>
      <c r="H40" s="123">
        <v>218363</v>
      </c>
      <c r="I40" s="123">
        <v>259613</v>
      </c>
      <c r="J40" s="123">
        <v>248198</v>
      </c>
      <c r="K40" s="123">
        <v>265910</v>
      </c>
      <c r="L40" s="123">
        <v>259490</v>
      </c>
      <c r="M40" s="123">
        <v>295463.5254237288</v>
      </c>
      <c r="N40" s="123">
        <v>278328.32142857142</v>
      </c>
      <c r="O40" s="123">
        <v>223387.33333333334</v>
      </c>
      <c r="P40" s="123">
        <v>234490.98319327732</v>
      </c>
      <c r="Q40" s="123">
        <v>302319</v>
      </c>
    </row>
    <row r="41" spans="2:17" s="14" customFormat="1" ht="11.25" x14ac:dyDescent="0.2">
      <c r="B41" s="19"/>
      <c r="C41" s="47"/>
      <c r="D41" s="48"/>
      <c r="E41" s="49"/>
      <c r="F41" s="49"/>
      <c r="G41" s="49"/>
      <c r="H41" s="49"/>
      <c r="I41" s="49"/>
      <c r="J41" s="49"/>
      <c r="K41" s="49"/>
      <c r="L41" s="49"/>
      <c r="M41" s="49"/>
      <c r="N41" s="49"/>
      <c r="O41" s="49"/>
      <c r="P41" s="49"/>
      <c r="Q41" s="49"/>
    </row>
    <row r="42" spans="2:17" s="14" customFormat="1" ht="11.25" x14ac:dyDescent="0.2">
      <c r="B42" s="50">
        <v>27</v>
      </c>
      <c r="C42" s="51" t="s">
        <v>57</v>
      </c>
      <c r="D42" s="40" t="s">
        <v>17</v>
      </c>
      <c r="E42" s="124">
        <v>640187</v>
      </c>
      <c r="F42" s="124">
        <v>659289</v>
      </c>
      <c r="G42" s="124">
        <v>664339</v>
      </c>
      <c r="H42" s="124">
        <v>669954</v>
      </c>
      <c r="I42" s="124">
        <v>670427</v>
      </c>
      <c r="J42" s="124">
        <v>692482</v>
      </c>
      <c r="K42" s="124">
        <v>691037</v>
      </c>
      <c r="L42" s="124">
        <v>729221</v>
      </c>
      <c r="M42" s="124">
        <v>770718</v>
      </c>
      <c r="N42" s="124">
        <v>796156</v>
      </c>
      <c r="O42" s="124">
        <v>772027</v>
      </c>
      <c r="P42" s="124">
        <v>885376</v>
      </c>
      <c r="Q42" s="124">
        <v>950107</v>
      </c>
    </row>
    <row r="43" spans="2:17" s="14" customFormat="1" ht="11.25" x14ac:dyDescent="0.2">
      <c r="B43" s="19"/>
      <c r="C43" s="47"/>
      <c r="D43" s="48"/>
      <c r="E43" s="49"/>
      <c r="F43" s="49"/>
      <c r="G43" s="49"/>
      <c r="H43" s="49"/>
      <c r="I43" s="49"/>
      <c r="J43" s="49"/>
      <c r="K43" s="49"/>
      <c r="L43" s="49"/>
      <c r="M43" s="49"/>
      <c r="N43" s="49"/>
      <c r="O43" s="49"/>
      <c r="P43" s="49"/>
      <c r="Q43" s="49"/>
    </row>
    <row r="44" spans="2:17" s="14" customFormat="1" ht="11.25" x14ac:dyDescent="0.2">
      <c r="B44" s="19">
        <v>28</v>
      </c>
      <c r="C44" s="52" t="s">
        <v>58</v>
      </c>
      <c r="E44" s="125">
        <v>9475</v>
      </c>
      <c r="F44" s="125">
        <v>10101</v>
      </c>
      <c r="G44" s="125">
        <v>10950</v>
      </c>
      <c r="H44" s="125">
        <v>15371</v>
      </c>
      <c r="I44" s="12"/>
      <c r="J44" s="12"/>
      <c r="K44" s="12"/>
      <c r="L44" s="12"/>
      <c r="M44" s="12"/>
      <c r="N44" s="12"/>
      <c r="O44" s="12"/>
      <c r="P44" s="12"/>
      <c r="Q44" s="12"/>
    </row>
    <row r="45" spans="2:17" s="14" customFormat="1" ht="11.25" x14ac:dyDescent="0.2">
      <c r="B45" s="19"/>
      <c r="C45" s="53" t="s">
        <v>59</v>
      </c>
      <c r="D45" s="25"/>
      <c r="E45" s="12"/>
      <c r="F45" s="12"/>
      <c r="G45" s="12"/>
      <c r="H45" s="12"/>
      <c r="I45" s="12"/>
      <c r="J45" s="12"/>
      <c r="K45" s="12"/>
      <c r="L45" s="12"/>
      <c r="M45" s="12"/>
      <c r="N45" s="12"/>
      <c r="O45" s="12"/>
      <c r="P45" s="12"/>
      <c r="Q45" s="12"/>
    </row>
    <row r="46" spans="2:17" s="14" customFormat="1" ht="11.25" x14ac:dyDescent="0.2">
      <c r="B46" s="19"/>
      <c r="C46" s="54"/>
      <c r="D46" s="55"/>
      <c r="E46" s="10"/>
      <c r="F46" s="10"/>
      <c r="G46" s="10"/>
      <c r="H46" s="10"/>
      <c r="I46" s="12"/>
      <c r="J46" s="12"/>
      <c r="K46" s="12"/>
      <c r="L46" s="12"/>
      <c r="M46" s="12"/>
      <c r="N46" s="12"/>
      <c r="O46" s="12"/>
      <c r="P46" s="12"/>
      <c r="Q46" s="12"/>
    </row>
    <row r="47" spans="2:17" s="14" customFormat="1" ht="11.25" x14ac:dyDescent="0.2">
      <c r="B47" s="38">
        <v>29</v>
      </c>
      <c r="C47" s="56" t="s">
        <v>41</v>
      </c>
      <c r="D47" s="40" t="s">
        <v>17</v>
      </c>
      <c r="E47" s="126">
        <v>630712</v>
      </c>
      <c r="F47" s="126">
        <v>649188</v>
      </c>
      <c r="G47" s="126">
        <v>653389</v>
      </c>
      <c r="H47" s="126">
        <v>654583</v>
      </c>
      <c r="I47" s="61"/>
      <c r="J47" s="61"/>
      <c r="K47" s="61"/>
      <c r="L47" s="61"/>
      <c r="M47" s="61"/>
      <c r="N47" s="61"/>
      <c r="O47" s="61"/>
      <c r="P47" s="61"/>
      <c r="Q47" s="61"/>
    </row>
    <row r="48" spans="2:17" ht="14.25" customHeight="1" x14ac:dyDescent="0.2">
      <c r="B48" s="13"/>
      <c r="C48" s="13"/>
    </row>
    <row r="49" spans="2:18" x14ac:dyDescent="0.2">
      <c r="B49" s="71" t="s">
        <v>64</v>
      </c>
      <c r="C49" s="72"/>
      <c r="D49"/>
      <c r="E49"/>
      <c r="F49"/>
      <c r="G49"/>
      <c r="H49"/>
      <c r="I49"/>
      <c r="J49"/>
      <c r="K49"/>
      <c r="L49"/>
      <c r="M49"/>
      <c r="N49"/>
      <c r="O49"/>
      <c r="P49"/>
      <c r="Q49"/>
      <c r="R49"/>
    </row>
    <row r="50" spans="2:18" x14ac:dyDescent="0.2">
      <c r="B50" s="73" t="s">
        <v>42</v>
      </c>
      <c r="C50" s="72"/>
      <c r="D50"/>
      <c r="E50" s="74">
        <f t="shared" ref="E50:Q50" si="0">E11-(E9-E10)</f>
        <v>0</v>
      </c>
      <c r="F50" s="74">
        <f t="shared" si="0"/>
        <v>0</v>
      </c>
      <c r="G50" s="74">
        <f t="shared" si="0"/>
        <v>0</v>
      </c>
      <c r="H50" s="74">
        <f t="shared" si="0"/>
        <v>0</v>
      </c>
      <c r="I50" s="74">
        <f t="shared" si="0"/>
        <v>0</v>
      </c>
      <c r="J50" s="74">
        <f t="shared" si="0"/>
        <v>0</v>
      </c>
      <c r="K50" s="74">
        <f t="shared" si="0"/>
        <v>0</v>
      </c>
      <c r="L50" s="74">
        <f t="shared" si="0"/>
        <v>0</v>
      </c>
      <c r="M50" s="74">
        <f t="shared" si="0"/>
        <v>0</v>
      </c>
      <c r="N50" s="74">
        <f t="shared" si="0"/>
        <v>0</v>
      </c>
      <c r="O50" s="74">
        <f t="shared" si="0"/>
        <v>0</v>
      </c>
      <c r="P50" s="74">
        <f t="shared" si="0"/>
        <v>0</v>
      </c>
      <c r="Q50" s="74">
        <f t="shared" si="0"/>
        <v>0</v>
      </c>
      <c r="R50" s="74"/>
    </row>
    <row r="51" spans="2:18" x14ac:dyDescent="0.2">
      <c r="B51" s="73" t="s">
        <v>43</v>
      </c>
      <c r="C51" s="72"/>
      <c r="D51"/>
      <c r="E51" s="74">
        <f t="shared" ref="E51:Q51" si="1">E33-(E11+E12-E13)</f>
        <v>0</v>
      </c>
      <c r="F51" s="74">
        <f t="shared" si="1"/>
        <v>0</v>
      </c>
      <c r="G51" s="74">
        <f t="shared" si="1"/>
        <v>0</v>
      </c>
      <c r="H51" s="74">
        <f t="shared" si="1"/>
        <v>0</v>
      </c>
      <c r="I51" s="74">
        <f t="shared" si="1"/>
        <v>0</v>
      </c>
      <c r="J51" s="74">
        <f t="shared" si="1"/>
        <v>0</v>
      </c>
      <c r="K51" s="74">
        <f t="shared" si="1"/>
        <v>0</v>
      </c>
      <c r="L51" s="74">
        <f t="shared" si="1"/>
        <v>0</v>
      </c>
      <c r="M51" s="74">
        <f t="shared" si="1"/>
        <v>0</v>
      </c>
      <c r="N51" s="74">
        <f t="shared" si="1"/>
        <v>0</v>
      </c>
      <c r="O51" s="74">
        <f t="shared" si="1"/>
        <v>0</v>
      </c>
      <c r="P51" s="74">
        <f t="shared" si="1"/>
        <v>0</v>
      </c>
      <c r="Q51" s="74">
        <f t="shared" si="1"/>
        <v>0</v>
      </c>
      <c r="R51" s="74"/>
    </row>
    <row r="52" spans="2:18" x14ac:dyDescent="0.2">
      <c r="B52" s="73" t="s">
        <v>44</v>
      </c>
      <c r="C52" s="72"/>
      <c r="D52"/>
      <c r="E52" s="74">
        <f t="shared" ref="E52:Q52" si="2">E33-(E16+E20+E24-E25)</f>
        <v>0</v>
      </c>
      <c r="F52" s="74">
        <f t="shared" si="2"/>
        <v>0</v>
      </c>
      <c r="G52" s="74">
        <f t="shared" si="2"/>
        <v>0</v>
      </c>
      <c r="H52" s="74">
        <f t="shared" si="2"/>
        <v>0</v>
      </c>
      <c r="I52" s="74">
        <f t="shared" si="2"/>
        <v>0</v>
      </c>
      <c r="J52" s="74">
        <f t="shared" si="2"/>
        <v>0</v>
      </c>
      <c r="K52" s="74">
        <f t="shared" si="2"/>
        <v>0</v>
      </c>
      <c r="L52" s="74">
        <f t="shared" si="2"/>
        <v>0</v>
      </c>
      <c r="M52" s="74">
        <f t="shared" si="2"/>
        <v>0</v>
      </c>
      <c r="N52" s="74">
        <f t="shared" si="2"/>
        <v>0</v>
      </c>
      <c r="O52" s="74">
        <f t="shared" si="2"/>
        <v>0</v>
      </c>
      <c r="P52" s="74">
        <f t="shared" si="2"/>
        <v>0</v>
      </c>
      <c r="Q52" s="74">
        <f t="shared" si="2"/>
        <v>0</v>
      </c>
      <c r="R52" s="74"/>
    </row>
    <row r="53" spans="2:18" x14ac:dyDescent="0.2">
      <c r="B53" s="73" t="s">
        <v>48</v>
      </c>
      <c r="C53" s="72"/>
      <c r="D53"/>
      <c r="E53" s="74">
        <f t="shared" ref="E53:Q53" si="3">E16-(E17+E18+E19)</f>
        <v>0</v>
      </c>
      <c r="F53" s="74">
        <f t="shared" si="3"/>
        <v>0</v>
      </c>
      <c r="G53" s="74">
        <f t="shared" si="3"/>
        <v>0</v>
      </c>
      <c r="H53" s="74">
        <f t="shared" si="3"/>
        <v>0</v>
      </c>
      <c r="I53" s="74">
        <f t="shared" si="3"/>
        <v>0</v>
      </c>
      <c r="J53" s="74">
        <f t="shared" si="3"/>
        <v>0</v>
      </c>
      <c r="K53" s="74">
        <f t="shared" si="3"/>
        <v>0</v>
      </c>
      <c r="L53" s="74">
        <f t="shared" si="3"/>
        <v>0</v>
      </c>
      <c r="M53" s="74">
        <f t="shared" si="3"/>
        <v>0</v>
      </c>
      <c r="N53" s="74">
        <f t="shared" si="3"/>
        <v>0</v>
      </c>
      <c r="O53" s="74">
        <f t="shared" si="3"/>
        <v>0</v>
      </c>
      <c r="P53" s="74">
        <f t="shared" si="3"/>
        <v>0</v>
      </c>
      <c r="Q53" s="74">
        <f t="shared" si="3"/>
        <v>0</v>
      </c>
      <c r="R53" s="74"/>
    </row>
    <row r="54" spans="2:18" x14ac:dyDescent="0.2">
      <c r="B54" s="73" t="s">
        <v>45</v>
      </c>
      <c r="C54" s="72"/>
      <c r="D54"/>
      <c r="E54" s="74">
        <f t="shared" ref="E54:Q54" si="4">E20-(E21+E22+E23)</f>
        <v>0</v>
      </c>
      <c r="F54" s="74">
        <f t="shared" si="4"/>
        <v>0</v>
      </c>
      <c r="G54" s="74">
        <f t="shared" si="4"/>
        <v>0</v>
      </c>
      <c r="H54" s="74">
        <f t="shared" si="4"/>
        <v>0</v>
      </c>
      <c r="I54" s="74">
        <f t="shared" si="4"/>
        <v>0</v>
      </c>
      <c r="J54" s="74">
        <f t="shared" si="4"/>
        <v>0</v>
      </c>
      <c r="K54" s="74">
        <f t="shared" si="4"/>
        <v>0</v>
      </c>
      <c r="L54" s="74">
        <f t="shared" si="4"/>
        <v>0</v>
      </c>
      <c r="M54" s="74">
        <f t="shared" si="4"/>
        <v>0</v>
      </c>
      <c r="N54" s="74">
        <f t="shared" si="4"/>
        <v>0</v>
      </c>
      <c r="O54" s="74">
        <f t="shared" si="4"/>
        <v>0</v>
      </c>
      <c r="P54" s="74">
        <f t="shared" si="4"/>
        <v>0</v>
      </c>
      <c r="Q54" s="74">
        <f t="shared" si="4"/>
        <v>0</v>
      </c>
      <c r="R54" s="74"/>
    </row>
    <row r="55" spans="2:18" x14ac:dyDescent="0.2">
      <c r="B55" s="73" t="s">
        <v>46</v>
      </c>
      <c r="C55" s="72"/>
      <c r="D55"/>
      <c r="E55" s="74">
        <f t="shared" ref="E55:Q55" si="5">E33-(E28+E29+E30-E31)</f>
        <v>0</v>
      </c>
      <c r="F55" s="74">
        <f t="shared" si="5"/>
        <v>0</v>
      </c>
      <c r="G55" s="74">
        <f t="shared" si="5"/>
        <v>0</v>
      </c>
      <c r="H55" s="74">
        <f t="shared" si="5"/>
        <v>0</v>
      </c>
      <c r="I55" s="74">
        <f t="shared" si="5"/>
        <v>0</v>
      </c>
      <c r="J55" s="74">
        <f t="shared" si="5"/>
        <v>0</v>
      </c>
      <c r="K55" s="74">
        <f t="shared" si="5"/>
        <v>0</v>
      </c>
      <c r="L55" s="74">
        <f t="shared" si="5"/>
        <v>0</v>
      </c>
      <c r="M55" s="74">
        <f t="shared" si="5"/>
        <v>0</v>
      </c>
      <c r="N55" s="74">
        <f t="shared" si="5"/>
        <v>0</v>
      </c>
      <c r="O55" s="74">
        <f t="shared" si="5"/>
        <v>0</v>
      </c>
      <c r="P55" s="74">
        <f t="shared" si="5"/>
        <v>0</v>
      </c>
      <c r="Q55" s="74">
        <f t="shared" si="5"/>
        <v>0</v>
      </c>
      <c r="R55" s="74"/>
    </row>
    <row r="56" spans="2:18" x14ac:dyDescent="0.2">
      <c r="B56" s="75" t="s">
        <v>47</v>
      </c>
      <c r="C56" s="76"/>
      <c r="D56" s="76"/>
      <c r="E56" s="74">
        <f t="shared" ref="E56:Q56" si="6">E42-(E33+E35+E38+E39-E36-E37-E40)</f>
        <v>0</v>
      </c>
      <c r="F56" s="74">
        <f t="shared" si="6"/>
        <v>0</v>
      </c>
      <c r="G56" s="74">
        <f t="shared" si="6"/>
        <v>0</v>
      </c>
      <c r="H56" s="74">
        <f t="shared" si="6"/>
        <v>0</v>
      </c>
      <c r="I56" s="74">
        <f t="shared" si="6"/>
        <v>0</v>
      </c>
      <c r="J56" s="74">
        <f t="shared" si="6"/>
        <v>0</v>
      </c>
      <c r="K56" s="74">
        <f t="shared" si="6"/>
        <v>0</v>
      </c>
      <c r="L56" s="74">
        <f t="shared" si="6"/>
        <v>0</v>
      </c>
      <c r="M56" s="74">
        <f t="shared" si="6"/>
        <v>0</v>
      </c>
      <c r="N56" s="74">
        <f t="shared" si="6"/>
        <v>0</v>
      </c>
      <c r="O56" s="74">
        <f t="shared" si="6"/>
        <v>0</v>
      </c>
      <c r="P56" s="74">
        <f t="shared" si="6"/>
        <v>0</v>
      </c>
      <c r="Q56" s="74">
        <f t="shared" si="6"/>
        <v>0</v>
      </c>
      <c r="R56" s="74"/>
    </row>
    <row r="57" spans="2:18" x14ac:dyDescent="0.2">
      <c r="B57" s="75" t="s">
        <v>60</v>
      </c>
      <c r="C57" s="76"/>
      <c r="D57" s="76"/>
      <c r="E57" s="74">
        <f t="shared" ref="E57:H57" si="7">E47-(E42-E44)</f>
        <v>0</v>
      </c>
      <c r="F57" s="74">
        <f t="shared" si="7"/>
        <v>0</v>
      </c>
      <c r="G57" s="74">
        <f t="shared" si="7"/>
        <v>0</v>
      </c>
      <c r="H57" s="74">
        <f t="shared" si="7"/>
        <v>0</v>
      </c>
      <c r="I57" s="74"/>
      <c r="J57" s="74"/>
      <c r="K57" s="74"/>
      <c r="L57" s="74"/>
      <c r="M57" s="74"/>
      <c r="N57" s="74"/>
      <c r="O57" s="74"/>
      <c r="P57" s="74"/>
      <c r="Q57" s="74"/>
      <c r="R57" s="74"/>
    </row>
  </sheetData>
  <mergeCells count="5">
    <mergeCell ref="B3:C3"/>
    <mergeCell ref="B4:C4"/>
    <mergeCell ref="B5:C5"/>
    <mergeCell ref="E5:Q5"/>
    <mergeCell ref="B6:C6"/>
  </mergeCells>
  <conditionalFormatting sqref="E50:R57">
    <cfRule type="cellIs" dxfId="5" priority="1" stopIfTrue="1" operator="lessThan">
      <formula>0</formula>
    </cfRule>
    <cfRule type="cellIs" dxfId="4" priority="2" stopIfTrue="1" operator="greaterThan">
      <formula>0</formula>
    </cfRule>
  </conditionalFormatting>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110</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v>-1531</v>
      </c>
      <c r="N9" s="59">
        <v>-1626</v>
      </c>
      <c r="O9" s="59">
        <v>-1413</v>
      </c>
      <c r="P9" s="59">
        <v>-1292</v>
      </c>
      <c r="Q9" s="59">
        <v>2367</v>
      </c>
    </row>
    <row r="10" spans="1:21" x14ac:dyDescent="0.2">
      <c r="B10" s="19">
        <v>2</v>
      </c>
      <c r="C10" s="27" t="s">
        <v>20</v>
      </c>
      <c r="D10" s="108" t="s">
        <v>1</v>
      </c>
      <c r="M10" s="59">
        <v>770</v>
      </c>
      <c r="N10" s="59">
        <v>675</v>
      </c>
      <c r="O10" s="59">
        <v>774</v>
      </c>
      <c r="P10" s="59">
        <v>650</v>
      </c>
      <c r="Q10" s="59">
        <v>2110</v>
      </c>
      <c r="U10" s="127"/>
    </row>
    <row r="11" spans="1:21" x14ac:dyDescent="0.2">
      <c r="B11" s="19">
        <v>3</v>
      </c>
      <c r="C11" s="27" t="s">
        <v>21</v>
      </c>
      <c r="D11" s="108" t="s">
        <v>2</v>
      </c>
      <c r="M11" s="59">
        <f>M9-M10</f>
        <v>-2301</v>
      </c>
      <c r="N11" s="59">
        <f t="shared" ref="N11:Q11" si="0">N9-N10</f>
        <v>-2301</v>
      </c>
      <c r="O11" s="59">
        <f t="shared" si="0"/>
        <v>-2187</v>
      </c>
      <c r="P11" s="59">
        <f t="shared" si="0"/>
        <v>-1942</v>
      </c>
      <c r="Q11" s="59">
        <f t="shared" si="0"/>
        <v>257</v>
      </c>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-189</v>
      </c>
      <c r="N28" s="59">
        <v>-170</v>
      </c>
      <c r="O28" s="59">
        <v>-159</v>
      </c>
      <c r="P28" s="59">
        <v>-175</v>
      </c>
      <c r="Q28" s="59">
        <v>-216</v>
      </c>
    </row>
    <row r="29" spans="2:17" x14ac:dyDescent="0.2">
      <c r="B29" s="19">
        <v>17</v>
      </c>
      <c r="C29" s="29" t="s">
        <v>34</v>
      </c>
      <c r="D29" s="108" t="s">
        <v>11</v>
      </c>
      <c r="M29" s="59">
        <f>M33-M28-M30+M31</f>
        <v>-2137</v>
      </c>
      <c r="N29" s="59">
        <f t="shared" ref="N29:Q29" si="1">N33-N28-N30+N31</f>
        <v>-2159</v>
      </c>
      <c r="O29" s="59">
        <f t="shared" si="1"/>
        <v>-2053</v>
      </c>
      <c r="P29" s="59">
        <f t="shared" si="1"/>
        <v>-1800</v>
      </c>
      <c r="Q29" s="59">
        <f t="shared" si="1"/>
        <v>567</v>
      </c>
    </row>
    <row r="30" spans="2:17" x14ac:dyDescent="0.2">
      <c r="B30" s="19">
        <v>18</v>
      </c>
      <c r="C30" s="29" t="s">
        <v>35</v>
      </c>
      <c r="D30" s="108" t="s">
        <v>12</v>
      </c>
      <c r="M30" s="59">
        <v>27</v>
      </c>
      <c r="N30" s="59">
        <v>28</v>
      </c>
      <c r="O30" s="59">
        <v>25</v>
      </c>
      <c r="P30" s="59">
        <v>31</v>
      </c>
      <c r="Q30" s="59">
        <v>1</v>
      </c>
    </row>
    <row r="31" spans="2:17" x14ac:dyDescent="0.2">
      <c r="B31" s="19">
        <v>19</v>
      </c>
      <c r="C31" s="29" t="s">
        <v>36</v>
      </c>
      <c r="D31" s="108" t="s">
        <v>13</v>
      </c>
      <c r="M31" s="59">
        <v>2</v>
      </c>
      <c r="N31" s="59">
        <v>0</v>
      </c>
      <c r="O31" s="59">
        <v>0</v>
      </c>
      <c r="P31" s="59">
        <v>-2</v>
      </c>
      <c r="Q31" s="59">
        <v>95</v>
      </c>
    </row>
    <row r="32" spans="2:17" x14ac:dyDescent="0.2">
      <c r="B32" s="21"/>
      <c r="C32" s="30"/>
      <c r="D32" s="109"/>
      <c r="M32" s="32"/>
      <c r="N32" s="32"/>
      <c r="O32" s="32"/>
      <c r="P32" s="32"/>
      <c r="Q32" s="32"/>
    </row>
    <row r="33" spans="2:30" x14ac:dyDescent="0.2">
      <c r="B33" s="38">
        <v>20</v>
      </c>
      <c r="C33" s="39" t="s">
        <v>56</v>
      </c>
      <c r="D33" s="40" t="s">
        <v>14</v>
      </c>
      <c r="M33" s="59">
        <f>M11+M12-M13</f>
        <v>-2301</v>
      </c>
      <c r="N33" s="59">
        <f t="shared" ref="N33:Q33" si="2">N11+N12-N13</f>
        <v>-2301</v>
      </c>
      <c r="O33" s="59">
        <f t="shared" si="2"/>
        <v>-2187</v>
      </c>
      <c r="P33" s="59">
        <f t="shared" si="2"/>
        <v>-1942</v>
      </c>
      <c r="Q33" s="59">
        <f t="shared" si="2"/>
        <v>257</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f>M33+M35-M36-M37+M38+M39-M40</f>
        <v>-2301</v>
      </c>
      <c r="N42" s="60">
        <f t="shared" ref="N42:Q42" si="3">N33+N35-N36-N37+N38+N39-N40</f>
        <v>-2301</v>
      </c>
      <c r="O42" s="60">
        <f t="shared" si="3"/>
        <v>-2187</v>
      </c>
      <c r="P42" s="60">
        <f t="shared" si="3"/>
        <v>-1942</v>
      </c>
      <c r="Q42" s="60">
        <f t="shared" si="3"/>
        <v>257</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-1.003609333770128E-3</v>
      </c>
      <c r="N57" s="80">
        <f>IFERROR(N9/GNIQ2023!N9,"")</f>
        <v>-1.02605228052785E-3</v>
      </c>
      <c r="O57" s="80">
        <f>IFERROR(O9/GNIQ2023!O9,"")</f>
        <v>-9.2214345795656226E-4</v>
      </c>
      <c r="P57" s="80">
        <f>IFERROR(P9/GNIQ2023!P9,"")</f>
        <v>-7.6700786996230347E-4</v>
      </c>
      <c r="Q57" s="80">
        <f>IFERROR(Q9/GNIQ2023!Q9,"")</f>
        <v>1.2260983344332132E-3</v>
      </c>
    </row>
    <row r="58" spans="2:17" x14ac:dyDescent="0.2">
      <c r="B58" s="19">
        <v>2</v>
      </c>
      <c r="C58" s="82" t="s">
        <v>20</v>
      </c>
      <c r="D58" s="119" t="s">
        <v>1</v>
      </c>
      <c r="M58" s="80">
        <f>IFERROR(M10/GNIQ2023!M10,"")</f>
        <v>9.2560135309348584E-4</v>
      </c>
      <c r="N58" s="80">
        <f>IFERROR(N10/GNIQ2023!N10,"")</f>
        <v>7.8810273440374913E-4</v>
      </c>
      <c r="O58" s="80">
        <f>IFERROR(O10/GNIQ2023!O10,"")</f>
        <v>9.4626756130325473E-4</v>
      </c>
      <c r="P58" s="80">
        <f>IFERROR(P10/GNIQ2023!P10,"")</f>
        <v>7.1755929280102029E-4</v>
      </c>
      <c r="Q58" s="80">
        <f>IFERROR(Q10/GNIQ2023!Q10,"")</f>
        <v>1.9748270388451287E-3</v>
      </c>
    </row>
    <row r="59" spans="2:17" x14ac:dyDescent="0.2">
      <c r="B59" s="19">
        <v>3</v>
      </c>
      <c r="C59" s="82" t="s">
        <v>21</v>
      </c>
      <c r="D59" s="119" t="s">
        <v>2</v>
      </c>
      <c r="M59" s="80">
        <f>IFERROR(M11/GNIQ2023!M11,"")</f>
        <v>-3.3174626990406754E-3</v>
      </c>
      <c r="N59" s="80">
        <f>IFERROR(N11/GNIQ2023!N11,"")</f>
        <v>-3.1597279557995118E-3</v>
      </c>
      <c r="O59" s="80">
        <f>IFERROR(O11/GNIQ2023!O11,"")</f>
        <v>-3.0615284477977828E-3</v>
      </c>
      <c r="P59" s="80">
        <f>IFERROR(P11/GNIQ2023!P11,"")</f>
        <v>-2.4941587774497042E-3</v>
      </c>
      <c r="Q59" s="80">
        <f>IFERROR(Q11/GNIQ2023!Q11,"")</f>
        <v>2.9812102553632787E-4</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-5.1103179753406874E-4</v>
      </c>
      <c r="N76" s="80">
        <f>IFERROR(N28/GNIQ2023!N28,"")</f>
        <v>-4.3716521502099677E-4</v>
      </c>
      <c r="O76" s="80">
        <f>IFERROR(O28/GNIQ2023!O28,"")</f>
        <v>-3.9480055123095834E-4</v>
      </c>
      <c r="P76" s="80">
        <f>IFERROR(P28/GNIQ2023!P28,"")</f>
        <v>-4.1731648805520979E-4</v>
      </c>
      <c r="Q76" s="80">
        <f>IFERROR(Q28/GNIQ2023!Q28,"")</f>
        <v>-4.7821678275231468E-4</v>
      </c>
    </row>
    <row r="77" spans="2:17" x14ac:dyDescent="0.2">
      <c r="B77" s="19">
        <v>17</v>
      </c>
      <c r="C77" s="84" t="s">
        <v>34</v>
      </c>
      <c r="D77" s="119" t="s">
        <v>11</v>
      </c>
      <c r="M77" s="80">
        <f>IFERROR(M29/GNIQ2023!M29,"")</f>
        <v>-6.639648797898281E-3</v>
      </c>
      <c r="N77" s="80">
        <f>IFERROR(N29/GNIQ2023!N29,"")</f>
        <v>-6.393357304721653E-3</v>
      </c>
      <c r="O77" s="80">
        <f>IFERROR(O29/GNIQ2023!O29,"")</f>
        <v>-6.1672566582956353E-3</v>
      </c>
      <c r="P77" s="80">
        <f>IFERROR(P29/GNIQ2023!P29,"")</f>
        <v>-4.7601513728136556E-3</v>
      </c>
      <c r="Q77" s="80">
        <f>IFERROR(Q29/GNIQ2023!Q29,"")</f>
        <v>1.3575960732670896E-3</v>
      </c>
    </row>
    <row r="78" spans="2:17" x14ac:dyDescent="0.2">
      <c r="B78" s="19">
        <v>18</v>
      </c>
      <c r="C78" s="84" t="s">
        <v>35</v>
      </c>
      <c r="D78" s="119" t="s">
        <v>12</v>
      </c>
      <c r="M78" s="80">
        <f>IFERROR(M30/GNIQ2023!M30,"")</f>
        <v>2.87625703085052E-4</v>
      </c>
      <c r="N78" s="80">
        <f>IFERROR(N30/GNIQ2023!N30,"")</f>
        <v>2.7701653195088893E-4</v>
      </c>
      <c r="O78" s="80">
        <f>IFERROR(O30/GNIQ2023!O30,"")</f>
        <v>2.4607510212116738E-4</v>
      </c>
      <c r="P78" s="80">
        <f>IFERROR(P30/GNIQ2023!P30,"")</f>
        <v>2.8121229714161305E-4</v>
      </c>
      <c r="Q78" s="80">
        <f>IFERROR(Q30/GNIQ2023!Q30,"")</f>
        <v>8.9087653342123308E-6</v>
      </c>
    </row>
    <row r="79" spans="2:17" x14ac:dyDescent="0.2">
      <c r="B79" s="19">
        <v>19</v>
      </c>
      <c r="C79" s="84" t="s">
        <v>36</v>
      </c>
      <c r="D79" s="119" t="s">
        <v>13</v>
      </c>
      <c r="M79" s="80">
        <f>IFERROR(M31/GNIQ2023!M31,"")</f>
        <v>1.8851918182675087E-4</v>
      </c>
      <c r="N79" s="80">
        <f>IFERROR(N31/GNIQ2023!N31,"")</f>
        <v>0</v>
      </c>
      <c r="O79" s="80">
        <f>IFERROR(O31/GNIQ2023!O31,"")</f>
        <v>0</v>
      </c>
      <c r="P79" s="80">
        <f>IFERROR(P31/GNIQ2023!P31,"")</f>
        <v>-6.0582194892920972E-5</v>
      </c>
      <c r="Q79" s="80">
        <f>IFERROR(Q31/GNIQ2023!Q31,"")</f>
        <v>4.5750060197447626E-3</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-2.9691955719379644E-3</v>
      </c>
      <c r="N81" s="80">
        <f>IFERROR(N33/GNIQ2023!N33,"")</f>
        <v>-2.8187397807667254E-3</v>
      </c>
      <c r="O81" s="80">
        <f>IFERROR(O33/GNIQ2023!O33,"")</f>
        <v>-2.7294815338232787E-3</v>
      </c>
      <c r="P81" s="80">
        <f>IFERROR(P33/GNIQ2023!P33,"")</f>
        <v>-2.2201663382998464E-3</v>
      </c>
      <c r="Q81" s="80">
        <f>IFERROR(Q33/GNIQ2023!Q33,"")</f>
        <v>2.6748208806717653E-4</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-2.9855277805890092E-3</v>
      </c>
      <c r="N90" s="105">
        <f>IFERROR(N42/GNIQ2023!N42,"")</f>
        <v>-2.8901371088078218E-3</v>
      </c>
      <c r="O90" s="105">
        <f>IFERROR(O42/GNIQ2023!O42,"")</f>
        <v>-2.8328024797060207E-3</v>
      </c>
      <c r="P90" s="105">
        <f>IFERROR(P42/GNIQ2023!P42,"")</f>
        <v>-2.1934183894752059E-3</v>
      </c>
      <c r="Q90" s="105">
        <f>IFERROR(Q42/GNIQ2023!Q42,"")</f>
        <v>2.7049584941485539E-4</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111</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v>3816</v>
      </c>
      <c r="N9" s="59">
        <v>2901</v>
      </c>
      <c r="O9" s="59">
        <v>2535</v>
      </c>
      <c r="P9" s="59">
        <v>7117</v>
      </c>
      <c r="Q9" s="59">
        <v>3531</v>
      </c>
    </row>
    <row r="10" spans="1:17" x14ac:dyDescent="0.2">
      <c r="B10" s="19">
        <v>2</v>
      </c>
      <c r="C10" s="27" t="s">
        <v>20</v>
      </c>
      <c r="D10" s="108" t="s">
        <v>1</v>
      </c>
      <c r="M10" s="59">
        <v>1849</v>
      </c>
      <c r="N10" s="59">
        <v>774</v>
      </c>
      <c r="O10" s="59">
        <v>687</v>
      </c>
      <c r="P10" s="59">
        <v>4530</v>
      </c>
      <c r="Q10" s="59">
        <v>-732</v>
      </c>
    </row>
    <row r="11" spans="1:17" x14ac:dyDescent="0.2">
      <c r="B11" s="19">
        <v>3</v>
      </c>
      <c r="C11" s="27" t="s">
        <v>21</v>
      </c>
      <c r="D11" s="108" t="s">
        <v>2</v>
      </c>
      <c r="M11" s="59">
        <f>M9-M10</f>
        <v>1967</v>
      </c>
      <c r="N11" s="59">
        <f t="shared" ref="N11:Q11" si="0">N9-N10</f>
        <v>2127</v>
      </c>
      <c r="O11" s="59">
        <f t="shared" si="0"/>
        <v>1848</v>
      </c>
      <c r="P11" s="59">
        <f t="shared" si="0"/>
        <v>2587</v>
      </c>
      <c r="Q11" s="59">
        <f t="shared" si="0"/>
        <v>4263</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220</v>
      </c>
      <c r="N28" s="59">
        <v>197</v>
      </c>
      <c r="O28" s="59">
        <v>158</v>
      </c>
      <c r="P28" s="59">
        <v>191</v>
      </c>
      <c r="Q28" s="59">
        <v>89</v>
      </c>
    </row>
    <row r="29" spans="2:17" x14ac:dyDescent="0.2">
      <c r="B29" s="19">
        <v>17</v>
      </c>
      <c r="C29" s="29" t="s">
        <v>34</v>
      </c>
      <c r="D29" s="108" t="s">
        <v>11</v>
      </c>
      <c r="M29" s="59">
        <f>M33-M28-M30+M31</f>
        <v>1718</v>
      </c>
      <c r="N29" s="59">
        <f t="shared" ref="N29:Q29" si="1">N33-N28-N30+N31</f>
        <v>1901</v>
      </c>
      <c r="O29" s="59">
        <f t="shared" si="1"/>
        <v>1662</v>
      </c>
      <c r="P29" s="59">
        <f t="shared" si="1"/>
        <v>2366</v>
      </c>
      <c r="Q29" s="59">
        <f t="shared" si="1"/>
        <v>4163</v>
      </c>
    </row>
    <row r="30" spans="2:17" x14ac:dyDescent="0.2">
      <c r="B30" s="19">
        <v>18</v>
      </c>
      <c r="C30" s="29" t="s">
        <v>35</v>
      </c>
      <c r="D30" s="108" t="s">
        <v>12</v>
      </c>
      <c r="M30" s="59">
        <v>27</v>
      </c>
      <c r="N30" s="59">
        <v>28</v>
      </c>
      <c r="O30" s="59">
        <v>25</v>
      </c>
      <c r="P30" s="59">
        <v>31</v>
      </c>
      <c r="Q30" s="59">
        <v>1</v>
      </c>
    </row>
    <row r="31" spans="2:17" x14ac:dyDescent="0.2">
      <c r="B31" s="19">
        <v>19</v>
      </c>
      <c r="C31" s="29" t="s">
        <v>36</v>
      </c>
      <c r="D31" s="108" t="s">
        <v>13</v>
      </c>
      <c r="M31" s="59">
        <v>-2</v>
      </c>
      <c r="N31" s="59">
        <v>-1</v>
      </c>
      <c r="O31" s="59">
        <v>-3</v>
      </c>
      <c r="P31" s="59">
        <v>1</v>
      </c>
      <c r="Q31" s="59">
        <v>-10</v>
      </c>
    </row>
    <row r="32" spans="2:17" x14ac:dyDescent="0.2">
      <c r="B32" s="21"/>
      <c r="C32" s="30"/>
      <c r="D32" s="109"/>
      <c r="M32" s="32"/>
      <c r="N32" s="32"/>
      <c r="O32" s="32"/>
      <c r="P32" s="32"/>
      <c r="Q32" s="32"/>
    </row>
    <row r="33" spans="2:30" x14ac:dyDescent="0.2">
      <c r="B33" s="38">
        <v>20</v>
      </c>
      <c r="C33" s="39" t="s">
        <v>56</v>
      </c>
      <c r="D33" s="40" t="s">
        <v>14</v>
      </c>
      <c r="M33" s="59">
        <f>M11+M12-M13</f>
        <v>1967</v>
      </c>
      <c r="N33" s="59">
        <f t="shared" ref="N33:Q33" si="2">N11+N12-N13</f>
        <v>2127</v>
      </c>
      <c r="O33" s="59">
        <f t="shared" si="2"/>
        <v>1848</v>
      </c>
      <c r="P33" s="59">
        <f t="shared" si="2"/>
        <v>2587</v>
      </c>
      <c r="Q33" s="59">
        <f t="shared" si="2"/>
        <v>4263</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f>M33+M35-M36-M37+M38+M39-M40</f>
        <v>1967</v>
      </c>
      <c r="N42" s="60">
        <f t="shared" ref="N42:Q42" si="3">N33+N35-N36-N37+N38+N39-N40</f>
        <v>2127</v>
      </c>
      <c r="O42" s="60">
        <f t="shared" si="3"/>
        <v>1848</v>
      </c>
      <c r="P42" s="60">
        <f t="shared" si="3"/>
        <v>2587</v>
      </c>
      <c r="Q42" s="60">
        <f t="shared" si="3"/>
        <v>4263</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2.501484792728157E-3</v>
      </c>
      <c r="N57" s="80">
        <f>IFERROR(N9/GNIQ2023!N9,"")</f>
        <v>1.8306135706096511E-3</v>
      </c>
      <c r="O57" s="80">
        <f>IFERROR(O9/GNIQ2023!O9,"")</f>
        <v>1.6543762674592253E-3</v>
      </c>
      <c r="P57" s="80">
        <f>IFERROR(P9/GNIQ2023!P9,"")</f>
        <v>4.2250735375555064E-3</v>
      </c>
      <c r="Q57" s="80">
        <f>IFERROR(Q9/GNIQ2023!Q9,"")</f>
        <v>1.8290465648008768E-3</v>
      </c>
    </row>
    <row r="58" spans="2:17" x14ac:dyDescent="0.2">
      <c r="B58" s="19">
        <v>2</v>
      </c>
      <c r="C58" s="82" t="s">
        <v>20</v>
      </c>
      <c r="D58" s="119" t="s">
        <v>1</v>
      </c>
      <c r="M58" s="80">
        <f>IFERROR(M10/GNIQ2023!M10,"")</f>
        <v>2.2226453271037084E-3</v>
      </c>
      <c r="N58" s="80">
        <f>IFERROR(N10/GNIQ2023!N10,"")</f>
        <v>9.0369113544963239E-4</v>
      </c>
      <c r="O58" s="80">
        <f>IFERROR(O10/GNIQ2023!O10,"")</f>
        <v>8.3990415324978812E-4</v>
      </c>
      <c r="P58" s="80">
        <f>IFERROR(P10/GNIQ2023!P10,"")</f>
        <v>5.0008363021363409E-3</v>
      </c>
      <c r="Q58" s="80">
        <f>IFERROR(Q10/GNIQ2023!Q10,"")</f>
        <v>-6.8510587319176974E-4</v>
      </c>
    </row>
    <row r="59" spans="2:17" x14ac:dyDescent="0.2">
      <c r="B59" s="19">
        <v>3</v>
      </c>
      <c r="C59" s="82" t="s">
        <v>21</v>
      </c>
      <c r="D59" s="119" t="s">
        <v>2</v>
      </c>
      <c r="M59" s="80">
        <f>IFERROR(M11/GNIQ2023!M11,"")</f>
        <v>2.8359187870547627E-3</v>
      </c>
      <c r="N59" s="80">
        <f>IFERROR(N11/GNIQ2023!N11,"")</f>
        <v>2.9207915523622604E-3</v>
      </c>
      <c r="O59" s="80">
        <f>IFERROR(O11/GNIQ2023!O11,"")</f>
        <v>2.5869705402516243E-3</v>
      </c>
      <c r="P59" s="80">
        <f>IFERROR(P11/GNIQ2023!P11,"")</f>
        <v>3.3225482787138955E-3</v>
      </c>
      <c r="Q59" s="80">
        <f>IFERROR(Q11/GNIQ2023!Q11,"")</f>
        <v>4.9450970111337179E-3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5.9485182781743458E-4</v>
      </c>
      <c r="N76" s="80">
        <f>IFERROR(N28/GNIQ2023!N28,"")</f>
        <v>5.0659733740668453E-4</v>
      </c>
      <c r="O76" s="80">
        <f>IFERROR(O28/GNIQ2023!O28,"")</f>
        <v>3.923175288961724E-4</v>
      </c>
      <c r="P76" s="80">
        <f>IFERROR(P28/GNIQ2023!P28,"")</f>
        <v>4.5547113839168612E-4</v>
      </c>
      <c r="Q76" s="80">
        <f>IFERROR(Q28/GNIQ2023!Q28,"")</f>
        <v>1.9704302622664818E-4</v>
      </c>
    </row>
    <row r="77" spans="2:17" x14ac:dyDescent="0.2">
      <c r="B77" s="19">
        <v>17</v>
      </c>
      <c r="C77" s="84" t="s">
        <v>34</v>
      </c>
      <c r="D77" s="119" t="s">
        <v>11</v>
      </c>
      <c r="M77" s="80">
        <f>IFERROR(M29/GNIQ2023!M29,"")</f>
        <v>5.3378177982167747E-3</v>
      </c>
      <c r="N77" s="80">
        <f>IFERROR(N29/GNIQ2023!N29,"")</f>
        <v>5.6293525874367128E-3</v>
      </c>
      <c r="O77" s="80">
        <f>IFERROR(O29/GNIQ2023!O29,"")</f>
        <v>4.9926841529894525E-3</v>
      </c>
      <c r="P77" s="80">
        <f>IFERROR(P29/GNIQ2023!P29,"")</f>
        <v>6.2569545267095045E-3</v>
      </c>
      <c r="Q77" s="80">
        <f>IFERROR(Q29/GNIQ2023!Q29,"")</f>
        <v>9.967676283969832E-3</v>
      </c>
    </row>
    <row r="78" spans="2:17" x14ac:dyDescent="0.2">
      <c r="B78" s="19">
        <v>18</v>
      </c>
      <c r="C78" s="84" t="s">
        <v>35</v>
      </c>
      <c r="D78" s="119" t="s">
        <v>12</v>
      </c>
      <c r="M78" s="80">
        <f>IFERROR(M30/GNIQ2023!M30,"")</f>
        <v>2.87625703085052E-4</v>
      </c>
      <c r="N78" s="80">
        <f>IFERROR(N30/GNIQ2023!N30,"")</f>
        <v>2.7701653195088893E-4</v>
      </c>
      <c r="O78" s="80">
        <f>IFERROR(O30/GNIQ2023!O30,"")</f>
        <v>2.4607510212116738E-4</v>
      </c>
      <c r="P78" s="80">
        <f>IFERROR(P30/GNIQ2023!P30,"")</f>
        <v>2.8121229714161305E-4</v>
      </c>
      <c r="Q78" s="80">
        <f>IFERROR(Q30/GNIQ2023!Q30,"")</f>
        <v>8.9087653342123308E-6</v>
      </c>
    </row>
    <row r="79" spans="2:17" x14ac:dyDescent="0.2">
      <c r="B79" s="19">
        <v>19</v>
      </c>
      <c r="C79" s="84" t="s">
        <v>36</v>
      </c>
      <c r="D79" s="119" t="s">
        <v>13</v>
      </c>
      <c r="M79" s="80">
        <f>IFERROR(M31/GNIQ2023!M31,"")</f>
        <v>-1.8851918182675087E-4</v>
      </c>
      <c r="N79" s="80">
        <f>IFERROR(N31/GNIQ2023!N31,"")</f>
        <v>-8.8354833009365616E-5</v>
      </c>
      <c r="O79" s="80">
        <f>IFERROR(O31/GNIQ2023!O31,"")</f>
        <v>-8.3412111438580877E-5</v>
      </c>
      <c r="P79" s="80">
        <f>IFERROR(P31/GNIQ2023!P31,"")</f>
        <v>3.0291097446460486E-5</v>
      </c>
      <c r="Q79" s="80">
        <f>IFERROR(Q31/GNIQ2023!Q31,"")</f>
        <v>-4.8157958102576449E-4</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2.5382041242946441E-3</v>
      </c>
      <c r="N81" s="80">
        <f>IFERROR(N33/GNIQ2023!N33,"")</f>
        <v>2.6055886630555517E-3</v>
      </c>
      <c r="O81" s="80">
        <f>IFERROR(O33/GNIQ2023!O33,"")</f>
        <v>2.3063931753568448E-3</v>
      </c>
      <c r="P81" s="80">
        <f>IFERROR(P33/GNIQ2023!P33,"")</f>
        <v>2.9575542312985084E-3</v>
      </c>
      <c r="Q81" s="80">
        <f>IFERROR(Q33/GNIQ2023!Q33,"")</f>
        <v>4.4368721456434761E-3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2.5521656429459282E-3</v>
      </c>
      <c r="N90" s="105">
        <f>IFERROR(N42/GNIQ2023!N42,"")</f>
        <v>2.671586975416878E-3</v>
      </c>
      <c r="O90" s="105">
        <f>IFERROR(O42/GNIQ2023!O42,"")</f>
        <v>2.3936986659792987E-3</v>
      </c>
      <c r="P90" s="105">
        <f>IFERROR(P42/GNIQ2023!P42,"")</f>
        <v>2.921922437472893E-3</v>
      </c>
      <c r="Q90" s="105">
        <f>IFERROR(Q42/GNIQ2023!Q42,"")</f>
        <v>4.4868630585818232E-3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112</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v>-1095</v>
      </c>
      <c r="N9" s="59">
        <v>-1230</v>
      </c>
      <c r="O9" s="59">
        <v>-1563</v>
      </c>
      <c r="P9" s="59">
        <v>-1919</v>
      </c>
      <c r="Q9" s="59">
        <v>-1504</v>
      </c>
    </row>
    <row r="10" spans="1:21" x14ac:dyDescent="0.2">
      <c r="B10" s="19">
        <v>2</v>
      </c>
      <c r="C10" s="27" t="s">
        <v>20</v>
      </c>
      <c r="D10" s="108" t="s">
        <v>1</v>
      </c>
      <c r="M10" s="59">
        <v>1135</v>
      </c>
      <c r="N10" s="59">
        <v>1325</v>
      </c>
      <c r="O10" s="59">
        <v>1507</v>
      </c>
      <c r="P10" s="59">
        <v>1818</v>
      </c>
      <c r="Q10" s="59">
        <v>2571</v>
      </c>
      <c r="U10" s="127"/>
    </row>
    <row r="11" spans="1:21" x14ac:dyDescent="0.2">
      <c r="B11" s="19">
        <v>3</v>
      </c>
      <c r="C11" s="27" t="s">
        <v>21</v>
      </c>
      <c r="D11" s="108" t="s">
        <v>2</v>
      </c>
      <c r="M11" s="59">
        <f>M9-M10</f>
        <v>-2230</v>
      </c>
      <c r="N11" s="59">
        <f t="shared" ref="N11:Q11" si="0">N9-N10</f>
        <v>-2555</v>
      </c>
      <c r="O11" s="59">
        <f t="shared" si="0"/>
        <v>-3070</v>
      </c>
      <c r="P11" s="59">
        <f t="shared" si="0"/>
        <v>-3737</v>
      </c>
      <c r="Q11" s="59">
        <f t="shared" si="0"/>
        <v>-4075</v>
      </c>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7</v>
      </c>
      <c r="N28" s="59">
        <v>19</v>
      </c>
      <c r="O28" s="59">
        <v>22</v>
      </c>
      <c r="P28" s="59">
        <v>15</v>
      </c>
      <c r="Q28" s="59">
        <v>95</v>
      </c>
    </row>
    <row r="29" spans="2:17" x14ac:dyDescent="0.2">
      <c r="B29" s="19">
        <v>17</v>
      </c>
      <c r="C29" s="29" t="s">
        <v>34</v>
      </c>
      <c r="D29" s="108" t="s">
        <v>11</v>
      </c>
      <c r="M29" s="59">
        <f>M33-M28-M30+M31</f>
        <v>-2158</v>
      </c>
      <c r="N29" s="59">
        <f t="shared" ref="N29:Q29" si="1">N33-N28-N30+N31</f>
        <v>-2487</v>
      </c>
      <c r="O29" s="59">
        <f t="shared" si="1"/>
        <v>-2977</v>
      </c>
      <c r="P29" s="59">
        <f t="shared" si="1"/>
        <v>-3643</v>
      </c>
      <c r="Q29" s="59">
        <f t="shared" si="1"/>
        <v>-3985</v>
      </c>
    </row>
    <row r="30" spans="2:17" x14ac:dyDescent="0.2">
      <c r="B30" s="19">
        <v>18</v>
      </c>
      <c r="C30" s="29" t="s">
        <v>35</v>
      </c>
      <c r="D30" s="108" t="s">
        <v>12</v>
      </c>
      <c r="M30" s="59">
        <v>-79</v>
      </c>
      <c r="N30" s="59">
        <v>-87</v>
      </c>
      <c r="O30" s="59">
        <v>-103</v>
      </c>
      <c r="P30" s="59">
        <v>-87</v>
      </c>
      <c r="Q30" s="59">
        <v>-160</v>
      </c>
    </row>
    <row r="31" spans="2:17" x14ac:dyDescent="0.2">
      <c r="B31" s="19">
        <v>19</v>
      </c>
      <c r="C31" s="29" t="s">
        <v>36</v>
      </c>
      <c r="D31" s="108" t="s">
        <v>13</v>
      </c>
      <c r="M31" s="59">
        <v>0</v>
      </c>
      <c r="N31" s="59">
        <v>0</v>
      </c>
      <c r="O31" s="59">
        <v>12</v>
      </c>
      <c r="P31" s="59">
        <v>22</v>
      </c>
      <c r="Q31" s="59">
        <v>25</v>
      </c>
    </row>
    <row r="32" spans="2:17" x14ac:dyDescent="0.2">
      <c r="B32" s="21"/>
      <c r="C32" s="30"/>
      <c r="D32" s="109"/>
      <c r="M32" s="32"/>
      <c r="N32" s="32"/>
      <c r="O32" s="32"/>
      <c r="P32" s="32"/>
      <c r="Q32" s="32"/>
    </row>
    <row r="33" spans="2:30" x14ac:dyDescent="0.2">
      <c r="B33" s="38">
        <v>20</v>
      </c>
      <c r="C33" s="39" t="s">
        <v>56</v>
      </c>
      <c r="D33" s="40" t="s">
        <v>14</v>
      </c>
      <c r="M33" s="59">
        <f>M11+M12-M13</f>
        <v>-2230</v>
      </c>
      <c r="N33" s="59">
        <f t="shared" ref="N33:Q33" si="2">N11+N12-N13</f>
        <v>-2555</v>
      </c>
      <c r="O33" s="59">
        <f t="shared" si="2"/>
        <v>-3070</v>
      </c>
      <c r="P33" s="59">
        <f t="shared" si="2"/>
        <v>-3737</v>
      </c>
      <c r="Q33" s="59">
        <f t="shared" si="2"/>
        <v>-4075</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f>M33+M35-M36-M37+M38+M39-M40</f>
        <v>-2230</v>
      </c>
      <c r="N42" s="60">
        <f t="shared" ref="N42:Q42" si="3">N33+N35-N36-N37+N38+N39-N40</f>
        <v>-2555</v>
      </c>
      <c r="O42" s="60">
        <f t="shared" si="3"/>
        <v>-3070</v>
      </c>
      <c r="P42" s="60">
        <f t="shared" si="3"/>
        <v>-3737</v>
      </c>
      <c r="Q42" s="60">
        <f t="shared" si="3"/>
        <v>-4075</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-7.1780027464290672E-4</v>
      </c>
      <c r="N57" s="80">
        <f>IFERROR(N9/GNIQ2023!N9,"")</f>
        <v>-7.7616500925538465E-4</v>
      </c>
      <c r="O57" s="80">
        <f>IFERROR(O9/GNIQ2023!O9,"")</f>
        <v>-1.0200355447884692E-3</v>
      </c>
      <c r="P57" s="80">
        <f>IFERROR(P9/GNIQ2023!P9,"")</f>
        <v>-1.1392322774440096E-3</v>
      </c>
      <c r="Q57" s="80">
        <f>IFERROR(Q9/GNIQ2023!Q9,"")</f>
        <v>-7.7906712927230774E-4</v>
      </c>
    </row>
    <row r="58" spans="2:17" x14ac:dyDescent="0.2">
      <c r="B58" s="19">
        <v>2</v>
      </c>
      <c r="C58" s="82" t="s">
        <v>20</v>
      </c>
      <c r="D58" s="119" t="s">
        <v>1</v>
      </c>
      <c r="M58" s="80">
        <f>IFERROR(M10/GNIQ2023!M10,"")</f>
        <v>1.364360436053385E-3</v>
      </c>
      <c r="N58" s="80">
        <f>IFERROR(N10/GNIQ2023!N10,"")</f>
        <v>1.5470164786443965E-3</v>
      </c>
      <c r="O58" s="80">
        <f>IFERROR(O10/GNIQ2023!O10,"")</f>
        <v>1.8424098383514275E-3</v>
      </c>
      <c r="P58" s="80">
        <f>IFERROR(P10/GNIQ2023!P10,"")</f>
        <v>2.0069581450957766E-3</v>
      </c>
      <c r="Q58" s="80">
        <f>IFERROR(Q10/GNIQ2023!Q10,"")</f>
        <v>2.406293989038306E-3</v>
      </c>
    </row>
    <row r="59" spans="2:17" x14ac:dyDescent="0.2">
      <c r="B59" s="19">
        <v>3</v>
      </c>
      <c r="C59" s="82" t="s">
        <v>21</v>
      </c>
      <c r="D59" s="119" t="s">
        <v>2</v>
      </c>
      <c r="M59" s="80">
        <f>IFERROR(M11/GNIQ2023!M11,"")</f>
        <v>-3.215098574037682E-3</v>
      </c>
      <c r="N59" s="80">
        <f>IFERROR(N11/GNIQ2023!N11,"")</f>
        <v>-3.5085201769090623E-3</v>
      </c>
      <c r="O59" s="80">
        <f>IFERROR(O11/GNIQ2023!O11,"")</f>
        <v>-4.2976188087513459E-3</v>
      </c>
      <c r="P59" s="80">
        <f>IFERROR(P11/GNIQ2023!P11,"")</f>
        <v>-4.7995218080996629E-3</v>
      </c>
      <c r="Q59" s="80">
        <f>IFERROR(Q11/GNIQ2023!Q11,"")</f>
        <v>-4.7270162609359375E-3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1.8927103612372917E-5</v>
      </c>
      <c r="N76" s="80">
        <f>IFERROR(N28/GNIQ2023!N28,"")</f>
        <v>4.8859641678817287E-5</v>
      </c>
      <c r="O76" s="80">
        <f>IFERROR(O28/GNIQ2023!O28,"")</f>
        <v>5.4626491365289828E-5</v>
      </c>
      <c r="P76" s="80">
        <f>IFERROR(P28/GNIQ2023!P28,"")</f>
        <v>3.5769984690446555E-5</v>
      </c>
      <c r="Q76" s="80">
        <f>IFERROR(Q28/GNIQ2023!Q28,"")</f>
        <v>2.1032682574754583E-4</v>
      </c>
    </row>
    <row r="77" spans="2:17" x14ac:dyDescent="0.2">
      <c r="B77" s="19">
        <v>17</v>
      </c>
      <c r="C77" s="84" t="s">
        <v>34</v>
      </c>
      <c r="D77" s="119" t="s">
        <v>11</v>
      </c>
      <c r="M77" s="80">
        <f>IFERROR(M29/GNIQ2023!M29,"")</f>
        <v>-6.7048956976436553E-3</v>
      </c>
      <c r="N77" s="80">
        <f>IFERROR(N29/GNIQ2023!N29,"")</f>
        <v>-7.3646501235955309E-3</v>
      </c>
      <c r="O77" s="80">
        <f>IFERROR(O29/GNIQ2023!O29,"")</f>
        <v>-8.9429727577915764E-3</v>
      </c>
      <c r="P77" s="80">
        <f>IFERROR(P29/GNIQ2023!P29,"")</f>
        <v>-9.6340174728667474E-3</v>
      </c>
      <c r="Q77" s="80">
        <f>IFERROR(Q29/GNIQ2023!Q29,"")</f>
        <v>-9.5414821022387162E-3</v>
      </c>
    </row>
    <row r="78" spans="2:17" x14ac:dyDescent="0.2">
      <c r="B78" s="19">
        <v>18</v>
      </c>
      <c r="C78" s="84" t="s">
        <v>35</v>
      </c>
      <c r="D78" s="119" t="s">
        <v>12</v>
      </c>
      <c r="M78" s="80">
        <f>IFERROR(M30/GNIQ2023!M30,"")</f>
        <v>-8.4157150161922613E-4</v>
      </c>
      <c r="N78" s="80">
        <f>IFERROR(N30/GNIQ2023!N30,"")</f>
        <v>-8.6072993856169057E-4</v>
      </c>
      <c r="O78" s="80">
        <f>IFERROR(O30/GNIQ2023!O30,"")</f>
        <v>-1.0138294207392097E-3</v>
      </c>
      <c r="P78" s="80">
        <f>IFERROR(P30/GNIQ2023!P30,"")</f>
        <v>-7.8920870488130123E-4</v>
      </c>
      <c r="Q78" s="80">
        <f>IFERROR(Q30/GNIQ2023!Q30,"")</f>
        <v>-1.4254024534739731E-3</v>
      </c>
    </row>
    <row r="79" spans="2:17" x14ac:dyDescent="0.2">
      <c r="B79" s="19">
        <v>19</v>
      </c>
      <c r="C79" s="84" t="s">
        <v>36</v>
      </c>
      <c r="D79" s="119" t="s">
        <v>13</v>
      </c>
      <c r="M79" s="80">
        <f>IFERROR(M31/GNIQ2023!M31,"")</f>
        <v>0</v>
      </c>
      <c r="N79" s="80">
        <f>IFERROR(N31/GNIQ2023!N31,"")</f>
        <v>0</v>
      </c>
      <c r="O79" s="80">
        <f>IFERROR(O31/GNIQ2023!O31,"")</f>
        <v>3.3364844575432351E-4</v>
      </c>
      <c r="P79" s="80">
        <f>IFERROR(P31/GNIQ2023!P31,"")</f>
        <v>6.6640414382213064E-4</v>
      </c>
      <c r="Q79" s="80">
        <f>IFERROR(Q31/GNIQ2023!Q31,"")</f>
        <v>1.2039489525644113E-3</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-2.8775776294748634E-3</v>
      </c>
      <c r="N81" s="80">
        <f>IFERROR(N33/GNIQ2023!N33,"")</f>
        <v>-3.1298914123680938E-3</v>
      </c>
      <c r="O81" s="80">
        <f>IFERROR(O33/GNIQ2023!O33,"")</f>
        <v>-3.8315081430441091E-3</v>
      </c>
      <c r="P81" s="80">
        <f>IFERROR(P33/GNIQ2023!P33,"")</f>
        <v>-4.2722768312186028E-3</v>
      </c>
      <c r="Q81" s="80">
        <f>IFERROR(Q33/GNIQ2023!Q33,"")</f>
        <v>-4.2412043146838295E-3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-2.8934058890541028E-3</v>
      </c>
      <c r="N90" s="105">
        <f>IFERROR(N42/GNIQ2023!N42,"")</f>
        <v>-3.2091700621486243E-3</v>
      </c>
      <c r="O90" s="105">
        <f>IFERROR(O42/GNIQ2023!O42,"")</f>
        <v>-3.9765448617729692E-3</v>
      </c>
      <c r="P90" s="105">
        <f>IFERROR(P42/GNIQ2023!P42,"")</f>
        <v>-4.2208056238253579E-3</v>
      </c>
      <c r="Q90" s="105">
        <f>IFERROR(Q42/GNIQ2023!Q42,"")</f>
        <v>-4.2889906084262091E-3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124</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c r="N9" s="59"/>
      <c r="O9" s="59"/>
      <c r="P9" s="59">
        <v>-927</v>
      </c>
      <c r="Q9" s="59">
        <v>-1038</v>
      </c>
    </row>
    <row r="10" spans="1:21" x14ac:dyDescent="0.2">
      <c r="B10" s="19">
        <v>2</v>
      </c>
      <c r="C10" s="27" t="s">
        <v>20</v>
      </c>
      <c r="D10" s="108" t="s">
        <v>1</v>
      </c>
      <c r="M10" s="59"/>
      <c r="N10" s="59"/>
      <c r="O10" s="59"/>
      <c r="P10" s="59">
        <v>-297</v>
      </c>
      <c r="Q10" s="59">
        <v>-73</v>
      </c>
      <c r="U10" s="127"/>
    </row>
    <row r="11" spans="1:21" x14ac:dyDescent="0.2">
      <c r="B11" s="19">
        <v>3</v>
      </c>
      <c r="C11" s="27" t="s">
        <v>21</v>
      </c>
      <c r="D11" s="108" t="s">
        <v>2</v>
      </c>
      <c r="M11" s="59"/>
      <c r="N11" s="59"/>
      <c r="O11" s="59"/>
      <c r="P11" s="59">
        <f t="shared" ref="P11:Q11" si="0">P9-P10</f>
        <v>-630</v>
      </c>
      <c r="Q11" s="59">
        <f t="shared" si="0"/>
        <v>-965</v>
      </c>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v>32</v>
      </c>
      <c r="Q28" s="59">
        <v>41</v>
      </c>
    </row>
    <row r="29" spans="2:17" x14ac:dyDescent="0.2">
      <c r="B29" s="19">
        <v>17</v>
      </c>
      <c r="C29" s="29" t="s">
        <v>34</v>
      </c>
      <c r="D29" s="108" t="s">
        <v>11</v>
      </c>
      <c r="M29" s="59"/>
      <c r="N29" s="59"/>
      <c r="O29" s="59"/>
      <c r="P29" s="59">
        <f t="shared" ref="P29:Q29" si="1">P33-P28-P30+P31</f>
        <v>-604</v>
      </c>
      <c r="Q29" s="59">
        <f t="shared" si="1"/>
        <v>-992</v>
      </c>
    </row>
    <row r="30" spans="2:17" x14ac:dyDescent="0.2">
      <c r="B30" s="19">
        <v>18</v>
      </c>
      <c r="C30" s="29" t="s">
        <v>35</v>
      </c>
      <c r="D30" s="108" t="s">
        <v>12</v>
      </c>
      <c r="M30" s="59"/>
      <c r="N30" s="59"/>
      <c r="O30" s="59"/>
      <c r="P30" s="59">
        <v>-44</v>
      </c>
      <c r="Q30" s="59">
        <v>-10</v>
      </c>
    </row>
    <row r="31" spans="2:17" x14ac:dyDescent="0.2">
      <c r="B31" s="19">
        <v>19</v>
      </c>
      <c r="C31" s="29" t="s">
        <v>36</v>
      </c>
      <c r="D31" s="108" t="s">
        <v>13</v>
      </c>
      <c r="M31" s="59"/>
      <c r="N31" s="59"/>
      <c r="O31" s="59"/>
      <c r="P31" s="59">
        <v>14</v>
      </c>
      <c r="Q31" s="59">
        <v>4</v>
      </c>
    </row>
    <row r="32" spans="2:17" x14ac:dyDescent="0.2">
      <c r="B32" s="21"/>
      <c r="C32" s="30"/>
      <c r="D32" s="109"/>
      <c r="M32" s="32"/>
      <c r="N32" s="32"/>
      <c r="O32" s="32"/>
      <c r="P32" s="32"/>
      <c r="Q32" s="32"/>
    </row>
    <row r="33" spans="2:30" x14ac:dyDescent="0.2">
      <c r="B33" s="38">
        <v>20</v>
      </c>
      <c r="C33" s="39" t="s">
        <v>56</v>
      </c>
      <c r="D33" s="40" t="s">
        <v>14</v>
      </c>
      <c r="M33" s="59"/>
      <c r="N33" s="59"/>
      <c r="O33" s="59"/>
      <c r="P33" s="59">
        <f t="shared" ref="P33:Q33" si="2">P11+P12-P13</f>
        <v>-630</v>
      </c>
      <c r="Q33" s="59">
        <f t="shared" si="2"/>
        <v>-965</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c r="N42" s="60"/>
      <c r="O42" s="60"/>
      <c r="P42" s="60">
        <f t="shared" ref="P42:Q42" si="3">P33+P35-P36-P37+P38+P39-P40</f>
        <v>-630</v>
      </c>
      <c r="Q42" s="60">
        <f t="shared" si="3"/>
        <v>-965</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-5.5032221010453198E-4</v>
      </c>
      <c r="Q57" s="80">
        <f>IFERROR(Q9/GNIQ2023!Q9,"")</f>
        <v>-5.3768063842064861E-4</v>
      </c>
    </row>
    <row r="58" spans="2:17" x14ac:dyDescent="0.2">
      <c r="B58" s="19">
        <v>2</v>
      </c>
      <c r="C58" s="82" t="s">
        <v>20</v>
      </c>
      <c r="D58" s="119" t="s">
        <v>1</v>
      </c>
      <c r="M58" s="80">
        <f>IFERROR(M10/GNIQ2023!M10,"")</f>
        <v>0</v>
      </c>
      <c r="N58" s="80">
        <f>IFERROR(N10/GNIQ2023!N10,"")</f>
        <v>0</v>
      </c>
      <c r="O58" s="80">
        <f>IFERROR(O10/GNIQ2023!O10,"")</f>
        <v>0</v>
      </c>
      <c r="P58" s="80">
        <f>IFERROR(P10/GNIQ2023!P10,"")</f>
        <v>-3.2786939994138925E-4</v>
      </c>
      <c r="Q58" s="80">
        <f>IFERROR(Q10/GNIQ2023!Q10,"")</f>
        <v>-6.8323399922130042E-5</v>
      </c>
    </row>
    <row r="59" spans="2:17" x14ac:dyDescent="0.2">
      <c r="B59" s="19">
        <v>3</v>
      </c>
      <c r="C59" s="82" t="s">
        <v>21</v>
      </c>
      <c r="D59" s="119" t="s">
        <v>2</v>
      </c>
      <c r="M59" s="80">
        <f>IFERROR(M11/GNIQ2023!M11,"")</f>
        <v>0</v>
      </c>
      <c r="N59" s="80">
        <f>IFERROR(N11/GNIQ2023!N11,"")</f>
        <v>0</v>
      </c>
      <c r="O59" s="80">
        <f>IFERROR(O11/GNIQ2023!O11,"")</f>
        <v>0</v>
      </c>
      <c r="P59" s="80">
        <f>IFERROR(P11/GNIQ2023!P11,"")</f>
        <v>-8.0912462914176813E-4</v>
      </c>
      <c r="Q59" s="80">
        <f>IFERROR(Q11/GNIQ2023!Q11,"")</f>
        <v>-1.1194038507492466E-3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7.6309300672952645E-5</v>
      </c>
      <c r="Q76" s="80">
        <f>IFERROR(Q28/GNIQ2023!Q28,"")</f>
        <v>9.0772630059467142E-5</v>
      </c>
    </row>
    <row r="77" spans="2:17" x14ac:dyDescent="0.2">
      <c r="B77" s="19">
        <v>17</v>
      </c>
      <c r="C77" s="84" t="s">
        <v>34</v>
      </c>
      <c r="D77" s="119" t="s">
        <v>11</v>
      </c>
      <c r="M77" s="80">
        <f>IFERROR(M29/GNIQ2023!M29,"")</f>
        <v>0</v>
      </c>
      <c r="N77" s="80">
        <f>IFERROR(N29/GNIQ2023!N29,"")</f>
        <v>0</v>
      </c>
      <c r="O77" s="80">
        <f>IFERROR(O29/GNIQ2023!O29,"")</f>
        <v>0</v>
      </c>
      <c r="P77" s="80">
        <f>IFERROR(P29/GNIQ2023!P29,"")</f>
        <v>-1.5972952384330267E-3</v>
      </c>
      <c r="Q77" s="80">
        <f>IFERROR(Q29/GNIQ2023!Q29,"")</f>
        <v>-2.3751945408835148E-3</v>
      </c>
    </row>
    <row r="78" spans="2:17" x14ac:dyDescent="0.2">
      <c r="B78" s="19">
        <v>18</v>
      </c>
      <c r="C78" s="84" t="s">
        <v>35</v>
      </c>
      <c r="D78" s="119" t="s">
        <v>12</v>
      </c>
      <c r="M78" s="80">
        <f>IFERROR(M30/GNIQ2023!M30,"")</f>
        <v>0</v>
      </c>
      <c r="N78" s="80">
        <f>IFERROR(N30/GNIQ2023!N30,"")</f>
        <v>0</v>
      </c>
      <c r="O78" s="80">
        <f>IFERROR(O30/GNIQ2023!O30,"")</f>
        <v>0</v>
      </c>
      <c r="P78" s="80">
        <f>IFERROR(P30/GNIQ2023!P30,"")</f>
        <v>-3.9914003465261208E-4</v>
      </c>
      <c r="Q78" s="80">
        <f>IFERROR(Q30/GNIQ2023!Q30,"")</f>
        <v>-8.9087653342123318E-5</v>
      </c>
    </row>
    <row r="79" spans="2:17" x14ac:dyDescent="0.2">
      <c r="B79" s="19">
        <v>19</v>
      </c>
      <c r="C79" s="84" t="s">
        <v>36</v>
      </c>
      <c r="D79" s="119" t="s">
        <v>13</v>
      </c>
      <c r="M79" s="80">
        <f>IFERROR(M31/GNIQ2023!M31,"")</f>
        <v>0</v>
      </c>
      <c r="N79" s="80">
        <f>IFERROR(N31/GNIQ2023!N31,"")</f>
        <v>0</v>
      </c>
      <c r="O79" s="80">
        <f>IFERROR(O31/GNIQ2023!O31,"")</f>
        <v>0</v>
      </c>
      <c r="P79" s="80">
        <f>IFERROR(P31/GNIQ2023!P31,"")</f>
        <v>4.240753642504468E-4</v>
      </c>
      <c r="Q79" s="80">
        <f>IFERROR(Q31/GNIQ2023!Q31,"")</f>
        <v>1.926318324103058E-4</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0</v>
      </c>
      <c r="N81" s="80">
        <f>IFERROR(N33/GNIQ2023!N33,"")</f>
        <v>0</v>
      </c>
      <c r="O81" s="80">
        <f>IFERROR(O33/GNIQ2023!O33,"")</f>
        <v>0</v>
      </c>
      <c r="P81" s="80">
        <f>IFERROR(P33/GNIQ2023!P33,"")</f>
        <v>-7.2023933734753002E-4</v>
      </c>
      <c r="Q81" s="80">
        <f>IFERROR(Q33/GNIQ2023!Q33,"")</f>
        <v>-1.0043588131705267E-3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0</v>
      </c>
      <c r="N90" s="105">
        <f>IFERROR(N42/GNIQ2023!N42,"")</f>
        <v>0</v>
      </c>
      <c r="O90" s="105">
        <f>IFERROR(O42/GNIQ2023!O42,"")</f>
        <v>0</v>
      </c>
      <c r="P90" s="105">
        <f>IFERROR(P42/GNIQ2023!P42,"")</f>
        <v>-7.1156209339308949E-4</v>
      </c>
      <c r="Q90" s="105">
        <f>IFERROR(Q42/GNIQ2023!Q42,"")</f>
        <v>-1.0156750765966359E-3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125</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c r="N9" s="59"/>
      <c r="O9" s="59"/>
      <c r="P9" s="59">
        <v>-992</v>
      </c>
      <c r="Q9" s="59">
        <v>-466</v>
      </c>
    </row>
    <row r="10" spans="1:21" x14ac:dyDescent="0.2">
      <c r="B10" s="19">
        <v>2</v>
      </c>
      <c r="C10" s="27" t="s">
        <v>20</v>
      </c>
      <c r="D10" s="108" t="s">
        <v>1</v>
      </c>
      <c r="M10" s="59"/>
      <c r="N10" s="59"/>
      <c r="O10" s="59"/>
      <c r="P10" s="59">
        <v>2115</v>
      </c>
      <c r="Q10" s="59">
        <v>2644</v>
      </c>
      <c r="U10" s="127"/>
    </row>
    <row r="11" spans="1:21" x14ac:dyDescent="0.2">
      <c r="B11" s="19">
        <v>3</v>
      </c>
      <c r="C11" s="27" t="s">
        <v>21</v>
      </c>
      <c r="D11" s="108" t="s">
        <v>2</v>
      </c>
      <c r="M11" s="59"/>
      <c r="N11" s="59"/>
      <c r="O11" s="59"/>
      <c r="P11" s="59">
        <f t="shared" ref="P11:Q11" si="0">P9-P10</f>
        <v>-3107</v>
      </c>
      <c r="Q11" s="59">
        <f t="shared" si="0"/>
        <v>-3110</v>
      </c>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v>-17</v>
      </c>
      <c r="Q28" s="59">
        <v>54</v>
      </c>
    </row>
    <row r="29" spans="2:17" x14ac:dyDescent="0.2">
      <c r="B29" s="19">
        <v>17</v>
      </c>
      <c r="C29" s="29" t="s">
        <v>34</v>
      </c>
      <c r="D29" s="108" t="s">
        <v>11</v>
      </c>
      <c r="M29" s="59"/>
      <c r="N29" s="59"/>
      <c r="O29" s="59"/>
      <c r="P29" s="59">
        <f t="shared" ref="P29:Q29" si="1">P33-P28-P30+P31</f>
        <v>-3039</v>
      </c>
      <c r="Q29" s="59">
        <f t="shared" si="1"/>
        <v>-2993</v>
      </c>
    </row>
    <row r="30" spans="2:17" x14ac:dyDescent="0.2">
      <c r="B30" s="19">
        <v>18</v>
      </c>
      <c r="C30" s="29" t="s">
        <v>35</v>
      </c>
      <c r="D30" s="108" t="s">
        <v>12</v>
      </c>
      <c r="M30" s="59"/>
      <c r="N30" s="59"/>
      <c r="O30" s="59"/>
      <c r="P30" s="59">
        <v>-43</v>
      </c>
      <c r="Q30" s="59">
        <v>-150</v>
      </c>
    </row>
    <row r="31" spans="2:17" x14ac:dyDescent="0.2">
      <c r="B31" s="19">
        <v>19</v>
      </c>
      <c r="C31" s="29" t="s">
        <v>36</v>
      </c>
      <c r="D31" s="108" t="s">
        <v>13</v>
      </c>
      <c r="M31" s="59"/>
      <c r="N31" s="59"/>
      <c r="O31" s="59"/>
      <c r="P31" s="59">
        <v>8</v>
      </c>
      <c r="Q31" s="59">
        <v>21</v>
      </c>
    </row>
    <row r="32" spans="2:17" x14ac:dyDescent="0.2">
      <c r="B32" s="21"/>
      <c r="C32" s="30"/>
      <c r="D32" s="109"/>
      <c r="M32" s="32"/>
      <c r="N32" s="32"/>
      <c r="O32" s="32"/>
      <c r="P32" s="32"/>
      <c r="Q32" s="32"/>
    </row>
    <row r="33" spans="2:30" x14ac:dyDescent="0.2">
      <c r="B33" s="38">
        <v>20</v>
      </c>
      <c r="C33" s="39" t="s">
        <v>56</v>
      </c>
      <c r="D33" s="40" t="s">
        <v>14</v>
      </c>
      <c r="M33" s="59"/>
      <c r="N33" s="59"/>
      <c r="O33" s="59"/>
      <c r="P33" s="59">
        <f t="shared" ref="P33:Q33" si="2">P11+P12-P13</f>
        <v>-3107</v>
      </c>
      <c r="Q33" s="59">
        <f t="shared" si="2"/>
        <v>-3110</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c r="N42" s="60"/>
      <c r="O42" s="60"/>
      <c r="P42" s="60">
        <f t="shared" ref="P42:Q42" si="3">P33+P35-P36-P37+P38+P39-P40</f>
        <v>-3107</v>
      </c>
      <c r="Q42" s="60">
        <f t="shared" si="3"/>
        <v>-3110</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-5.8891006733947763E-4</v>
      </c>
      <c r="Q57" s="80">
        <f>IFERROR(Q9/GNIQ2023!Q9,"")</f>
        <v>-2.4138649085165919E-4</v>
      </c>
    </row>
    <row r="58" spans="2:17" x14ac:dyDescent="0.2">
      <c r="B58" s="19">
        <v>2</v>
      </c>
      <c r="C58" s="82" t="s">
        <v>20</v>
      </c>
      <c r="D58" s="119" t="s">
        <v>1</v>
      </c>
      <c r="M58" s="80">
        <f>IFERROR(M10/GNIQ2023!M10,"")</f>
        <v>0</v>
      </c>
      <c r="N58" s="80">
        <f>IFERROR(N10/GNIQ2023!N10,"")</f>
        <v>0</v>
      </c>
      <c r="O58" s="80">
        <f>IFERROR(O10/GNIQ2023!O10,"")</f>
        <v>0</v>
      </c>
      <c r="P58" s="80">
        <f>IFERROR(P10/GNIQ2023!P10,"")</f>
        <v>2.3348275450371658E-3</v>
      </c>
      <c r="Q58" s="80">
        <f>IFERROR(Q10/GNIQ2023!Q10,"")</f>
        <v>2.474617388960436E-3</v>
      </c>
    </row>
    <row r="59" spans="2:17" x14ac:dyDescent="0.2">
      <c r="B59" s="19">
        <v>3</v>
      </c>
      <c r="C59" s="82" t="s">
        <v>21</v>
      </c>
      <c r="D59" s="119" t="s">
        <v>2</v>
      </c>
      <c r="M59" s="80">
        <f>IFERROR(M11/GNIQ2023!M11,"")</f>
        <v>0</v>
      </c>
      <c r="N59" s="80">
        <f>IFERROR(N11/GNIQ2023!N11,"")</f>
        <v>0</v>
      </c>
      <c r="O59" s="80">
        <f>IFERROR(O11/GNIQ2023!O11,"")</f>
        <v>0</v>
      </c>
      <c r="P59" s="80">
        <f>IFERROR(P11/GNIQ2023!P11,"")</f>
        <v>-3.9903971789578942E-3</v>
      </c>
      <c r="Q59" s="80">
        <f>IFERROR(Q11/GNIQ2023!Q11,"")</f>
        <v>-3.6076124101866911E-3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-4.053931598250609E-5</v>
      </c>
      <c r="Q76" s="80">
        <f>IFERROR(Q28/GNIQ2023!Q28,"")</f>
        <v>1.1955419568807867E-4</v>
      </c>
    </row>
    <row r="77" spans="2:17" x14ac:dyDescent="0.2">
      <c r="B77" s="19">
        <v>17</v>
      </c>
      <c r="C77" s="84" t="s">
        <v>34</v>
      </c>
      <c r="D77" s="119" t="s">
        <v>11</v>
      </c>
      <c r="M77" s="80">
        <f>IFERROR(M29/GNIQ2023!M29,"")</f>
        <v>0</v>
      </c>
      <c r="N77" s="80">
        <f>IFERROR(N29/GNIQ2023!N29,"")</f>
        <v>0</v>
      </c>
      <c r="O77" s="80">
        <f>IFERROR(O29/GNIQ2023!O29,"")</f>
        <v>0</v>
      </c>
      <c r="P77" s="80">
        <f>IFERROR(P29/GNIQ2023!P29,"")</f>
        <v>-8.0367222344337221E-3</v>
      </c>
      <c r="Q77" s="80">
        <f>IFERROR(Q29/GNIQ2023!Q29,"")</f>
        <v>-7.1662875613552014E-3</v>
      </c>
    </row>
    <row r="78" spans="2:17" x14ac:dyDescent="0.2">
      <c r="B78" s="19">
        <v>18</v>
      </c>
      <c r="C78" s="84" t="s">
        <v>35</v>
      </c>
      <c r="D78" s="119" t="s">
        <v>12</v>
      </c>
      <c r="M78" s="80">
        <f>IFERROR(M30/GNIQ2023!M30,"")</f>
        <v>0</v>
      </c>
      <c r="N78" s="80">
        <f>IFERROR(N30/GNIQ2023!N30,"")</f>
        <v>0</v>
      </c>
      <c r="O78" s="80">
        <f>IFERROR(O30/GNIQ2023!O30,"")</f>
        <v>0</v>
      </c>
      <c r="P78" s="80">
        <f>IFERROR(P30/GNIQ2023!P30,"")</f>
        <v>-3.900686702286891E-4</v>
      </c>
      <c r="Q78" s="80">
        <f>IFERROR(Q30/GNIQ2023!Q30,"")</f>
        <v>-1.3363148001318498E-3</v>
      </c>
    </row>
    <row r="79" spans="2:17" x14ac:dyDescent="0.2">
      <c r="B79" s="19">
        <v>19</v>
      </c>
      <c r="C79" s="84" t="s">
        <v>36</v>
      </c>
      <c r="D79" s="119" t="s">
        <v>13</v>
      </c>
      <c r="M79" s="80">
        <f>IFERROR(M31/GNIQ2023!M31,"")</f>
        <v>0</v>
      </c>
      <c r="N79" s="80">
        <f>IFERROR(N31/GNIQ2023!N31,"")</f>
        <v>0</v>
      </c>
      <c r="O79" s="80">
        <f>IFERROR(O31/GNIQ2023!O31,"")</f>
        <v>0</v>
      </c>
      <c r="P79" s="80">
        <f>IFERROR(P31/GNIQ2023!P31,"")</f>
        <v>2.4232877957168389E-4</v>
      </c>
      <c r="Q79" s="80">
        <f>IFERROR(Q31/GNIQ2023!Q31,"")</f>
        <v>1.0113171201541055E-3</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0</v>
      </c>
      <c r="N81" s="80">
        <f>IFERROR(N33/GNIQ2023!N33,"")</f>
        <v>0</v>
      </c>
      <c r="O81" s="80">
        <f>IFERROR(O33/GNIQ2023!O33,"")</f>
        <v>0</v>
      </c>
      <c r="P81" s="80">
        <f>IFERROR(P33/GNIQ2023!P33,"")</f>
        <v>-3.552037493871073E-3</v>
      </c>
      <c r="Q81" s="80">
        <f>IFERROR(Q33/GNIQ2023!Q33,"")</f>
        <v>-3.2368455015133035E-3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0</v>
      </c>
      <c r="N90" s="105">
        <f>IFERROR(N42/GNIQ2023!N42,"")</f>
        <v>0</v>
      </c>
      <c r="O90" s="105">
        <f>IFERROR(O42/GNIQ2023!O42,"")</f>
        <v>0</v>
      </c>
      <c r="P90" s="105">
        <f>IFERROR(P42/GNIQ2023!P42,"")</f>
        <v>-3.5092435304322684E-3</v>
      </c>
      <c r="Q90" s="105">
        <f>IFERROR(Q42/GNIQ2023!Q42,"")</f>
        <v>-3.2733155318295727E-3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113</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v>11408</v>
      </c>
      <c r="N9" s="59">
        <v>13792</v>
      </c>
      <c r="O9" s="59">
        <v>15827</v>
      </c>
      <c r="P9" s="59">
        <v>19412</v>
      </c>
      <c r="Q9" s="59">
        <v>23602</v>
      </c>
    </row>
    <row r="10" spans="1:17" x14ac:dyDescent="0.2">
      <c r="B10" s="19">
        <v>2</v>
      </c>
      <c r="C10" s="27" t="s">
        <v>20</v>
      </c>
      <c r="D10" s="108" t="s">
        <v>1</v>
      </c>
      <c r="M10" s="59">
        <v>7286</v>
      </c>
      <c r="N10" s="59">
        <v>9395</v>
      </c>
      <c r="O10" s="59">
        <v>11389</v>
      </c>
      <c r="P10" s="59">
        <v>13677</v>
      </c>
      <c r="Q10" s="59">
        <v>15362</v>
      </c>
    </row>
    <row r="11" spans="1:17" x14ac:dyDescent="0.2">
      <c r="B11" s="19">
        <v>3</v>
      </c>
      <c r="C11" s="27" t="s">
        <v>21</v>
      </c>
      <c r="D11" s="108" t="s">
        <v>2</v>
      </c>
      <c r="M11" s="59">
        <f>M9-M10</f>
        <v>4122</v>
      </c>
      <c r="N11" s="59">
        <f t="shared" ref="N11:Q11" si="0">N9-N10</f>
        <v>4397</v>
      </c>
      <c r="O11" s="59">
        <f t="shared" si="0"/>
        <v>4438</v>
      </c>
      <c r="P11" s="59">
        <f t="shared" si="0"/>
        <v>5735</v>
      </c>
      <c r="Q11" s="59">
        <f t="shared" si="0"/>
        <v>8240</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-659</v>
      </c>
      <c r="N28" s="59">
        <v>-492</v>
      </c>
      <c r="O28" s="59">
        <v>-646</v>
      </c>
      <c r="P28" s="59">
        <v>-745</v>
      </c>
      <c r="Q28" s="59">
        <v>-765</v>
      </c>
    </row>
    <row r="29" spans="2:17" x14ac:dyDescent="0.2">
      <c r="B29" s="19">
        <v>17</v>
      </c>
      <c r="C29" s="29" t="s">
        <v>34</v>
      </c>
      <c r="D29" s="108" t="s">
        <v>11</v>
      </c>
      <c r="M29" s="59">
        <f>M33-M28-M30+M31</f>
        <v>4670</v>
      </c>
      <c r="N29" s="59">
        <f t="shared" ref="N29:Q29" si="1">N33-N28-N30+N31</f>
        <v>4754</v>
      </c>
      <c r="O29" s="59">
        <f t="shared" si="1"/>
        <v>4532</v>
      </c>
      <c r="P29" s="59">
        <f t="shared" si="1"/>
        <v>5887</v>
      </c>
      <c r="Q29" s="59">
        <f t="shared" si="1"/>
        <v>8908</v>
      </c>
    </row>
    <row r="30" spans="2:17" x14ac:dyDescent="0.2">
      <c r="B30" s="19">
        <v>18</v>
      </c>
      <c r="C30" s="29" t="s">
        <v>35</v>
      </c>
      <c r="D30" s="108" t="s">
        <v>12</v>
      </c>
      <c r="M30" s="59">
        <v>137</v>
      </c>
      <c r="N30" s="59">
        <v>142</v>
      </c>
      <c r="O30" s="59">
        <v>157</v>
      </c>
      <c r="P30" s="59">
        <v>208</v>
      </c>
      <c r="Q30" s="59">
        <v>0</v>
      </c>
    </row>
    <row r="31" spans="2:17" x14ac:dyDescent="0.2">
      <c r="B31" s="19">
        <v>19</v>
      </c>
      <c r="C31" s="29" t="s">
        <v>36</v>
      </c>
      <c r="D31" s="108" t="s">
        <v>13</v>
      </c>
      <c r="M31" s="59">
        <v>26</v>
      </c>
      <c r="N31" s="59">
        <v>7</v>
      </c>
      <c r="O31" s="59">
        <v>-395</v>
      </c>
      <c r="P31" s="59">
        <v>-385</v>
      </c>
      <c r="Q31" s="59">
        <v>-97</v>
      </c>
    </row>
    <row r="32" spans="2:17" x14ac:dyDescent="0.2">
      <c r="B32" s="21"/>
      <c r="C32" s="30"/>
      <c r="D32" s="109"/>
      <c r="M32" s="32"/>
      <c r="N32" s="32"/>
      <c r="O32" s="32"/>
      <c r="P32" s="32"/>
      <c r="Q32" s="32"/>
    </row>
    <row r="33" spans="2:30" x14ac:dyDescent="0.2">
      <c r="B33" s="38">
        <v>20</v>
      </c>
      <c r="C33" s="39" t="s">
        <v>56</v>
      </c>
      <c r="D33" s="40" t="s">
        <v>14</v>
      </c>
      <c r="M33" s="59">
        <f>M11+M12-M13</f>
        <v>4122</v>
      </c>
      <c r="N33" s="59">
        <f t="shared" ref="N33:Q33" si="2">N11+N12-N13</f>
        <v>4397</v>
      </c>
      <c r="O33" s="59">
        <f t="shared" si="2"/>
        <v>4438</v>
      </c>
      <c r="P33" s="59">
        <f t="shared" si="2"/>
        <v>5735</v>
      </c>
      <c r="Q33" s="59">
        <f t="shared" si="2"/>
        <v>8240</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f>M33+M35-M36-M37+M38+M39-M40</f>
        <v>4122</v>
      </c>
      <c r="N42" s="60">
        <f t="shared" ref="N42:Q42" si="3">N33+N35-N36-N37+N38+N39-N40</f>
        <v>4397</v>
      </c>
      <c r="O42" s="60">
        <f t="shared" si="3"/>
        <v>4438</v>
      </c>
      <c r="P42" s="60">
        <f t="shared" si="3"/>
        <v>5735</v>
      </c>
      <c r="Q42" s="60">
        <f t="shared" si="3"/>
        <v>8240</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7.4782333635856442E-3</v>
      </c>
      <c r="N57" s="80">
        <f>IFERROR(N9/GNIQ2023!N9,"")</f>
        <v>8.7031445590652554E-3</v>
      </c>
      <c r="O57" s="80">
        <f>IFERROR(O9/GNIQ2023!O9,"")</f>
        <v>1.0328920388590596E-2</v>
      </c>
      <c r="P57" s="80">
        <f>IFERROR(P9/GNIQ2023!P9,"")</f>
        <v>1.1524115148380988E-2</v>
      </c>
      <c r="Q57" s="80">
        <f>IFERROR(Q9/GNIQ2023!Q9,"")</f>
        <v>1.2225759564551202E-2</v>
      </c>
    </row>
    <row r="58" spans="2:17" x14ac:dyDescent="0.2">
      <c r="B58" s="19">
        <v>2</v>
      </c>
      <c r="C58" s="82" t="s">
        <v>20</v>
      </c>
      <c r="D58" s="119" t="s">
        <v>1</v>
      </c>
      <c r="M58" s="80">
        <f>IFERROR(M10/GNIQ2023!M10,"")</f>
        <v>8.758352543687193E-3</v>
      </c>
      <c r="N58" s="80">
        <f>IFERROR(N10/GNIQ2023!N10,"")</f>
        <v>1.0969222503293664E-2</v>
      </c>
      <c r="O58" s="80">
        <f>IFERROR(O10/GNIQ2023!O10,"")</f>
        <v>1.3923825911734843E-2</v>
      </c>
      <c r="P58" s="80">
        <f>IFERROR(P10/GNIQ2023!P10,"")</f>
        <v>1.5098551457907006E-2</v>
      </c>
      <c r="Q58" s="80">
        <f>IFERROR(Q10/GNIQ2023!Q10,"")</f>
        <v>1.4377863967174819E-2</v>
      </c>
    </row>
    <row r="59" spans="2:17" x14ac:dyDescent="0.2">
      <c r="B59" s="19">
        <v>3</v>
      </c>
      <c r="C59" s="82" t="s">
        <v>21</v>
      </c>
      <c r="D59" s="119" t="s">
        <v>2</v>
      </c>
      <c r="M59" s="80">
        <f>IFERROR(M11/GNIQ2023!M11,"")</f>
        <v>5.9428862431315363E-3</v>
      </c>
      <c r="N59" s="80">
        <f>IFERROR(N11/GNIQ2023!N11,"")</f>
        <v>6.0379503788137567E-3</v>
      </c>
      <c r="O59" s="80">
        <f>IFERROR(O11/GNIQ2023!O11,"")</f>
        <v>6.2126489489376128E-3</v>
      </c>
      <c r="P59" s="80">
        <f>IFERROR(P11/GNIQ2023!P11,"")</f>
        <v>7.3656027748064132E-3</v>
      </c>
      <c r="Q59" s="80">
        <f>IFERROR(Q11/GNIQ2023!Q11,"")</f>
        <v>9.5584328810091115E-3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-1.781851611507679E-3</v>
      </c>
      <c r="N76" s="80">
        <f>IFERROR(N28/GNIQ2023!N28,"")</f>
        <v>-1.2652075634725318E-3</v>
      </c>
      <c r="O76" s="80">
        <f>IFERROR(O28/GNIQ2023!O28,"")</f>
        <v>-1.6040324282716922E-3</v>
      </c>
      <c r="P76" s="80">
        <f>IFERROR(P28/GNIQ2023!P28,"")</f>
        <v>-1.7765759062921787E-3</v>
      </c>
      <c r="Q76" s="80">
        <f>IFERROR(Q28/GNIQ2023!Q28,"")</f>
        <v>-1.693684438914448E-3</v>
      </c>
    </row>
    <row r="77" spans="2:17" x14ac:dyDescent="0.2">
      <c r="B77" s="19">
        <v>17</v>
      </c>
      <c r="C77" s="84" t="s">
        <v>34</v>
      </c>
      <c r="D77" s="119" t="s">
        <v>11</v>
      </c>
      <c r="M77" s="80">
        <f>IFERROR(M29/GNIQ2023!M29,"")</f>
        <v>1.4509667705280754E-2</v>
      </c>
      <c r="N77" s="80">
        <f>IFERROR(N29/GNIQ2023!N29,"")</f>
        <v>1.4077823356482973E-2</v>
      </c>
      <c r="O77" s="80">
        <f>IFERROR(O29/GNIQ2023!O29,"")</f>
        <v>1.3614226583241996E-2</v>
      </c>
      <c r="P77" s="80">
        <f>IFERROR(P29/GNIQ2023!P29,"")</f>
        <v>1.5568339517641106E-2</v>
      </c>
      <c r="Q77" s="80">
        <f>IFERROR(Q29/GNIQ2023!Q29,"")</f>
        <v>2.1328863881240272E-2</v>
      </c>
    </row>
    <row r="78" spans="2:17" x14ac:dyDescent="0.2">
      <c r="B78" s="19">
        <v>18</v>
      </c>
      <c r="C78" s="84" t="s">
        <v>35</v>
      </c>
      <c r="D78" s="119" t="s">
        <v>12</v>
      </c>
      <c r="M78" s="80">
        <f>IFERROR(M30/GNIQ2023!M30,"")</f>
        <v>1.4594341230611896E-3</v>
      </c>
      <c r="N78" s="80">
        <f>IFERROR(N30/GNIQ2023!N30,"")</f>
        <v>1.4048695548937939E-3</v>
      </c>
      <c r="O78" s="80">
        <f>IFERROR(O30/GNIQ2023!O30,"")</f>
        <v>1.5453516413209312E-3</v>
      </c>
      <c r="P78" s="80">
        <f>IFERROR(P30/GNIQ2023!P30,"")</f>
        <v>1.8868438001759845E-3</v>
      </c>
      <c r="Q78" s="80">
        <f>IFERROR(Q30/GNIQ2023!Q30,"")</f>
        <v>0</v>
      </c>
    </row>
    <row r="79" spans="2:17" x14ac:dyDescent="0.2">
      <c r="B79" s="19">
        <v>19</v>
      </c>
      <c r="C79" s="84" t="s">
        <v>36</v>
      </c>
      <c r="D79" s="119" t="s">
        <v>13</v>
      </c>
      <c r="M79" s="80">
        <f>IFERROR(M31/GNIQ2023!M31,"")</f>
        <v>2.4507493637477614E-3</v>
      </c>
      <c r="N79" s="80">
        <f>IFERROR(N31/GNIQ2023!N31,"")</f>
        <v>6.1848383106555933E-4</v>
      </c>
      <c r="O79" s="80">
        <f>IFERROR(O31/GNIQ2023!O31,"")</f>
        <v>-1.0982594672746484E-2</v>
      </c>
      <c r="P79" s="80">
        <f>IFERROR(P31/GNIQ2023!P31,"")</f>
        <v>-1.1662072516887287E-2</v>
      </c>
      <c r="Q79" s="80">
        <f>IFERROR(Q31/GNIQ2023!Q31,"")</f>
        <v>-4.6713219359499156E-3</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5.3190022370831333E-3</v>
      </c>
      <c r="N81" s="80">
        <f>IFERROR(N33/GNIQ2023!N33,"")</f>
        <v>5.3863532446898265E-3</v>
      </c>
      <c r="O81" s="80">
        <f>IFERROR(O33/GNIQ2023!O33,"")</f>
        <v>5.5388381559706044E-3</v>
      </c>
      <c r="P81" s="80">
        <f>IFERROR(P33/GNIQ2023!P33,"")</f>
        <v>6.5564644439493414E-3</v>
      </c>
      <c r="Q81" s="80">
        <f>IFERROR(Q33/GNIQ2023!Q33,"")</f>
        <v>8.5760793995079167E-3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5.3482596747448487E-3</v>
      </c>
      <c r="N90" s="105">
        <f>IFERROR(N42/GNIQ2023!N42,"")</f>
        <v>5.522786991494129E-3</v>
      </c>
      <c r="O90" s="105">
        <f>IFERROR(O42/GNIQ2023!O42,"")</f>
        <v>5.7485036145108913E-3</v>
      </c>
      <c r="P90" s="105">
        <f>IFERROR(P42/GNIQ2023!P42,"")</f>
        <v>6.4774739771577272E-3</v>
      </c>
      <c r="Q90" s="105">
        <f>IFERROR(Q42/GNIQ2023!Q42,"")</f>
        <v>8.6727073897992536E-3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114</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v>1737</v>
      </c>
      <c r="N9" s="59">
        <v>2065</v>
      </c>
      <c r="O9" s="59">
        <v>2204</v>
      </c>
      <c r="P9" s="59">
        <v>2597</v>
      </c>
      <c r="Q9" s="59">
        <v>3622</v>
      </c>
    </row>
    <row r="10" spans="1:17" x14ac:dyDescent="0.2">
      <c r="B10" s="19">
        <v>2</v>
      </c>
      <c r="C10" s="27" t="s">
        <v>20</v>
      </c>
      <c r="D10" s="108" t="s">
        <v>1</v>
      </c>
      <c r="M10" s="59">
        <v>718</v>
      </c>
      <c r="N10" s="59">
        <v>843</v>
      </c>
      <c r="O10" s="59">
        <v>924</v>
      </c>
      <c r="P10" s="59">
        <v>1092</v>
      </c>
      <c r="Q10" s="59">
        <v>1418</v>
      </c>
    </row>
    <row r="11" spans="1:17" x14ac:dyDescent="0.2">
      <c r="B11" s="19">
        <v>3</v>
      </c>
      <c r="C11" s="27" t="s">
        <v>21</v>
      </c>
      <c r="D11" s="108" t="s">
        <v>2</v>
      </c>
      <c r="M11" s="59">
        <f>M9-M10</f>
        <v>1019</v>
      </c>
      <c r="N11" s="59">
        <f t="shared" ref="N11:Q11" si="0">N9-N10</f>
        <v>1222</v>
      </c>
      <c r="O11" s="59">
        <f t="shared" si="0"/>
        <v>1280</v>
      </c>
      <c r="P11" s="59">
        <f t="shared" si="0"/>
        <v>1505</v>
      </c>
      <c r="Q11" s="59">
        <f t="shared" si="0"/>
        <v>2204</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617</v>
      </c>
      <c r="N28" s="59">
        <v>723</v>
      </c>
      <c r="O28" s="59">
        <v>769</v>
      </c>
      <c r="P28" s="59">
        <v>821</v>
      </c>
      <c r="Q28" s="59">
        <v>874</v>
      </c>
    </row>
    <row r="29" spans="2:17" x14ac:dyDescent="0.2">
      <c r="B29" s="19">
        <v>17</v>
      </c>
      <c r="C29" s="29" t="s">
        <v>34</v>
      </c>
      <c r="D29" s="108" t="s">
        <v>11</v>
      </c>
      <c r="M29" s="59">
        <f>M33-M28-M30+M31</f>
        <v>319</v>
      </c>
      <c r="N29" s="59">
        <f t="shared" ref="N29:Q29" si="1">N33-N28-N30+N31</f>
        <v>407</v>
      </c>
      <c r="O29" s="59">
        <f t="shared" si="1"/>
        <v>478</v>
      </c>
      <c r="P29" s="59">
        <f t="shared" si="1"/>
        <v>635</v>
      </c>
      <c r="Q29" s="59">
        <f t="shared" si="1"/>
        <v>1431</v>
      </c>
    </row>
    <row r="30" spans="2:17" x14ac:dyDescent="0.2">
      <c r="B30" s="19">
        <v>18</v>
      </c>
      <c r="C30" s="29" t="s">
        <v>35</v>
      </c>
      <c r="D30" s="108" t="s">
        <v>12</v>
      </c>
      <c r="M30" s="59">
        <v>85</v>
      </c>
      <c r="N30" s="59">
        <v>93</v>
      </c>
      <c r="O30" s="59">
        <v>68</v>
      </c>
      <c r="P30" s="59">
        <v>56</v>
      </c>
      <c r="Q30" s="59">
        <v>-42</v>
      </c>
    </row>
    <row r="31" spans="2:17" x14ac:dyDescent="0.2">
      <c r="B31" s="19">
        <v>19</v>
      </c>
      <c r="C31" s="29" t="s">
        <v>36</v>
      </c>
      <c r="D31" s="108" t="s">
        <v>13</v>
      </c>
      <c r="M31" s="59">
        <v>2</v>
      </c>
      <c r="N31" s="59">
        <v>1</v>
      </c>
      <c r="O31" s="59">
        <v>35</v>
      </c>
      <c r="P31" s="59">
        <v>7</v>
      </c>
      <c r="Q31" s="59">
        <v>59</v>
      </c>
    </row>
    <row r="32" spans="2:17" x14ac:dyDescent="0.2">
      <c r="B32" s="21"/>
      <c r="C32" s="30"/>
      <c r="D32" s="109"/>
      <c r="M32" s="32"/>
      <c r="N32" s="32"/>
      <c r="O32" s="32"/>
      <c r="P32" s="32"/>
      <c r="Q32" s="32"/>
    </row>
    <row r="33" spans="2:30" x14ac:dyDescent="0.2">
      <c r="B33" s="38">
        <v>20</v>
      </c>
      <c r="C33" s="39" t="s">
        <v>56</v>
      </c>
      <c r="D33" s="40" t="s">
        <v>14</v>
      </c>
      <c r="M33" s="59">
        <f>M11+M12-M13</f>
        <v>1019</v>
      </c>
      <c r="N33" s="59">
        <f t="shared" ref="N33:Q33" si="2">N11+N12-N13</f>
        <v>1222</v>
      </c>
      <c r="O33" s="59">
        <f t="shared" si="2"/>
        <v>1280</v>
      </c>
      <c r="P33" s="59">
        <f t="shared" si="2"/>
        <v>1505</v>
      </c>
      <c r="Q33" s="59">
        <f t="shared" si="2"/>
        <v>2204</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f>M33+M35-M36-M37+M38+M39-M40</f>
        <v>1019</v>
      </c>
      <c r="N42" s="60">
        <f t="shared" ref="N42:Q42" si="3">N33+N35-N36-N37+N38+N39-N40</f>
        <v>1222</v>
      </c>
      <c r="O42" s="60">
        <f t="shared" si="3"/>
        <v>1280</v>
      </c>
      <c r="P42" s="60">
        <f t="shared" si="3"/>
        <v>1505</v>
      </c>
      <c r="Q42" s="60">
        <f t="shared" si="3"/>
        <v>2204</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1.1386475589540905E-3</v>
      </c>
      <c r="N57" s="80">
        <f>IFERROR(N9/GNIQ2023!N9,"")</f>
        <v>1.3030737757011132E-3</v>
      </c>
      <c r="O57" s="80">
        <f>IFERROR(O9/GNIQ2023!O9,"")</f>
        <v>1.4383610625168177E-3</v>
      </c>
      <c r="P57" s="80">
        <f>IFERROR(P9/GNIQ2023!P9,"")</f>
        <v>1.541733311371596E-3</v>
      </c>
      <c r="Q57" s="80">
        <f>IFERROR(Q9/GNIQ2023!Q9,"")</f>
        <v>1.8761842700959434E-3</v>
      </c>
    </row>
    <row r="58" spans="2:17" x14ac:dyDescent="0.2">
      <c r="B58" s="19">
        <v>2</v>
      </c>
      <c r="C58" s="82" t="s">
        <v>20</v>
      </c>
      <c r="D58" s="119" t="s">
        <v>1</v>
      </c>
      <c r="M58" s="80">
        <f>IFERROR(M10/GNIQ2023!M10,"")</f>
        <v>8.6309320976769204E-4</v>
      </c>
      <c r="N58" s="80">
        <f>IFERROR(N10/GNIQ2023!N10,"")</f>
        <v>9.8425274829979335E-4</v>
      </c>
      <c r="O58" s="80">
        <f>IFERROR(O10/GNIQ2023!O10,"")</f>
        <v>1.1296527476023352E-3</v>
      </c>
      <c r="P58" s="80">
        <f>IFERROR(P10/GNIQ2023!P10,"")</f>
        <v>1.2054996119057141E-3</v>
      </c>
      <c r="Q58" s="80">
        <f>IFERROR(Q10/GNIQ2023!Q10,"")</f>
        <v>1.3271586450627451E-3</v>
      </c>
    </row>
    <row r="59" spans="2:17" x14ac:dyDescent="0.2">
      <c r="B59" s="19">
        <v>3</v>
      </c>
      <c r="C59" s="82" t="s">
        <v>21</v>
      </c>
      <c r="D59" s="119" t="s">
        <v>2</v>
      </c>
      <c r="M59" s="80">
        <f>IFERROR(M11/GNIQ2023!M11,"")</f>
        <v>1.4691414560288781E-3</v>
      </c>
      <c r="N59" s="80">
        <f>IFERROR(N11/GNIQ2023!N11,"")</f>
        <v>1.6780476149443734E-3</v>
      </c>
      <c r="O59" s="80">
        <f>IFERROR(O11/GNIQ2023!O11,"")</f>
        <v>1.7918410668409518E-3</v>
      </c>
      <c r="P59" s="80">
        <f>IFERROR(P11/GNIQ2023!P11,"")</f>
        <v>1.9329088362831127E-3</v>
      </c>
      <c r="Q59" s="80">
        <f>IFERROR(Q11/GNIQ2023!Q11,"")</f>
        <v>2.5566487948718544E-3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1.6682889898334415E-3</v>
      </c>
      <c r="N76" s="80">
        <f>IFERROR(N28/GNIQ2023!N28,"")</f>
        <v>1.8592379438834158E-3</v>
      </c>
      <c r="O76" s="80">
        <f>IFERROR(O28/GNIQ2023!O28,"")</f>
        <v>1.9094441754503582E-3</v>
      </c>
      <c r="P76" s="80">
        <f>IFERROR(P28/GNIQ2023!P28,"")</f>
        <v>1.9578104953904413E-3</v>
      </c>
      <c r="Q76" s="80">
        <f>IFERROR(Q28/GNIQ2023!Q28,"")</f>
        <v>1.9350067968774214E-3</v>
      </c>
    </row>
    <row r="77" spans="2:17" x14ac:dyDescent="0.2">
      <c r="B77" s="19">
        <v>17</v>
      </c>
      <c r="C77" s="84" t="s">
        <v>34</v>
      </c>
      <c r="D77" s="119" t="s">
        <v>11</v>
      </c>
      <c r="M77" s="80">
        <f>IFERROR(M29/GNIQ2023!M29,"")</f>
        <v>9.9113147708448836E-4</v>
      </c>
      <c r="N77" s="80">
        <f>IFERROR(N29/GNIQ2023!N29,"")</f>
        <v>1.2052322478099643E-3</v>
      </c>
      <c r="O77" s="80">
        <f>IFERROR(O29/GNIQ2023!O29,"")</f>
        <v>1.4359223977911902E-3</v>
      </c>
      <c r="P77" s="80">
        <f>IFERROR(P29/GNIQ2023!P29,"")</f>
        <v>1.6792756231870396E-3</v>
      </c>
      <c r="Q77" s="80">
        <f>IFERROR(Q29/GNIQ2023!Q29,"")</f>
        <v>3.4263138991978931E-3</v>
      </c>
    </row>
    <row r="78" spans="2:17" x14ac:dyDescent="0.2">
      <c r="B78" s="19">
        <v>18</v>
      </c>
      <c r="C78" s="84" t="s">
        <v>35</v>
      </c>
      <c r="D78" s="119" t="s">
        <v>12</v>
      </c>
      <c r="M78" s="80">
        <f>IFERROR(M30/GNIQ2023!M30,"")</f>
        <v>9.0548832452701548E-4</v>
      </c>
      <c r="N78" s="80">
        <f>IFERROR(N30/GNIQ2023!N30,"")</f>
        <v>9.2009062397973825E-4</v>
      </c>
      <c r="O78" s="80">
        <f>IFERROR(O30/GNIQ2023!O30,"")</f>
        <v>6.6932427776957525E-4</v>
      </c>
      <c r="P78" s="80">
        <f>IFERROR(P30/GNIQ2023!P30,"")</f>
        <v>5.0799640773968808E-4</v>
      </c>
      <c r="Q78" s="80">
        <f>IFERROR(Q30/GNIQ2023!Q30,"")</f>
        <v>-3.7416814403691794E-4</v>
      </c>
    </row>
    <row r="79" spans="2:17" x14ac:dyDescent="0.2">
      <c r="B79" s="19">
        <v>19</v>
      </c>
      <c r="C79" s="84" t="s">
        <v>36</v>
      </c>
      <c r="D79" s="119" t="s">
        <v>13</v>
      </c>
      <c r="M79" s="80">
        <f>IFERROR(M31/GNIQ2023!M31,"")</f>
        <v>1.8851918182675087E-4</v>
      </c>
      <c r="N79" s="80">
        <f>IFERROR(N31/GNIQ2023!N31,"")</f>
        <v>8.8354833009365616E-5</v>
      </c>
      <c r="O79" s="80">
        <f>IFERROR(O31/GNIQ2023!O31,"")</f>
        <v>9.7314130011677698E-4</v>
      </c>
      <c r="P79" s="80">
        <f>IFERROR(P31/GNIQ2023!P31,"")</f>
        <v>2.120376821252234E-4</v>
      </c>
      <c r="Q79" s="80">
        <f>IFERROR(Q31/GNIQ2023!Q31,"")</f>
        <v>2.8413195280520107E-3</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1.3149110333788726E-3</v>
      </c>
      <c r="N81" s="80">
        <f>IFERROR(N33/GNIQ2023!N33,"")</f>
        <v>1.4969578496727243E-3</v>
      </c>
      <c r="O81" s="80">
        <f>IFERROR(O33/GNIQ2023!O33,"")</f>
        <v>1.5975017664809313E-3</v>
      </c>
      <c r="P81" s="80">
        <f>IFERROR(P33/GNIQ2023!P33,"")</f>
        <v>1.7205717503302107E-3</v>
      </c>
      <c r="Q81" s="80">
        <f>IFERROR(Q33/GNIQ2023!Q33,"")</f>
        <v>2.293893082101389E-3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1.3221437672404175E-3</v>
      </c>
      <c r="N90" s="105">
        <f>IFERROR(N42/GNIQ2023!N42,"")</f>
        <v>1.5348750747340974E-3</v>
      </c>
      <c r="O90" s="105">
        <f>IFERROR(O42/GNIQ2023!O42,"")</f>
        <v>1.6579731019770033E-3</v>
      </c>
      <c r="P90" s="105">
        <f>IFERROR(P42/GNIQ2023!P42,"")</f>
        <v>1.6998427786612694E-3</v>
      </c>
      <c r="Q90" s="105">
        <f>IFERROR(Q42/GNIQ2023!Q42,"")</f>
        <v>2.319738724164752E-3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115</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v>593</v>
      </c>
      <c r="N9" s="59">
        <v>723</v>
      </c>
      <c r="O9" s="59">
        <v>654</v>
      </c>
      <c r="P9" s="59">
        <v>217</v>
      </c>
      <c r="Q9" s="59">
        <v>277</v>
      </c>
    </row>
    <row r="10" spans="1:17" x14ac:dyDescent="0.2">
      <c r="B10" s="19">
        <v>2</v>
      </c>
      <c r="C10" s="27" t="s">
        <v>20</v>
      </c>
      <c r="D10" s="108" t="s">
        <v>1</v>
      </c>
      <c r="M10" s="59">
        <v>609</v>
      </c>
      <c r="N10" s="59">
        <v>1114</v>
      </c>
      <c r="O10" s="59">
        <v>1711</v>
      </c>
      <c r="P10" s="59">
        <v>2520</v>
      </c>
      <c r="Q10" s="59">
        <v>-124</v>
      </c>
    </row>
    <row r="11" spans="1:17" x14ac:dyDescent="0.2">
      <c r="B11" s="19">
        <v>3</v>
      </c>
      <c r="C11" s="27" t="s">
        <v>21</v>
      </c>
      <c r="D11" s="108" t="s">
        <v>2</v>
      </c>
      <c r="M11" s="59">
        <f>M9-M10</f>
        <v>-16</v>
      </c>
      <c r="N11" s="59">
        <f t="shared" ref="N11:Q11" si="0">N9-N10</f>
        <v>-391</v>
      </c>
      <c r="O11" s="59">
        <f t="shared" si="0"/>
        <v>-1057</v>
      </c>
      <c r="P11" s="59">
        <f t="shared" si="0"/>
        <v>-2303</v>
      </c>
      <c r="Q11" s="59">
        <f t="shared" si="0"/>
        <v>401</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-263</v>
      </c>
      <c r="N28" s="59">
        <v>-160</v>
      </c>
      <c r="O28" s="59">
        <v>-1025</v>
      </c>
      <c r="P28" s="59">
        <v>-412</v>
      </c>
      <c r="Q28" s="59">
        <v>-442</v>
      </c>
    </row>
    <row r="29" spans="2:17" x14ac:dyDescent="0.2">
      <c r="B29" s="19">
        <v>17</v>
      </c>
      <c r="C29" s="29" t="s">
        <v>34</v>
      </c>
      <c r="D29" s="108" t="s">
        <v>11</v>
      </c>
      <c r="M29" s="59">
        <f>M33-M28-M30+M31</f>
        <v>41</v>
      </c>
      <c r="N29" s="59">
        <f t="shared" ref="N29:Q29" si="1">N33-N28-N30+N31</f>
        <v>-506</v>
      </c>
      <c r="O29" s="59">
        <f t="shared" si="1"/>
        <v>115</v>
      </c>
      <c r="P29" s="59">
        <f t="shared" si="1"/>
        <v>-1540</v>
      </c>
      <c r="Q29" s="59">
        <f t="shared" si="1"/>
        <v>1629</v>
      </c>
    </row>
    <row r="30" spans="2:17" x14ac:dyDescent="0.2">
      <c r="B30" s="19">
        <v>18</v>
      </c>
      <c r="C30" s="29" t="s">
        <v>35</v>
      </c>
      <c r="D30" s="108" t="s">
        <v>12</v>
      </c>
      <c r="M30" s="59">
        <v>74</v>
      </c>
      <c r="N30" s="59">
        <v>83</v>
      </c>
      <c r="O30" s="59">
        <v>164</v>
      </c>
      <c r="P30" s="59">
        <v>10</v>
      </c>
      <c r="Q30" s="59">
        <v>40</v>
      </c>
    </row>
    <row r="31" spans="2:17" x14ac:dyDescent="0.2">
      <c r="B31" s="19">
        <v>19</v>
      </c>
      <c r="C31" s="29" t="s">
        <v>36</v>
      </c>
      <c r="D31" s="108" t="s">
        <v>13</v>
      </c>
      <c r="M31" s="59">
        <v>-132</v>
      </c>
      <c r="N31" s="59">
        <v>-192</v>
      </c>
      <c r="O31" s="59">
        <v>311</v>
      </c>
      <c r="P31" s="59">
        <v>361</v>
      </c>
      <c r="Q31" s="59">
        <v>826</v>
      </c>
    </row>
    <row r="32" spans="2:17" x14ac:dyDescent="0.2">
      <c r="B32" s="21"/>
      <c r="C32" s="30"/>
      <c r="D32" s="109"/>
      <c r="M32" s="32"/>
      <c r="N32" s="32"/>
      <c r="O32" s="32"/>
      <c r="P32" s="32"/>
      <c r="Q32" s="32"/>
    </row>
    <row r="33" spans="2:30" x14ac:dyDescent="0.2">
      <c r="B33" s="38">
        <v>20</v>
      </c>
      <c r="C33" s="39" t="s">
        <v>56</v>
      </c>
      <c r="D33" s="40" t="s">
        <v>14</v>
      </c>
      <c r="M33" s="59">
        <f>M11+M12-M13</f>
        <v>-16</v>
      </c>
      <c r="N33" s="59">
        <f t="shared" ref="N33:Q33" si="2">N11+N12-N13</f>
        <v>-391</v>
      </c>
      <c r="O33" s="59">
        <f t="shared" si="2"/>
        <v>-1057</v>
      </c>
      <c r="P33" s="59">
        <f t="shared" si="2"/>
        <v>-2303</v>
      </c>
      <c r="Q33" s="59">
        <f t="shared" si="2"/>
        <v>401</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f>M33+M35-M36-M37+M38+M39-M40</f>
        <v>-16</v>
      </c>
      <c r="N42" s="60">
        <f t="shared" ref="N42:Q42" si="3">N33+N35-N36-N37+N38+N39-N40</f>
        <v>-391</v>
      </c>
      <c r="O42" s="60">
        <f t="shared" si="3"/>
        <v>-1057</v>
      </c>
      <c r="P42" s="60">
        <f t="shared" si="3"/>
        <v>-2303</v>
      </c>
      <c r="Q42" s="60">
        <f t="shared" si="3"/>
        <v>401</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3.887265414276198E-4</v>
      </c>
      <c r="N57" s="80">
        <f>IFERROR(N9/GNIQ2023!N9,"")</f>
        <v>4.5623357861109194E-4</v>
      </c>
      <c r="O57" s="80">
        <f>IFERROR(O9/GNIQ2023!O9,"")</f>
        <v>4.2680949858711376E-4</v>
      </c>
      <c r="P57" s="80">
        <f>IFERROR(P9/GNIQ2023!P9,"")</f>
        <v>1.2882407723051074E-4</v>
      </c>
      <c r="Q57" s="80">
        <f>IFERROR(Q9/GNIQ2023!Q9,"")</f>
        <v>1.4348510293113649E-4</v>
      </c>
    </row>
    <row r="58" spans="2:17" x14ac:dyDescent="0.2">
      <c r="B58" s="19">
        <v>2</v>
      </c>
      <c r="C58" s="82" t="s">
        <v>20</v>
      </c>
      <c r="D58" s="119" t="s">
        <v>1</v>
      </c>
      <c r="M58" s="80">
        <f>IFERROR(M10/GNIQ2023!M10,"")</f>
        <v>7.3206652471939334E-4</v>
      </c>
      <c r="N58" s="80">
        <f>IFERROR(N10/GNIQ2023!N10,"")</f>
        <v>1.3006614016678171E-3</v>
      </c>
      <c r="O58" s="80">
        <f>IFERROR(O10/GNIQ2023!O10,"")</f>
        <v>2.0918136917181768E-3</v>
      </c>
      <c r="P58" s="80">
        <f>IFERROR(P10/GNIQ2023!P10,"")</f>
        <v>2.7819221813208785E-3</v>
      </c>
      <c r="Q58" s="80">
        <f>IFERROR(Q10/GNIQ2023!Q10,"")</f>
        <v>-1.1605618616909761E-4</v>
      </c>
    </row>
    <row r="59" spans="2:17" x14ac:dyDescent="0.2">
      <c r="B59" s="19">
        <v>3</v>
      </c>
      <c r="C59" s="82" t="s">
        <v>21</v>
      </c>
      <c r="D59" s="119" t="s">
        <v>2</v>
      </c>
      <c r="M59" s="80">
        <f>IFERROR(M11/GNIQ2023!M11,"")</f>
        <v>-2.3067971831660499E-5</v>
      </c>
      <c r="N59" s="80">
        <f>IFERROR(N11/GNIQ2023!N11,"")</f>
        <v>-5.3692030887336338E-4</v>
      </c>
      <c r="O59" s="80">
        <f>IFERROR(O11/GNIQ2023!O11,"")</f>
        <v>-1.4796687559772547E-3</v>
      </c>
      <c r="P59" s="80">
        <f>IFERROR(P11/GNIQ2023!P11,"")</f>
        <v>-2.9578000331960189E-3</v>
      </c>
      <c r="Q59" s="80">
        <f>IFERROR(Q11/GNIQ2023!Q11,"")</f>
        <v>4.6516160015590453E-4</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-7.111183214362968E-4</v>
      </c>
      <c r="N76" s="80">
        <f>IFERROR(N28/GNIQ2023!N28,"")</f>
        <v>-4.1144961413740872E-4</v>
      </c>
      <c r="O76" s="80">
        <f>IFERROR(O28/GNIQ2023!O28,"")</f>
        <v>-2.5450978931555487E-3</v>
      </c>
      <c r="P76" s="80">
        <f>IFERROR(P28/GNIQ2023!P28,"")</f>
        <v>-9.824822461642652E-4</v>
      </c>
      <c r="Q76" s="80">
        <f>IFERROR(Q28/GNIQ2023!Q28,"")</f>
        <v>-9.7857323137279218E-4</v>
      </c>
    </row>
    <row r="77" spans="2:17" x14ac:dyDescent="0.2">
      <c r="B77" s="19">
        <v>17</v>
      </c>
      <c r="C77" s="84" t="s">
        <v>34</v>
      </c>
      <c r="D77" s="119" t="s">
        <v>11</v>
      </c>
      <c r="M77" s="80">
        <f>IFERROR(M29/GNIQ2023!M29,"")</f>
        <v>1.273868042647775E-4</v>
      </c>
      <c r="N77" s="80">
        <f>IFERROR(N29/GNIQ2023!N29,"")</f>
        <v>-1.4983968486286042E-3</v>
      </c>
      <c r="O77" s="80">
        <f>IFERROR(O29/GNIQ2023!O29,"")</f>
        <v>3.4546250156064202E-4</v>
      </c>
      <c r="P77" s="80">
        <f>IFERROR(P29/GNIQ2023!P29,"")</f>
        <v>-4.0725739522961277E-3</v>
      </c>
      <c r="Q77" s="80">
        <f>IFERROR(Q29/GNIQ2023!Q29,"")</f>
        <v>3.9003950676403686E-3</v>
      </c>
    </row>
    <row r="78" spans="2:17" x14ac:dyDescent="0.2">
      <c r="B78" s="19">
        <v>18</v>
      </c>
      <c r="C78" s="84" t="s">
        <v>35</v>
      </c>
      <c r="D78" s="119" t="s">
        <v>12</v>
      </c>
      <c r="M78" s="80">
        <f>IFERROR(M30/GNIQ2023!M30,"")</f>
        <v>7.8830748252940177E-4</v>
      </c>
      <c r="N78" s="80">
        <f>IFERROR(N30/GNIQ2023!N30,"")</f>
        <v>8.2115614828299219E-4</v>
      </c>
      <c r="O78" s="80">
        <f>IFERROR(O30/GNIQ2023!O30,"")</f>
        <v>1.614252669914858E-3</v>
      </c>
      <c r="P78" s="80">
        <f>IFERROR(P30/GNIQ2023!P30,"")</f>
        <v>9.0713644239230021E-5</v>
      </c>
      <c r="Q78" s="80">
        <f>IFERROR(Q30/GNIQ2023!Q30,"")</f>
        <v>3.5635061336849327E-4</v>
      </c>
    </row>
    <row r="79" spans="2:17" x14ac:dyDescent="0.2">
      <c r="B79" s="19">
        <v>19</v>
      </c>
      <c r="C79" s="84" t="s">
        <v>36</v>
      </c>
      <c r="D79" s="119" t="s">
        <v>13</v>
      </c>
      <c r="M79" s="80">
        <f>IFERROR(M31/GNIQ2023!M31,"")</f>
        <v>-1.2442266000565557E-2</v>
      </c>
      <c r="N79" s="80">
        <f>IFERROR(N31/GNIQ2023!N31,"")</f>
        <v>-1.6964127937798199E-2</v>
      </c>
      <c r="O79" s="80">
        <f>IFERROR(O31/GNIQ2023!O31,"")</f>
        <v>8.6470555524662176E-3</v>
      </c>
      <c r="P79" s="80">
        <f>IFERROR(P31/GNIQ2023!P31,"")</f>
        <v>1.0935086178172236E-2</v>
      </c>
      <c r="Q79" s="80">
        <f>IFERROR(Q31/GNIQ2023!Q31,"")</f>
        <v>3.977847339272815E-2</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-2.0646296893093191E-5</v>
      </c>
      <c r="N81" s="80">
        <f>IFERROR(N33/GNIQ2023!N33,"")</f>
        <v>-4.7897751163832665E-4</v>
      </c>
      <c r="O81" s="80">
        <f>IFERROR(O33/GNIQ2023!O33,"")</f>
        <v>-1.3191870056018316E-3</v>
      </c>
      <c r="P81" s="80">
        <f>IFERROR(P33/GNIQ2023!P33,"")</f>
        <v>-2.6328749109704153E-3</v>
      </c>
      <c r="Q81" s="80">
        <f>IFERROR(Q33/GNIQ2023!Q33,"")</f>
        <v>4.1735532029158671E-4</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-2.0759862881105671E-5</v>
      </c>
      <c r="N90" s="105">
        <f>IFERROR(N42/GNIQ2023!N42,"")</f>
        <v>-4.9110978250493627E-4</v>
      </c>
      <c r="O90" s="105">
        <f>IFERROR(O42/GNIQ2023!O42,"")</f>
        <v>-1.3691231006169474E-3</v>
      </c>
      <c r="P90" s="105">
        <f>IFERROR(P42/GNIQ2023!P42,"")</f>
        <v>-2.6011547636258492E-3</v>
      </c>
      <c r="Q90" s="105">
        <f>IFERROR(Q42/GNIQ2023!Q42,"")</f>
        <v>4.2205772612979381E-4</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116</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v>2395</v>
      </c>
      <c r="N9" s="59">
        <v>2789</v>
      </c>
      <c r="O9" s="59">
        <v>2595</v>
      </c>
      <c r="P9" s="59">
        <v>2889</v>
      </c>
      <c r="Q9" s="59">
        <v>1737</v>
      </c>
    </row>
    <row r="10" spans="1:17" x14ac:dyDescent="0.2">
      <c r="B10" s="19">
        <v>2</v>
      </c>
      <c r="C10" s="27" t="s">
        <v>20</v>
      </c>
      <c r="D10" s="108" t="s">
        <v>1</v>
      </c>
      <c r="M10" s="59">
        <v>1502</v>
      </c>
      <c r="N10" s="59">
        <v>1770</v>
      </c>
      <c r="O10" s="59">
        <v>1331</v>
      </c>
      <c r="P10" s="59">
        <v>1524</v>
      </c>
      <c r="Q10" s="59">
        <v>170</v>
      </c>
    </row>
    <row r="11" spans="1:17" x14ac:dyDescent="0.2">
      <c r="B11" s="19">
        <v>3</v>
      </c>
      <c r="C11" s="27" t="s">
        <v>21</v>
      </c>
      <c r="D11" s="108" t="s">
        <v>2</v>
      </c>
      <c r="M11" s="59">
        <f>M9-M10</f>
        <v>893</v>
      </c>
      <c r="N11" s="59">
        <f t="shared" ref="N11:Q11" si="0">N9-N10</f>
        <v>1019</v>
      </c>
      <c r="O11" s="59">
        <f t="shared" si="0"/>
        <v>1264</v>
      </c>
      <c r="P11" s="59">
        <f t="shared" si="0"/>
        <v>1365</v>
      </c>
      <c r="Q11" s="59">
        <f t="shared" si="0"/>
        <v>1567</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14</v>
      </c>
      <c r="N28" s="59">
        <v>26</v>
      </c>
      <c r="O28" s="59">
        <v>30</v>
      </c>
      <c r="P28" s="59">
        <v>26</v>
      </c>
      <c r="Q28" s="59">
        <v>-3</v>
      </c>
    </row>
    <row r="29" spans="2:17" x14ac:dyDescent="0.2">
      <c r="B29" s="19">
        <v>17</v>
      </c>
      <c r="C29" s="29" t="s">
        <v>34</v>
      </c>
      <c r="D29" s="108" t="s">
        <v>11</v>
      </c>
      <c r="M29" s="59">
        <f>M33-M28-M30+M31</f>
        <v>877</v>
      </c>
      <c r="N29" s="59">
        <f t="shared" ref="N29:Q29" si="1">N33-N28-N30+N31</f>
        <v>986</v>
      </c>
      <c r="O29" s="59">
        <f t="shared" si="1"/>
        <v>1252</v>
      </c>
      <c r="P29" s="59">
        <f t="shared" si="1"/>
        <v>1360</v>
      </c>
      <c r="Q29" s="59">
        <f t="shared" si="1"/>
        <v>1591</v>
      </c>
    </row>
    <row r="30" spans="2:17" x14ac:dyDescent="0.2">
      <c r="B30" s="19">
        <v>18</v>
      </c>
      <c r="C30" s="29" t="s">
        <v>35</v>
      </c>
      <c r="D30" s="108" t="s">
        <v>12</v>
      </c>
      <c r="M30" s="59">
        <v>2</v>
      </c>
      <c r="N30" s="59">
        <v>2</v>
      </c>
      <c r="O30" s="59">
        <v>0</v>
      </c>
      <c r="P30" s="59">
        <v>0</v>
      </c>
      <c r="Q30" s="59">
        <v>26</v>
      </c>
    </row>
    <row r="31" spans="2:17" x14ac:dyDescent="0.2">
      <c r="B31" s="19">
        <v>19</v>
      </c>
      <c r="C31" s="29" t="s">
        <v>36</v>
      </c>
      <c r="D31" s="108" t="s">
        <v>13</v>
      </c>
      <c r="M31" s="59">
        <v>0</v>
      </c>
      <c r="N31" s="59">
        <v>-5</v>
      </c>
      <c r="O31" s="59">
        <v>18</v>
      </c>
      <c r="P31" s="59">
        <v>21</v>
      </c>
      <c r="Q31" s="59">
        <v>47</v>
      </c>
    </row>
    <row r="32" spans="2:17" x14ac:dyDescent="0.2">
      <c r="B32" s="21"/>
      <c r="C32" s="30"/>
      <c r="D32" s="109"/>
      <c r="M32" s="32"/>
      <c r="N32" s="32"/>
      <c r="O32" s="32"/>
      <c r="P32" s="32"/>
      <c r="Q32" s="32"/>
    </row>
    <row r="33" spans="2:30" x14ac:dyDescent="0.2">
      <c r="B33" s="38">
        <v>20</v>
      </c>
      <c r="C33" s="39" t="s">
        <v>56</v>
      </c>
      <c r="D33" s="40" t="s">
        <v>14</v>
      </c>
      <c r="M33" s="59">
        <f>M11+M12-M13</f>
        <v>893</v>
      </c>
      <c r="N33" s="59">
        <f t="shared" ref="N33:Q33" si="2">N11+N12-N13</f>
        <v>1019</v>
      </c>
      <c r="O33" s="59">
        <f t="shared" si="2"/>
        <v>1264</v>
      </c>
      <c r="P33" s="59">
        <f t="shared" si="2"/>
        <v>1365</v>
      </c>
      <c r="Q33" s="59">
        <f t="shared" si="2"/>
        <v>1567</v>
      </c>
    </row>
    <row r="34" spans="2:30" x14ac:dyDescent="0.2">
      <c r="B34" s="17"/>
      <c r="C34" s="41"/>
      <c r="D34" s="110"/>
      <c r="M34" s="35"/>
      <c r="N34" s="35"/>
      <c r="O34" s="35"/>
      <c r="P34" s="35"/>
      <c r="Q34" s="35"/>
    </row>
    <row r="35" spans="2:30" x14ac:dyDescent="0.2">
      <c r="B35" s="19">
        <v>21</v>
      </c>
      <c r="C35" s="42" t="s">
        <v>37</v>
      </c>
      <c r="D35" s="112" t="s">
        <v>10</v>
      </c>
      <c r="M35" s="59"/>
      <c r="N35" s="59"/>
      <c r="O35" s="59"/>
      <c r="P35" s="59"/>
      <c r="Q35" s="59"/>
    </row>
    <row r="36" spans="2:30" x14ac:dyDescent="0.2">
      <c r="B36" s="19">
        <v>22</v>
      </c>
      <c r="C36" s="44" t="s">
        <v>38</v>
      </c>
      <c r="D36" s="112" t="s">
        <v>10</v>
      </c>
      <c r="M36" s="59"/>
      <c r="N36" s="59"/>
      <c r="O36" s="59"/>
      <c r="P36" s="59"/>
      <c r="Q36" s="59"/>
    </row>
    <row r="37" spans="2:30" x14ac:dyDescent="0.2">
      <c r="B37" s="19">
        <v>23</v>
      </c>
      <c r="C37" s="44" t="s">
        <v>49</v>
      </c>
      <c r="D37" s="112" t="s">
        <v>12</v>
      </c>
      <c r="M37" s="59"/>
      <c r="N37" s="59"/>
      <c r="O37" s="59"/>
      <c r="P37" s="59"/>
      <c r="Q37" s="59"/>
    </row>
    <row r="38" spans="2:30" x14ac:dyDescent="0.2">
      <c r="B38" s="19">
        <v>24</v>
      </c>
      <c r="C38" s="44" t="s">
        <v>50</v>
      </c>
      <c r="D38" s="112" t="s">
        <v>13</v>
      </c>
      <c r="M38" s="59"/>
      <c r="N38" s="59"/>
      <c r="O38" s="59"/>
      <c r="P38" s="59"/>
      <c r="Q38" s="59"/>
    </row>
    <row r="39" spans="2:30" x14ac:dyDescent="0.2">
      <c r="B39" s="19">
        <v>25</v>
      </c>
      <c r="C39" s="46" t="s">
        <v>39</v>
      </c>
      <c r="D39" s="112" t="s">
        <v>15</v>
      </c>
      <c r="M39" s="59"/>
      <c r="N39" s="59"/>
      <c r="O39" s="59"/>
      <c r="P39" s="59"/>
      <c r="Q39" s="59"/>
    </row>
    <row r="40" spans="2:30" x14ac:dyDescent="0.2">
      <c r="B40" s="19">
        <v>26</v>
      </c>
      <c r="C40" s="46" t="s">
        <v>40</v>
      </c>
      <c r="D40" s="112" t="s">
        <v>15</v>
      </c>
      <c r="M40" s="59"/>
      <c r="N40" s="59"/>
      <c r="O40" s="59"/>
      <c r="P40" s="59"/>
      <c r="Q40" s="59"/>
    </row>
    <row r="41" spans="2:30" s="14" customFormat="1" x14ac:dyDescent="0.2">
      <c r="B41" s="19"/>
      <c r="C41" s="47"/>
      <c r="D41" s="113"/>
      <c r="M41" s="49"/>
      <c r="N41" s="49"/>
      <c r="O41" s="49"/>
      <c r="P41" s="49"/>
      <c r="Q41" s="49"/>
      <c r="U41" s="6"/>
      <c r="V41" s="6"/>
      <c r="W41" s="6"/>
      <c r="X41" s="6"/>
      <c r="Y41" s="6"/>
      <c r="Z41" s="6"/>
      <c r="AA41" s="6"/>
      <c r="AB41" s="6"/>
      <c r="AC41" s="6"/>
      <c r="AD41" s="6"/>
    </row>
    <row r="42" spans="2:30" s="14" customFormat="1" ht="11.25" x14ac:dyDescent="0.2">
      <c r="B42" s="50">
        <v>27</v>
      </c>
      <c r="C42" s="51" t="s">
        <v>57</v>
      </c>
      <c r="D42" s="40" t="s">
        <v>17</v>
      </c>
      <c r="M42" s="60">
        <f>M33+M35-M36-M37+M38+M39-M40</f>
        <v>893</v>
      </c>
      <c r="N42" s="60">
        <f t="shared" ref="N42:Q42" si="3">N33+N35-N36-N37+N38+N39-N40</f>
        <v>1019</v>
      </c>
      <c r="O42" s="60">
        <f t="shared" si="3"/>
        <v>1264</v>
      </c>
      <c r="P42" s="60">
        <f t="shared" si="3"/>
        <v>1365</v>
      </c>
      <c r="Q42" s="60">
        <f t="shared" si="3"/>
        <v>1567</v>
      </c>
    </row>
    <row r="43" spans="2:30" ht="14.25" customHeight="1" x14ac:dyDescent="0.2">
      <c r="B43" s="13"/>
      <c r="C43" s="13"/>
    </row>
    <row r="44" spans="2:30" x14ac:dyDescent="0.2">
      <c r="B44" s="15"/>
      <c r="E44" s="16"/>
      <c r="F44" s="16"/>
      <c r="G44" s="16"/>
      <c r="H44" s="16"/>
      <c r="I44" s="16"/>
    </row>
    <row r="45" spans="2:30" x14ac:dyDescent="0.2">
      <c r="B45" s="15"/>
      <c r="E45" s="16"/>
      <c r="F45" s="16"/>
      <c r="G45" s="16"/>
      <c r="H45" s="16"/>
      <c r="I45" s="16"/>
    </row>
    <row r="46" spans="2:30" x14ac:dyDescent="0.2">
      <c r="B46" s="57"/>
      <c r="E46" s="16"/>
      <c r="F46" s="16"/>
      <c r="G46" s="16"/>
      <c r="H46" s="16"/>
      <c r="I46" s="16"/>
    </row>
    <row r="47" spans="2:30" x14ac:dyDescent="0.2">
      <c r="B47" s="57"/>
      <c r="E47" s="16"/>
      <c r="F47" s="16"/>
      <c r="G47" s="16"/>
      <c r="H47" s="16"/>
      <c r="I47" s="16"/>
    </row>
    <row r="48" spans="2:30"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1.5699832491048052E-3</v>
      </c>
      <c r="N57" s="80">
        <f>IFERROR(N9/GNIQ2023!N9,"")</f>
        <v>1.7599383827750145E-3</v>
      </c>
      <c r="O57" s="80">
        <f>IFERROR(O9/GNIQ2023!O9,"")</f>
        <v>1.693533102191988E-3</v>
      </c>
      <c r="P57" s="80">
        <f>IFERROR(P9/GNIQ2023!P9,"")</f>
        <v>1.7150818392578132E-3</v>
      </c>
      <c r="Q57" s="80">
        <f>IFERROR(Q9/GNIQ2023!Q9,"")</f>
        <v>8.9976037469813742E-4</v>
      </c>
    </row>
    <row r="58" spans="2:17" x14ac:dyDescent="0.2">
      <c r="B58" s="19">
        <v>2</v>
      </c>
      <c r="C58" s="82" t="s">
        <v>20</v>
      </c>
      <c r="D58" s="119" t="s">
        <v>1</v>
      </c>
      <c r="M58" s="80">
        <f>IFERROR(M10/GNIQ2023!M10,"")</f>
        <v>1.8055236783719685E-3</v>
      </c>
      <c r="N58" s="80">
        <f>IFERROR(N10/GNIQ2023!N10,"")</f>
        <v>2.0665805035476087E-3</v>
      </c>
      <c r="O58" s="80">
        <f>IFERROR(O10/GNIQ2023!O10,"")</f>
        <v>1.6272378864271733E-3</v>
      </c>
      <c r="P58" s="80">
        <f>IFERROR(P10/GNIQ2023!P10,"")</f>
        <v>1.6824005572750075E-3</v>
      </c>
      <c r="Q58" s="80">
        <f>IFERROR(Q10/GNIQ2023!Q10,"")</f>
        <v>1.5910928748989189E-4</v>
      </c>
    </row>
    <row r="59" spans="2:17" x14ac:dyDescent="0.2">
      <c r="B59" s="19">
        <v>3</v>
      </c>
      <c r="C59" s="82" t="s">
        <v>21</v>
      </c>
      <c r="D59" s="119" t="s">
        <v>2</v>
      </c>
      <c r="M59" s="80">
        <f>IFERROR(M11/GNIQ2023!M11,"")</f>
        <v>1.2874811778545517E-3</v>
      </c>
      <c r="N59" s="80">
        <f>IFERROR(N11/GNIQ2023!N11,"")</f>
        <v>1.3992884776009137E-3</v>
      </c>
      <c r="O59" s="80">
        <f>IFERROR(O11/GNIQ2023!O11,"")</f>
        <v>1.76944305350544E-3</v>
      </c>
      <c r="P59" s="80">
        <f>IFERROR(P11/GNIQ2023!P11,"")</f>
        <v>1.7531033631404977E-3</v>
      </c>
      <c r="Q59" s="80">
        <f>IFERROR(Q11/GNIQ2023!Q11,"")</f>
        <v>1.8177262529783102E-3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3.7854207224745834E-5</v>
      </c>
      <c r="N76" s="80">
        <f>IFERROR(N28/GNIQ2023!N28,"")</f>
        <v>6.6860562297328918E-5</v>
      </c>
      <c r="O76" s="80">
        <f>IFERROR(O28/GNIQ2023!O28,"")</f>
        <v>7.4490670043577046E-5</v>
      </c>
      <c r="P76" s="80">
        <f>IFERROR(P28/GNIQ2023!P28,"")</f>
        <v>6.2001306796774026E-5</v>
      </c>
      <c r="Q76" s="80">
        <f>IFERROR(Q28/GNIQ2023!Q28,"")</f>
        <v>-6.6418997604488155E-6</v>
      </c>
    </row>
    <row r="77" spans="2:17" x14ac:dyDescent="0.2">
      <c r="B77" s="19">
        <v>17</v>
      </c>
      <c r="C77" s="84" t="s">
        <v>34</v>
      </c>
      <c r="D77" s="119" t="s">
        <v>11</v>
      </c>
      <c r="M77" s="80">
        <f>IFERROR(M29/GNIQ2023!M29,"")</f>
        <v>2.7248348131758506E-3</v>
      </c>
      <c r="N77" s="80">
        <f>IFERROR(N29/GNIQ2023!N29,"")</f>
        <v>2.9198009738098888E-3</v>
      </c>
      <c r="O77" s="80">
        <f>IFERROR(O29/GNIQ2023!O29,"")</f>
        <v>3.761035234381946E-3</v>
      </c>
      <c r="P77" s="80">
        <f>IFERROR(P29/GNIQ2023!P29,"")</f>
        <v>3.596558815014762E-3</v>
      </c>
      <c r="Q77" s="80">
        <f>IFERROR(Q29/GNIQ2023!Q29,"")</f>
        <v>3.8094097928887826E-3</v>
      </c>
    </row>
    <row r="78" spans="2:17" x14ac:dyDescent="0.2">
      <c r="B78" s="19">
        <v>18</v>
      </c>
      <c r="C78" s="84" t="s">
        <v>35</v>
      </c>
      <c r="D78" s="119" t="s">
        <v>12</v>
      </c>
      <c r="M78" s="80">
        <f>IFERROR(M30/GNIQ2023!M30,"")</f>
        <v>2.1305607635929776E-5</v>
      </c>
      <c r="N78" s="80">
        <f>IFERROR(N30/GNIQ2023!N30,"")</f>
        <v>1.978689513934921E-5</v>
      </c>
      <c r="O78" s="80">
        <f>IFERROR(O30/GNIQ2023!O30,"")</f>
        <v>0</v>
      </c>
      <c r="P78" s="80">
        <f>IFERROR(P30/GNIQ2023!P30,"")</f>
        <v>0</v>
      </c>
      <c r="Q78" s="80">
        <f>IFERROR(Q30/GNIQ2023!Q30,"")</f>
        <v>2.3162789868952062E-4</v>
      </c>
    </row>
    <row r="79" spans="2:17" x14ac:dyDescent="0.2">
      <c r="B79" s="19">
        <v>19</v>
      </c>
      <c r="C79" s="84" t="s">
        <v>36</v>
      </c>
      <c r="D79" s="119" t="s">
        <v>13</v>
      </c>
      <c r="M79" s="80">
        <f>IFERROR(M31/GNIQ2023!M31,"")</f>
        <v>0</v>
      </c>
      <c r="N79" s="80">
        <f>IFERROR(N31/GNIQ2023!N31,"")</f>
        <v>-4.4177416504682807E-4</v>
      </c>
      <c r="O79" s="80">
        <f>IFERROR(O31/GNIQ2023!O31,"")</f>
        <v>5.0047266863148532E-4</v>
      </c>
      <c r="P79" s="80">
        <f>IFERROR(P31/GNIQ2023!P31,"")</f>
        <v>6.3611304637567023E-4</v>
      </c>
      <c r="Q79" s="80">
        <f>IFERROR(Q31/GNIQ2023!Q31,"")</f>
        <v>2.2634240308210931E-3</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1.1523214453457637E-3</v>
      </c>
      <c r="N81" s="80">
        <f>IFERROR(N33/GNIQ2023!N33,"")</f>
        <v>1.2482815456763552E-3</v>
      </c>
      <c r="O81" s="80">
        <f>IFERROR(O33/GNIQ2023!O33,"")</f>
        <v>1.5775329943999198E-3</v>
      </c>
      <c r="P81" s="80">
        <f>IFERROR(P33/GNIQ2023!P33,"")</f>
        <v>1.5605185642529817E-3</v>
      </c>
      <c r="Q81" s="80">
        <f>IFERROR(Q33/GNIQ2023!Q33,"")</f>
        <v>1.6309121867753525E-3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1.1586598470517103E-3</v>
      </c>
      <c r="N90" s="105">
        <f>IFERROR(N42/GNIQ2023!N42,"")</f>
        <v>1.2798999191113299E-3</v>
      </c>
      <c r="O90" s="105">
        <f>IFERROR(O42/GNIQ2023!O42,"")</f>
        <v>1.6372484382022909E-3</v>
      </c>
      <c r="P90" s="105">
        <f>IFERROR(P42/GNIQ2023!P42,"")</f>
        <v>1.5417178690183605E-3</v>
      </c>
      <c r="Q90" s="105">
        <f>IFERROR(Q42/GNIQ2023!Q42,"")</f>
        <v>1.649287922307698E-3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117</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c r="N9" s="59"/>
      <c r="O9" s="59"/>
      <c r="P9" s="59"/>
      <c r="Q9" s="59"/>
    </row>
    <row r="10" spans="1:21" x14ac:dyDescent="0.2">
      <c r="B10" s="19">
        <v>2</v>
      </c>
      <c r="C10" s="27" t="s">
        <v>20</v>
      </c>
      <c r="D10" s="108" t="s">
        <v>1</v>
      </c>
      <c r="M10" s="59"/>
      <c r="N10" s="59"/>
      <c r="O10" s="59"/>
      <c r="P10" s="59"/>
      <c r="Q10" s="59"/>
      <c r="U10" s="127"/>
    </row>
    <row r="11" spans="1:21" x14ac:dyDescent="0.2">
      <c r="B11" s="19">
        <v>3</v>
      </c>
      <c r="C11" s="27" t="s">
        <v>21</v>
      </c>
      <c r="D11" s="108" t="s">
        <v>2</v>
      </c>
      <c r="M11" s="59"/>
      <c r="N11" s="59"/>
      <c r="O11" s="59"/>
      <c r="P11" s="59"/>
      <c r="Q11" s="59"/>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c r="N29" s="59"/>
      <c r="O29" s="59"/>
      <c r="P29" s="59"/>
      <c r="Q29" s="59"/>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0</v>
      </c>
      <c r="N33" s="59">
        <f t="shared" ref="N33:Q33" si="0">N11+N12-N13</f>
        <v>0</v>
      </c>
      <c r="O33" s="59">
        <f t="shared" si="0"/>
        <v>0</v>
      </c>
      <c r="P33" s="59">
        <f t="shared" si="0"/>
        <v>0</v>
      </c>
      <c r="Q33" s="59">
        <f t="shared" si="0"/>
        <v>0</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v>746</v>
      </c>
      <c r="N39" s="59">
        <v>827</v>
      </c>
      <c r="O39" s="59">
        <v>833</v>
      </c>
      <c r="P39" s="59">
        <v>748</v>
      </c>
      <c r="Q39" s="59">
        <v>0</v>
      </c>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746</v>
      </c>
      <c r="N42" s="60">
        <f t="shared" ref="N42:Q42" si="1">N33+N35-N36-N37+N38+N39-N40</f>
        <v>827</v>
      </c>
      <c r="O42" s="60">
        <f t="shared" si="1"/>
        <v>833</v>
      </c>
      <c r="P42" s="60">
        <f t="shared" si="1"/>
        <v>748</v>
      </c>
      <c r="Q42" s="60">
        <f t="shared" si="1"/>
        <v>0</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0</v>
      </c>
      <c r="N58" s="80">
        <f>IFERROR(N10/GNIQ2023!N10,"")</f>
        <v>0</v>
      </c>
      <c r="O58" s="80">
        <f>IFERROR(O10/GNIQ2023!O10,"")</f>
        <v>0</v>
      </c>
      <c r="P58" s="80">
        <f>IFERROR(P10/GNIQ2023!P10,"")</f>
        <v>0</v>
      </c>
      <c r="Q58" s="80">
        <f>IFERROR(Q10/GNIQ2023!Q10,"")</f>
        <v>0</v>
      </c>
    </row>
    <row r="59" spans="2:17" x14ac:dyDescent="0.2">
      <c r="B59" s="19">
        <v>3</v>
      </c>
      <c r="C59" s="82" t="s">
        <v>21</v>
      </c>
      <c r="D59" s="119" t="s">
        <v>2</v>
      </c>
      <c r="M59" s="80">
        <f>IFERROR(M11/GNIQ2023!M11,"")</f>
        <v>0</v>
      </c>
      <c r="N59" s="80">
        <f>IFERROR(N11/GNIQ2023!N11,"")</f>
        <v>0</v>
      </c>
      <c r="O59" s="80">
        <f>IFERROR(O11/GNIQ2023!O11,"")</f>
        <v>0</v>
      </c>
      <c r="P59" s="80">
        <f>IFERROR(P11/GNIQ2023!P11,"")</f>
        <v>0</v>
      </c>
      <c r="Q59" s="80">
        <f>IFERROR(Q11/GNIQ2023!Q11,"")</f>
        <v>0</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0</v>
      </c>
      <c r="N77" s="80">
        <f>IFERROR(N29/GNIQ2023!N29,"")</f>
        <v>0</v>
      </c>
      <c r="O77" s="80">
        <f>IFERROR(O29/GNIQ2023!O29,"")</f>
        <v>0</v>
      </c>
      <c r="P77" s="80">
        <f>IFERROR(P29/GNIQ2023!P29,"")</f>
        <v>0</v>
      </c>
      <c r="Q77" s="80">
        <f>IFERROR(Q29/GNIQ2023!Q29,"")</f>
        <v>0</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0</v>
      </c>
      <c r="N81" s="80">
        <f>IFERROR(N33/GNIQ2023!N33,"")</f>
        <v>0</v>
      </c>
      <c r="O81" s="80">
        <f>IFERROR(O33/GNIQ2023!O33,"")</f>
        <v>0</v>
      </c>
      <c r="P81" s="80">
        <f>IFERROR(P33/GNIQ2023!P33,"")</f>
        <v>0</v>
      </c>
      <c r="Q81" s="80">
        <f>IFERROR(Q33/GNIQ2023!Q33,"")</f>
        <v>0</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2.4747371751415478E-3</v>
      </c>
      <c r="N87" s="80">
        <f>IFERROR(N39/GNIQ2023!N39,"")</f>
        <v>3.0607969228125601E-3</v>
      </c>
      <c r="O87" s="80">
        <f>IFERROR(O39/GNIQ2023!O39,"")</f>
        <v>4.0445283998622097E-3</v>
      </c>
      <c r="P87" s="80">
        <f>IFERROR(P39/GNIQ2023!P39,"")</f>
        <v>2.8963649500533882E-3</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9.6792860683155187E-4</v>
      </c>
      <c r="N90" s="105">
        <f>IFERROR(N42/GNIQ2023!N42,"")</f>
        <v>1.0387411512316682E-3</v>
      </c>
      <c r="O90" s="105">
        <f>IFERROR(O42/GNIQ2023!O42,"")</f>
        <v>1.0789778077709717E-3</v>
      </c>
      <c r="P90" s="105">
        <f>IFERROR(P42/GNIQ2023!P42,"")</f>
        <v>8.4483880294925547E-4</v>
      </c>
      <c r="Q90" s="105">
        <f>IFERROR(Q42/GNIQ2023!Q42,"")</f>
        <v>0</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T106"/>
  <sheetViews>
    <sheetView showGridLines="0" zoomScale="90" zoomScaleNormal="90" zoomScaleSheetLayoutView="100" workbookViewId="0"/>
  </sheetViews>
  <sheetFormatPr defaultColWidth="9.140625" defaultRowHeight="12.75" x14ac:dyDescent="0.2"/>
  <cols>
    <col min="1" max="1" width="6.42578125" style="6" customWidth="1"/>
    <col min="2" max="2" width="3.85546875" style="14" customWidth="1"/>
    <col min="3" max="3" width="52.28515625" style="6" customWidth="1"/>
    <col min="4" max="4" width="14.28515625" style="6" customWidth="1"/>
    <col min="5" max="17" width="8.42578125" style="6" customWidth="1"/>
    <col min="18" max="24" width="6.7109375" style="6" customWidth="1"/>
    <col min="25" max="16384" width="9.140625" style="6"/>
  </cols>
  <sheetData>
    <row r="1" spans="1:17" ht="15.75" x14ac:dyDescent="0.25">
      <c r="A1" s="64"/>
      <c r="B1" s="64" t="s">
        <v>67</v>
      </c>
      <c r="C1" s="64"/>
    </row>
    <row r="2" spans="1:17" ht="15.75" x14ac:dyDescent="0.25">
      <c r="A2" s="63"/>
      <c r="B2" s="67"/>
      <c r="C2" s="68"/>
    </row>
    <row r="3" spans="1:17" ht="15.75" x14ac:dyDescent="0.25">
      <c r="B3" s="129"/>
      <c r="C3" s="130"/>
      <c r="D3" s="18"/>
      <c r="E3" s="3"/>
      <c r="F3" s="58"/>
      <c r="G3" s="58"/>
      <c r="H3" s="58"/>
      <c r="I3" s="5"/>
      <c r="J3" s="58"/>
      <c r="K3" s="1" t="s">
        <v>61</v>
      </c>
      <c r="L3" s="4"/>
      <c r="M3" s="4"/>
      <c r="N3" s="4"/>
      <c r="O3" s="4"/>
      <c r="P3" s="4"/>
      <c r="Q3" s="69"/>
    </row>
    <row r="4" spans="1:17" ht="12.6" customHeight="1" x14ac:dyDescent="0.2">
      <c r="B4" s="131" t="s">
        <v>63</v>
      </c>
      <c r="C4" s="132"/>
      <c r="D4" s="20"/>
      <c r="E4" s="7"/>
      <c r="F4" s="62"/>
      <c r="G4" s="62"/>
      <c r="H4" s="62"/>
      <c r="I4" s="9"/>
      <c r="J4" s="62"/>
      <c r="K4" s="2" t="s">
        <v>62</v>
      </c>
      <c r="L4" s="8"/>
      <c r="M4" s="8"/>
      <c r="N4" s="8"/>
      <c r="O4" s="8"/>
      <c r="P4" s="8"/>
      <c r="Q4" s="70"/>
    </row>
    <row r="5" spans="1:17" ht="12.6" customHeight="1" x14ac:dyDescent="0.2">
      <c r="B5" s="133" t="s">
        <v>66</v>
      </c>
      <c r="C5" s="134"/>
      <c r="D5" s="11"/>
      <c r="E5" s="135"/>
      <c r="F5" s="136"/>
      <c r="G5" s="136"/>
      <c r="H5" s="136"/>
      <c r="I5" s="136"/>
      <c r="J5" s="136"/>
      <c r="K5" s="136"/>
      <c r="L5" s="136"/>
      <c r="M5" s="136"/>
      <c r="N5" s="136"/>
      <c r="O5" s="136"/>
      <c r="P5" s="136"/>
      <c r="Q5" s="137"/>
    </row>
    <row r="6" spans="1:17" x14ac:dyDescent="0.2">
      <c r="B6" s="138"/>
      <c r="C6" s="139"/>
      <c r="D6" s="22" t="s">
        <v>51</v>
      </c>
      <c r="E6" s="23">
        <v>2010</v>
      </c>
      <c r="F6" s="23">
        <v>2011</v>
      </c>
      <c r="G6" s="23">
        <v>2012</v>
      </c>
      <c r="H6" s="23">
        <v>2013</v>
      </c>
      <c r="I6" s="23">
        <v>2014</v>
      </c>
      <c r="J6" s="23">
        <v>2015</v>
      </c>
      <c r="K6" s="23">
        <v>2016</v>
      </c>
      <c r="L6" s="23">
        <v>2017</v>
      </c>
      <c r="M6" s="23">
        <v>2018</v>
      </c>
      <c r="N6" s="23">
        <v>2019</v>
      </c>
      <c r="O6" s="23">
        <v>2020</v>
      </c>
      <c r="P6" s="23">
        <v>2021</v>
      </c>
      <c r="Q6" s="23">
        <v>2022</v>
      </c>
    </row>
    <row r="7" spans="1:17" x14ac:dyDescent="0.2">
      <c r="B7" s="17"/>
      <c r="C7" s="24"/>
      <c r="D7" s="25"/>
      <c r="E7" s="12"/>
      <c r="F7" s="12"/>
      <c r="G7" s="12"/>
      <c r="H7" s="12"/>
      <c r="I7" s="12"/>
      <c r="J7" s="12"/>
      <c r="K7" s="12"/>
      <c r="L7" s="12"/>
      <c r="M7" s="12"/>
      <c r="N7" s="12"/>
      <c r="O7" s="12"/>
      <c r="P7" s="12"/>
      <c r="Q7" s="12"/>
    </row>
    <row r="8" spans="1:17" x14ac:dyDescent="0.2">
      <c r="B8" s="19"/>
      <c r="C8" s="26" t="s">
        <v>18</v>
      </c>
      <c r="D8" s="25"/>
      <c r="E8" s="12"/>
      <c r="F8" s="12"/>
      <c r="G8" s="12"/>
      <c r="H8" s="12"/>
      <c r="I8" s="12"/>
      <c r="J8" s="12"/>
      <c r="K8" s="12"/>
      <c r="L8" s="12"/>
      <c r="M8" s="12"/>
      <c r="N8" s="12"/>
      <c r="O8" s="12"/>
      <c r="P8" s="12"/>
      <c r="Q8" s="12"/>
    </row>
    <row r="9" spans="1:17" x14ac:dyDescent="0.2">
      <c r="B9" s="19">
        <v>1</v>
      </c>
      <c r="C9" s="27" t="s">
        <v>19</v>
      </c>
      <c r="D9" s="28" t="s">
        <v>0</v>
      </c>
      <c r="E9" s="59">
        <f>GNIQ2024!E9-GNIQ2023!E9</f>
        <v>0</v>
      </c>
      <c r="F9" s="59">
        <f>GNIQ2024!F9-GNIQ2023!F9</f>
        <v>0</v>
      </c>
      <c r="G9" s="59">
        <f>GNIQ2024!G9-GNIQ2023!G9</f>
        <v>0</v>
      </c>
      <c r="H9" s="59">
        <f>GNIQ2024!H9-GNIQ2023!H9</f>
        <v>0</v>
      </c>
      <c r="I9" s="59">
        <f>GNIQ2024!I9-GNIQ2023!I9</f>
        <v>0</v>
      </c>
      <c r="J9" s="59">
        <f>GNIQ2024!J9-GNIQ2023!J9</f>
        <v>0</v>
      </c>
      <c r="K9" s="59">
        <f>GNIQ2024!K9-GNIQ2023!K9</f>
        <v>0</v>
      </c>
      <c r="L9" s="59">
        <f>GNIQ2024!L9-GNIQ2023!L9</f>
        <v>0</v>
      </c>
      <c r="M9" s="59">
        <f>GNIQ2024!M9-GNIQ2023!M9</f>
        <v>32732.016949152574</v>
      </c>
      <c r="N9" s="59">
        <f>GNIQ2024!N9-GNIQ2023!N9</f>
        <v>37635.428571428638</v>
      </c>
      <c r="O9" s="59">
        <f>GNIQ2024!O9-GNIQ2023!O9</f>
        <v>41614.456140350783</v>
      </c>
      <c r="P9" s="59">
        <f>GNIQ2024!P9-GNIQ2023!P9</f>
        <v>55636.277310924372</v>
      </c>
      <c r="Q9" s="59">
        <f>GNIQ2024!Q9-GNIQ2023!Q9</f>
        <v>79496</v>
      </c>
    </row>
    <row r="10" spans="1:17" x14ac:dyDescent="0.2">
      <c r="B10" s="19">
        <v>2</v>
      </c>
      <c r="C10" s="27" t="s">
        <v>20</v>
      </c>
      <c r="D10" s="28" t="s">
        <v>1</v>
      </c>
      <c r="E10" s="59">
        <f>GNIQ2024!E10-GNIQ2023!E10</f>
        <v>0</v>
      </c>
      <c r="F10" s="59">
        <f>GNIQ2024!F10-GNIQ2023!F10</f>
        <v>0</v>
      </c>
      <c r="G10" s="59">
        <f>GNIQ2024!G10-GNIQ2023!G10</f>
        <v>0</v>
      </c>
      <c r="H10" s="59">
        <f>GNIQ2024!H10-GNIQ2023!H10</f>
        <v>0</v>
      </c>
      <c r="I10" s="59">
        <f>GNIQ2024!I10-GNIQ2023!I10</f>
        <v>0</v>
      </c>
      <c r="J10" s="59">
        <f>GNIQ2024!J10-GNIQ2023!J10</f>
        <v>0</v>
      </c>
      <c r="K10" s="59">
        <f>GNIQ2024!K10-GNIQ2023!K10</f>
        <v>0</v>
      </c>
      <c r="L10" s="59">
        <f>GNIQ2024!L10-GNIQ2023!L10</f>
        <v>0</v>
      </c>
      <c r="M10" s="59">
        <f>GNIQ2024!M10-GNIQ2023!M10</f>
        <v>22777.389830508502</v>
      </c>
      <c r="N10" s="59">
        <f>GNIQ2024!N10-GNIQ2023!N10</f>
        <v>26354.678571428522</v>
      </c>
      <c r="O10" s="59">
        <f>GNIQ2024!O10-GNIQ2023!O10</f>
        <v>29814.526315789437</v>
      </c>
      <c r="P10" s="59">
        <f>GNIQ2024!P10-GNIQ2023!P10</f>
        <v>42525.512605041964</v>
      </c>
      <c r="Q10" s="59">
        <f>GNIQ2024!Q10-GNIQ2023!Q10</f>
        <v>53388</v>
      </c>
    </row>
    <row r="11" spans="1:17" x14ac:dyDescent="0.2">
      <c r="B11" s="19">
        <v>3</v>
      </c>
      <c r="C11" s="27" t="s">
        <v>21</v>
      </c>
      <c r="D11" s="28" t="s">
        <v>2</v>
      </c>
      <c r="E11" s="59">
        <f>GNIQ2024!E11-GNIQ2023!E11</f>
        <v>0</v>
      </c>
      <c r="F11" s="59">
        <f>GNIQ2024!F11-GNIQ2023!F11</f>
        <v>0</v>
      </c>
      <c r="G11" s="59">
        <f>GNIQ2024!G11-GNIQ2023!G11</f>
        <v>0</v>
      </c>
      <c r="H11" s="59">
        <f>GNIQ2024!H11-GNIQ2023!H11</f>
        <v>0</v>
      </c>
      <c r="I11" s="59">
        <f>GNIQ2024!I11-GNIQ2023!I11</f>
        <v>0</v>
      </c>
      <c r="J11" s="59">
        <f>GNIQ2024!J11-GNIQ2023!J11</f>
        <v>0</v>
      </c>
      <c r="K11" s="59">
        <f>GNIQ2024!K11-GNIQ2023!K11</f>
        <v>0</v>
      </c>
      <c r="L11" s="59">
        <f>GNIQ2024!L11-GNIQ2023!L11</f>
        <v>0</v>
      </c>
      <c r="M11" s="59">
        <f>GNIQ2024!M11-GNIQ2023!M11</f>
        <v>9954.6271186440717</v>
      </c>
      <c r="N11" s="59">
        <f>GNIQ2024!N11-GNIQ2023!N11</f>
        <v>11280.75</v>
      </c>
      <c r="O11" s="59">
        <f>GNIQ2024!O11-GNIQ2023!O11</f>
        <v>11799.929824561346</v>
      </c>
      <c r="P11" s="59">
        <f>GNIQ2024!P11-GNIQ2023!P11</f>
        <v>13110.764705882408</v>
      </c>
      <c r="Q11" s="59">
        <f>GNIQ2024!Q11-GNIQ2023!Q11</f>
        <v>26108</v>
      </c>
    </row>
    <row r="12" spans="1:17" x14ac:dyDescent="0.2">
      <c r="B12" s="19">
        <v>4</v>
      </c>
      <c r="C12" s="27" t="s">
        <v>22</v>
      </c>
      <c r="D12" s="28" t="s">
        <v>3</v>
      </c>
      <c r="E12" s="59">
        <f>GNIQ2024!E12-GNIQ2023!E12</f>
        <v>0</v>
      </c>
      <c r="F12" s="59">
        <f>GNIQ2024!F12-GNIQ2023!F12</f>
        <v>0</v>
      </c>
      <c r="G12" s="59">
        <f>GNIQ2024!G12-GNIQ2023!G12</f>
        <v>0</v>
      </c>
      <c r="H12" s="59">
        <f>GNIQ2024!H12-GNIQ2023!H12</f>
        <v>0</v>
      </c>
      <c r="I12" s="59">
        <f>GNIQ2024!I12-GNIQ2023!I12</f>
        <v>0</v>
      </c>
      <c r="J12" s="59">
        <f>GNIQ2024!J12-GNIQ2023!J12</f>
        <v>0</v>
      </c>
      <c r="K12" s="59">
        <f>GNIQ2024!K12-GNIQ2023!K12</f>
        <v>0</v>
      </c>
      <c r="L12" s="59">
        <f>GNIQ2024!L12-GNIQ2023!L12</f>
        <v>0</v>
      </c>
      <c r="M12" s="59">
        <f>GNIQ2024!M12-GNIQ2023!M12</f>
        <v>2361</v>
      </c>
      <c r="N12" s="59">
        <f>GNIQ2024!N12-GNIQ2023!N12</f>
        <v>2164</v>
      </c>
      <c r="O12" s="59">
        <f>GNIQ2024!O12-GNIQ2023!O12</f>
        <v>3413</v>
      </c>
      <c r="P12" s="59">
        <f>GNIQ2024!P12-GNIQ2023!P12</f>
        <v>3732</v>
      </c>
      <c r="Q12" s="59">
        <f>GNIQ2024!Q12-GNIQ2023!Q12</f>
        <v>6412</v>
      </c>
    </row>
    <row r="13" spans="1:17" x14ac:dyDescent="0.2">
      <c r="B13" s="19">
        <v>5</v>
      </c>
      <c r="C13" s="29" t="s">
        <v>23</v>
      </c>
      <c r="D13" s="28" t="s">
        <v>4</v>
      </c>
      <c r="E13" s="59">
        <f>GNIQ2024!E13-GNIQ2023!E13</f>
        <v>0</v>
      </c>
      <c r="F13" s="59">
        <f>GNIQ2024!F13-GNIQ2023!F13</f>
        <v>0</v>
      </c>
      <c r="G13" s="59">
        <f>GNIQ2024!G13-GNIQ2023!G13</f>
        <v>0</v>
      </c>
      <c r="H13" s="59">
        <f>GNIQ2024!H13-GNIQ2023!H13</f>
        <v>0</v>
      </c>
      <c r="I13" s="59">
        <f>GNIQ2024!I13-GNIQ2023!I13</f>
        <v>0</v>
      </c>
      <c r="J13" s="59">
        <f>GNIQ2024!J13-GNIQ2023!J13</f>
        <v>0</v>
      </c>
      <c r="K13" s="59">
        <f>GNIQ2024!K13-GNIQ2023!K13</f>
        <v>0</v>
      </c>
      <c r="L13" s="59">
        <f>GNIQ2024!L13-GNIQ2023!L13</f>
        <v>0</v>
      </c>
      <c r="M13" s="59">
        <f>GNIQ2024!M13-GNIQ2023!M13</f>
        <v>0</v>
      </c>
      <c r="N13" s="59">
        <f>GNIQ2024!N13-GNIQ2023!N13</f>
        <v>0</v>
      </c>
      <c r="O13" s="59">
        <f>GNIQ2024!O13-GNIQ2023!O13</f>
        <v>1</v>
      </c>
      <c r="P13" s="59">
        <f>GNIQ2024!P13-GNIQ2023!P13</f>
        <v>2</v>
      </c>
      <c r="Q13" s="59">
        <f>GNIQ2024!Q13-GNIQ2023!Q13</f>
        <v>-488</v>
      </c>
    </row>
    <row r="14" spans="1:17" x14ac:dyDescent="0.2">
      <c r="B14" s="21"/>
      <c r="C14" s="30"/>
      <c r="D14" s="31"/>
      <c r="E14" s="32"/>
      <c r="F14" s="32"/>
      <c r="G14" s="32"/>
      <c r="H14" s="32"/>
      <c r="I14" s="32"/>
      <c r="J14" s="32"/>
      <c r="K14" s="32"/>
      <c r="L14" s="32"/>
      <c r="M14" s="32"/>
      <c r="N14" s="32"/>
      <c r="O14" s="32"/>
      <c r="P14" s="32"/>
      <c r="Q14" s="32"/>
    </row>
    <row r="15" spans="1:17" x14ac:dyDescent="0.2">
      <c r="B15" s="17"/>
      <c r="C15" s="33" t="s">
        <v>24</v>
      </c>
      <c r="D15" s="34"/>
      <c r="E15" s="35"/>
      <c r="F15" s="35"/>
      <c r="G15" s="35"/>
      <c r="H15" s="35"/>
      <c r="I15" s="35"/>
      <c r="J15" s="35"/>
      <c r="K15" s="35"/>
      <c r="L15" s="35"/>
      <c r="M15" s="35"/>
      <c r="N15" s="35"/>
      <c r="O15" s="35"/>
      <c r="P15" s="35"/>
      <c r="Q15" s="35"/>
    </row>
    <row r="16" spans="1:17" x14ac:dyDescent="0.2">
      <c r="B16" s="19">
        <v>6</v>
      </c>
      <c r="C16" s="29" t="s">
        <v>25</v>
      </c>
      <c r="D16" s="28" t="s">
        <v>5</v>
      </c>
      <c r="E16" s="59">
        <f>GNIQ2024!E16-GNIQ2023!E16</f>
        <v>0</v>
      </c>
      <c r="F16" s="59">
        <f>GNIQ2024!F16-GNIQ2023!F16</f>
        <v>0</v>
      </c>
      <c r="G16" s="59">
        <f>GNIQ2024!G16-GNIQ2023!G16</f>
        <v>0</v>
      </c>
      <c r="H16" s="59">
        <f>GNIQ2024!H16-GNIQ2023!H16</f>
        <v>0</v>
      </c>
      <c r="I16" s="59">
        <f>GNIQ2024!I16-GNIQ2023!I16</f>
        <v>0</v>
      </c>
      <c r="J16" s="59">
        <f>GNIQ2024!J16-GNIQ2023!J16</f>
        <v>0</v>
      </c>
      <c r="K16" s="59">
        <f>GNIQ2024!K16-GNIQ2023!K16</f>
        <v>0</v>
      </c>
      <c r="L16" s="59">
        <f>GNIQ2024!L16-GNIQ2023!L16</f>
        <v>0</v>
      </c>
      <c r="M16" s="59">
        <f>GNIQ2024!M16-GNIQ2023!M16</f>
        <v>13074</v>
      </c>
      <c r="N16" s="59">
        <f>GNIQ2024!N16-GNIQ2023!N16</f>
        <v>13198</v>
      </c>
      <c r="O16" s="59">
        <f>GNIQ2024!O16-GNIQ2023!O16</f>
        <v>15799</v>
      </c>
      <c r="P16" s="59">
        <f>GNIQ2024!P16-GNIQ2023!P16</f>
        <v>22245</v>
      </c>
      <c r="Q16" s="59">
        <f>GNIQ2024!Q16-GNIQ2023!Q16</f>
        <v>28285</v>
      </c>
    </row>
    <row r="17" spans="2:17" x14ac:dyDescent="0.2">
      <c r="B17" s="19">
        <v>7</v>
      </c>
      <c r="C17" s="25" t="s">
        <v>26</v>
      </c>
      <c r="D17" s="28" t="s">
        <v>5</v>
      </c>
      <c r="E17" s="59">
        <f>GNIQ2024!E17-GNIQ2023!E17</f>
        <v>0</v>
      </c>
      <c r="F17" s="59">
        <f>GNIQ2024!F17-GNIQ2023!F17</f>
        <v>0</v>
      </c>
      <c r="G17" s="59">
        <f>GNIQ2024!G17-GNIQ2023!G17</f>
        <v>0</v>
      </c>
      <c r="H17" s="59">
        <f>GNIQ2024!H17-GNIQ2023!H17</f>
        <v>0</v>
      </c>
      <c r="I17" s="59">
        <f>GNIQ2024!I17-GNIQ2023!I17</f>
        <v>0</v>
      </c>
      <c r="J17" s="59">
        <f>GNIQ2024!J17-GNIQ2023!J17</f>
        <v>0</v>
      </c>
      <c r="K17" s="59">
        <f>GNIQ2024!K17-GNIQ2023!K17</f>
        <v>0</v>
      </c>
      <c r="L17" s="59">
        <f>GNIQ2024!L17-GNIQ2023!L17</f>
        <v>0</v>
      </c>
      <c r="M17" s="59">
        <f>GNIQ2024!M17-GNIQ2023!M17</f>
        <v>10384</v>
      </c>
      <c r="N17" s="59">
        <f>GNIQ2024!N17-GNIQ2023!N17</f>
        <v>10272</v>
      </c>
      <c r="O17" s="59">
        <f>GNIQ2024!O17-GNIQ2023!O17</f>
        <v>12686</v>
      </c>
      <c r="P17" s="59">
        <f>GNIQ2024!P17-GNIQ2023!P17</f>
        <v>19030</v>
      </c>
      <c r="Q17" s="59">
        <f>GNIQ2024!Q17-GNIQ2023!Q17</f>
        <v>25794</v>
      </c>
    </row>
    <row r="18" spans="2:17" x14ac:dyDescent="0.2">
      <c r="B18" s="19">
        <v>8</v>
      </c>
      <c r="C18" s="25" t="s">
        <v>27</v>
      </c>
      <c r="D18" s="28" t="s">
        <v>5</v>
      </c>
      <c r="E18" s="59">
        <f>GNIQ2024!E18-GNIQ2023!E18</f>
        <v>0</v>
      </c>
      <c r="F18" s="59">
        <f>GNIQ2024!F18-GNIQ2023!F18</f>
        <v>0</v>
      </c>
      <c r="G18" s="59">
        <f>GNIQ2024!G18-GNIQ2023!G18</f>
        <v>0</v>
      </c>
      <c r="H18" s="59">
        <f>GNIQ2024!H18-GNIQ2023!H18</f>
        <v>0</v>
      </c>
      <c r="I18" s="59">
        <f>GNIQ2024!I18-GNIQ2023!I18</f>
        <v>0</v>
      </c>
      <c r="J18" s="59">
        <f>GNIQ2024!J18-GNIQ2023!J18</f>
        <v>0</v>
      </c>
      <c r="K18" s="59">
        <f>GNIQ2024!K18-GNIQ2023!K18</f>
        <v>0</v>
      </c>
      <c r="L18" s="59">
        <f>GNIQ2024!L18-GNIQ2023!L18</f>
        <v>0</v>
      </c>
      <c r="M18" s="59">
        <f>GNIQ2024!M18-GNIQ2023!M18</f>
        <v>652</v>
      </c>
      <c r="N18" s="59">
        <f>GNIQ2024!N18-GNIQ2023!N18</f>
        <v>798</v>
      </c>
      <c r="O18" s="59">
        <f>GNIQ2024!O18-GNIQ2023!O18</f>
        <v>909</v>
      </c>
      <c r="P18" s="59">
        <f>GNIQ2024!P18-GNIQ2023!P18</f>
        <v>1083</v>
      </c>
      <c r="Q18" s="59">
        <f>GNIQ2024!Q18-GNIQ2023!Q18</f>
        <v>1093</v>
      </c>
    </row>
    <row r="19" spans="2:17" x14ac:dyDescent="0.2">
      <c r="B19" s="19">
        <v>9</v>
      </c>
      <c r="C19" s="25" t="s">
        <v>28</v>
      </c>
      <c r="D19" s="28" t="s">
        <v>5</v>
      </c>
      <c r="E19" s="59">
        <f>GNIQ2024!E19-GNIQ2023!E19</f>
        <v>0</v>
      </c>
      <c r="F19" s="59">
        <f>GNIQ2024!F19-GNIQ2023!F19</f>
        <v>0</v>
      </c>
      <c r="G19" s="59">
        <f>GNIQ2024!G19-GNIQ2023!G19</f>
        <v>0</v>
      </c>
      <c r="H19" s="59">
        <f>GNIQ2024!H19-GNIQ2023!H19</f>
        <v>0</v>
      </c>
      <c r="I19" s="59">
        <f>GNIQ2024!I19-GNIQ2023!I19</f>
        <v>0</v>
      </c>
      <c r="J19" s="59">
        <f>GNIQ2024!J19-GNIQ2023!J19</f>
        <v>0</v>
      </c>
      <c r="K19" s="59">
        <f>GNIQ2024!K19-GNIQ2023!K19</f>
        <v>0</v>
      </c>
      <c r="L19" s="59">
        <f>GNIQ2024!L19-GNIQ2023!L19</f>
        <v>0</v>
      </c>
      <c r="M19" s="59">
        <f>GNIQ2024!M19-GNIQ2023!M19</f>
        <v>2038</v>
      </c>
      <c r="N19" s="59">
        <f>GNIQ2024!N19-GNIQ2023!N19</f>
        <v>2128</v>
      </c>
      <c r="O19" s="59">
        <f>GNIQ2024!O19-GNIQ2023!O19</f>
        <v>2204</v>
      </c>
      <c r="P19" s="59">
        <f>GNIQ2024!P19-GNIQ2023!P19</f>
        <v>2132</v>
      </c>
      <c r="Q19" s="59">
        <f>GNIQ2024!Q19-GNIQ2023!Q19</f>
        <v>1398</v>
      </c>
    </row>
    <row r="20" spans="2:17" x14ac:dyDescent="0.2">
      <c r="B20" s="19">
        <v>10</v>
      </c>
      <c r="C20" s="29" t="s">
        <v>29</v>
      </c>
      <c r="D20" s="28" t="s">
        <v>6</v>
      </c>
      <c r="E20" s="59">
        <f>GNIQ2024!E20-GNIQ2023!E20</f>
        <v>0</v>
      </c>
      <c r="F20" s="59">
        <f>GNIQ2024!F20-GNIQ2023!F20</f>
        <v>0</v>
      </c>
      <c r="G20" s="59">
        <f>GNIQ2024!G20-GNIQ2023!G20</f>
        <v>0</v>
      </c>
      <c r="H20" s="59">
        <f>GNIQ2024!H20-GNIQ2023!H20</f>
        <v>0</v>
      </c>
      <c r="I20" s="59">
        <f>GNIQ2024!I20-GNIQ2023!I20</f>
        <v>0</v>
      </c>
      <c r="J20" s="59">
        <f>GNIQ2024!J20-GNIQ2023!J20</f>
        <v>0</v>
      </c>
      <c r="K20" s="59">
        <f>GNIQ2024!K20-GNIQ2023!K20</f>
        <v>0</v>
      </c>
      <c r="L20" s="59">
        <f>GNIQ2024!L20-GNIQ2023!L20</f>
        <v>0</v>
      </c>
      <c r="M20" s="59">
        <f>GNIQ2024!M20-GNIQ2023!M20</f>
        <v>-972</v>
      </c>
      <c r="N20" s="59">
        <f>GNIQ2024!N20-GNIQ2023!N20</f>
        <v>885</v>
      </c>
      <c r="O20" s="59">
        <f>GNIQ2024!O20-GNIQ2023!O20</f>
        <v>1034</v>
      </c>
      <c r="P20" s="59">
        <f>GNIQ2024!P20-GNIQ2023!P20</f>
        <v>10409</v>
      </c>
      <c r="Q20" s="59">
        <f>GNIQ2024!Q20-GNIQ2023!Q20</f>
        <v>23697</v>
      </c>
    </row>
    <row r="21" spans="2:17" x14ac:dyDescent="0.2">
      <c r="B21" s="19">
        <v>11</v>
      </c>
      <c r="C21" s="25" t="s">
        <v>52</v>
      </c>
      <c r="D21" s="36" t="s">
        <v>53</v>
      </c>
      <c r="E21" s="59">
        <f>GNIQ2024!E21-GNIQ2023!E21</f>
        <v>0</v>
      </c>
      <c r="F21" s="59">
        <f>GNIQ2024!F21-GNIQ2023!F21</f>
        <v>0</v>
      </c>
      <c r="G21" s="59">
        <f>GNIQ2024!G21-GNIQ2023!G21</f>
        <v>0</v>
      </c>
      <c r="H21" s="59">
        <f>GNIQ2024!H21-GNIQ2023!H21</f>
        <v>0</v>
      </c>
      <c r="I21" s="59">
        <f>GNIQ2024!I21-GNIQ2023!I21</f>
        <v>0</v>
      </c>
      <c r="J21" s="59">
        <f>GNIQ2024!J21-GNIQ2023!J21</f>
        <v>0</v>
      </c>
      <c r="K21" s="59">
        <f>GNIQ2024!K21-GNIQ2023!K21</f>
        <v>0</v>
      </c>
      <c r="L21" s="59">
        <f>GNIQ2024!L21-GNIQ2023!L21</f>
        <v>0</v>
      </c>
      <c r="M21" s="59">
        <f>GNIQ2024!M21-GNIQ2023!M21</f>
        <v>-1024</v>
      </c>
      <c r="N21" s="59">
        <f>GNIQ2024!N21-GNIQ2023!N21</f>
        <v>676</v>
      </c>
      <c r="O21" s="59">
        <f>GNIQ2024!O21-GNIQ2023!O21</f>
        <v>757</v>
      </c>
      <c r="P21" s="59">
        <f>GNIQ2024!P21-GNIQ2023!P21</f>
        <v>20</v>
      </c>
      <c r="Q21" s="59">
        <f>GNIQ2024!Q21-GNIQ2023!Q21</f>
        <v>3554</v>
      </c>
    </row>
    <row r="22" spans="2:17" x14ac:dyDescent="0.2">
      <c r="B22" s="19">
        <v>12</v>
      </c>
      <c r="C22" s="25" t="s">
        <v>54</v>
      </c>
      <c r="D22" s="28" t="s">
        <v>7</v>
      </c>
      <c r="E22" s="59">
        <f>GNIQ2024!E22-GNIQ2023!E22</f>
        <v>0</v>
      </c>
      <c r="F22" s="59">
        <f>GNIQ2024!F22-GNIQ2023!F22</f>
        <v>0</v>
      </c>
      <c r="G22" s="59">
        <f>GNIQ2024!G22-GNIQ2023!G22</f>
        <v>0</v>
      </c>
      <c r="H22" s="59">
        <f>GNIQ2024!H22-GNIQ2023!H22</f>
        <v>0</v>
      </c>
      <c r="I22" s="59">
        <f>GNIQ2024!I22-GNIQ2023!I22</f>
        <v>0</v>
      </c>
      <c r="J22" s="59">
        <f>GNIQ2024!J22-GNIQ2023!J22</f>
        <v>0</v>
      </c>
      <c r="K22" s="59">
        <f>GNIQ2024!K22-GNIQ2023!K22</f>
        <v>0</v>
      </c>
      <c r="L22" s="59">
        <f>GNIQ2024!L22-GNIQ2023!L22</f>
        <v>0</v>
      </c>
      <c r="M22" s="59">
        <f>GNIQ2024!M22-GNIQ2023!M22</f>
        <v>64</v>
      </c>
      <c r="N22" s="59">
        <f>GNIQ2024!N22-GNIQ2023!N22</f>
        <v>223</v>
      </c>
      <c r="O22" s="59">
        <f>GNIQ2024!O22-GNIQ2023!O22</f>
        <v>292</v>
      </c>
      <c r="P22" s="59">
        <f>GNIQ2024!P22-GNIQ2023!P22</f>
        <v>10406</v>
      </c>
      <c r="Q22" s="59">
        <f>GNIQ2024!Q22-GNIQ2023!Q22</f>
        <v>20083</v>
      </c>
    </row>
    <row r="23" spans="2:17" x14ac:dyDescent="0.2">
      <c r="B23" s="19">
        <v>13</v>
      </c>
      <c r="C23" s="37" t="s">
        <v>55</v>
      </c>
      <c r="D23" s="28" t="s">
        <v>16</v>
      </c>
      <c r="E23" s="59">
        <f>GNIQ2024!E23-GNIQ2023!E23</f>
        <v>0</v>
      </c>
      <c r="F23" s="59">
        <f>GNIQ2024!F23-GNIQ2023!F23</f>
        <v>0</v>
      </c>
      <c r="G23" s="59">
        <f>GNIQ2024!G23-GNIQ2023!G23</f>
        <v>0</v>
      </c>
      <c r="H23" s="59">
        <f>GNIQ2024!H23-GNIQ2023!H23</f>
        <v>0</v>
      </c>
      <c r="I23" s="59">
        <f>GNIQ2024!I23-GNIQ2023!I23</f>
        <v>0</v>
      </c>
      <c r="J23" s="59">
        <f>GNIQ2024!J23-GNIQ2023!J23</f>
        <v>0</v>
      </c>
      <c r="K23" s="59">
        <f>GNIQ2024!K23-GNIQ2023!K23</f>
        <v>0</v>
      </c>
      <c r="L23" s="59">
        <f>GNIQ2024!L23-GNIQ2023!L23</f>
        <v>0</v>
      </c>
      <c r="M23" s="59">
        <f>GNIQ2024!M23-GNIQ2023!M23</f>
        <v>-12</v>
      </c>
      <c r="N23" s="59">
        <f>GNIQ2024!N23-GNIQ2023!N23</f>
        <v>-14</v>
      </c>
      <c r="O23" s="59">
        <f>GNIQ2024!O23-GNIQ2023!O23</f>
        <v>-15</v>
      </c>
      <c r="P23" s="59">
        <f>GNIQ2024!P23-GNIQ2023!P23</f>
        <v>-17</v>
      </c>
      <c r="Q23" s="59">
        <f>GNIQ2024!Q23-GNIQ2023!Q23</f>
        <v>60</v>
      </c>
    </row>
    <row r="24" spans="2:17" x14ac:dyDescent="0.2">
      <c r="B24" s="19">
        <v>14</v>
      </c>
      <c r="C24" s="29" t="s">
        <v>30</v>
      </c>
      <c r="D24" s="28" t="s">
        <v>8</v>
      </c>
      <c r="E24" s="59">
        <f>GNIQ2024!E24-GNIQ2023!E24</f>
        <v>0</v>
      </c>
      <c r="F24" s="59">
        <f>GNIQ2024!F24-GNIQ2023!F24</f>
        <v>0</v>
      </c>
      <c r="G24" s="59">
        <f>GNIQ2024!G24-GNIQ2023!G24</f>
        <v>0</v>
      </c>
      <c r="H24" s="59">
        <f>GNIQ2024!H24-GNIQ2023!H24</f>
        <v>0</v>
      </c>
      <c r="I24" s="59">
        <f>GNIQ2024!I24-GNIQ2023!I24</f>
        <v>0</v>
      </c>
      <c r="J24" s="59">
        <f>GNIQ2024!J24-GNIQ2023!J24</f>
        <v>0</v>
      </c>
      <c r="K24" s="59">
        <f>GNIQ2024!K24-GNIQ2023!K24</f>
        <v>0</v>
      </c>
      <c r="L24" s="59">
        <f>GNIQ2024!L24-GNIQ2023!L24</f>
        <v>0</v>
      </c>
      <c r="M24" s="59">
        <f>GNIQ2024!M24-GNIQ2023!M24</f>
        <v>22068.016949152574</v>
      </c>
      <c r="N24" s="59">
        <f>GNIQ2024!N24-GNIQ2023!N24</f>
        <v>24232.428571428522</v>
      </c>
      <c r="O24" s="59">
        <f>GNIQ2024!O24-GNIQ2023!O24</f>
        <v>28577.4561403509</v>
      </c>
      <c r="P24" s="59">
        <f>GNIQ2024!P24-GNIQ2023!P24</f>
        <v>28185.277310924372</v>
      </c>
      <c r="Q24" s="59">
        <f>GNIQ2024!Q24-GNIQ2023!Q24</f>
        <v>50445</v>
      </c>
    </row>
    <row r="25" spans="2:17" x14ac:dyDescent="0.2">
      <c r="B25" s="19">
        <v>15</v>
      </c>
      <c r="C25" s="29" t="s">
        <v>31</v>
      </c>
      <c r="D25" s="28" t="s">
        <v>9</v>
      </c>
      <c r="E25" s="59">
        <f>GNIQ2024!E25-GNIQ2023!E25</f>
        <v>0</v>
      </c>
      <c r="F25" s="59">
        <f>GNIQ2024!F25-GNIQ2023!F25</f>
        <v>0</v>
      </c>
      <c r="G25" s="59">
        <f>GNIQ2024!G25-GNIQ2023!G25</f>
        <v>0</v>
      </c>
      <c r="H25" s="59">
        <f>GNIQ2024!H25-GNIQ2023!H25</f>
        <v>0</v>
      </c>
      <c r="I25" s="59">
        <f>GNIQ2024!I25-GNIQ2023!I25</f>
        <v>0</v>
      </c>
      <c r="J25" s="59">
        <f>GNIQ2024!J25-GNIQ2023!J25</f>
        <v>0</v>
      </c>
      <c r="K25" s="59">
        <f>GNIQ2024!K25-GNIQ2023!K25</f>
        <v>0</v>
      </c>
      <c r="L25" s="59">
        <f>GNIQ2024!L25-GNIQ2023!L25</f>
        <v>0</v>
      </c>
      <c r="M25" s="59">
        <f>GNIQ2024!M25-GNIQ2023!M25</f>
        <v>21854.389830508502</v>
      </c>
      <c r="N25" s="59">
        <f>GNIQ2024!N25-GNIQ2023!N25</f>
        <v>24870.678571428522</v>
      </c>
      <c r="O25" s="59">
        <f>GNIQ2024!O25-GNIQ2023!O25</f>
        <v>30198.526315789437</v>
      </c>
      <c r="P25" s="59">
        <f>GNIQ2024!P25-GNIQ2023!P25</f>
        <v>43998.512605041964</v>
      </c>
      <c r="Q25" s="59">
        <f>GNIQ2024!Q25-GNIQ2023!Q25</f>
        <v>69419</v>
      </c>
    </row>
    <row r="26" spans="2:17" x14ac:dyDescent="0.2">
      <c r="B26" s="21"/>
      <c r="C26" s="30"/>
      <c r="D26" s="31"/>
      <c r="E26" s="32"/>
      <c r="F26" s="32"/>
      <c r="G26" s="32"/>
      <c r="H26" s="32"/>
      <c r="I26" s="32"/>
      <c r="J26" s="32"/>
      <c r="K26" s="32"/>
      <c r="L26" s="32"/>
      <c r="M26" s="32"/>
      <c r="N26" s="32"/>
      <c r="O26" s="32"/>
      <c r="P26" s="32"/>
      <c r="Q26" s="32"/>
    </row>
    <row r="27" spans="2:17" x14ac:dyDescent="0.2">
      <c r="B27" s="17"/>
      <c r="C27" s="33" t="s">
        <v>32</v>
      </c>
      <c r="D27" s="34"/>
      <c r="E27" s="35"/>
      <c r="F27" s="35"/>
      <c r="G27" s="35"/>
      <c r="H27" s="35"/>
      <c r="I27" s="35"/>
      <c r="J27" s="35"/>
      <c r="K27" s="35"/>
      <c r="L27" s="35"/>
      <c r="M27" s="35"/>
      <c r="N27" s="35"/>
      <c r="O27" s="35"/>
      <c r="P27" s="35"/>
      <c r="Q27" s="35"/>
    </row>
    <row r="28" spans="2:17" x14ac:dyDescent="0.2">
      <c r="B28" s="19">
        <v>16</v>
      </c>
      <c r="C28" s="29" t="s">
        <v>33</v>
      </c>
      <c r="D28" s="28" t="s">
        <v>10</v>
      </c>
      <c r="E28" s="59">
        <f>GNIQ2024!E28-GNIQ2023!E28</f>
        <v>0</v>
      </c>
      <c r="F28" s="59">
        <f>GNIQ2024!F28-GNIQ2023!F28</f>
        <v>0</v>
      </c>
      <c r="G28" s="59">
        <f>GNIQ2024!G28-GNIQ2023!G28</f>
        <v>0</v>
      </c>
      <c r="H28" s="59">
        <f>GNIQ2024!H28-GNIQ2023!H28</f>
        <v>0</v>
      </c>
      <c r="I28" s="59">
        <f>GNIQ2024!I28-GNIQ2023!I28</f>
        <v>0</v>
      </c>
      <c r="J28" s="59">
        <f>GNIQ2024!J28-GNIQ2023!J28</f>
        <v>0</v>
      </c>
      <c r="K28" s="59">
        <f>GNIQ2024!K28-GNIQ2023!K28</f>
        <v>0</v>
      </c>
      <c r="L28" s="59">
        <f>GNIQ2024!L28-GNIQ2023!L28</f>
        <v>0</v>
      </c>
      <c r="M28" s="59">
        <f>GNIQ2024!M28-GNIQ2023!M28</f>
        <v>3060</v>
      </c>
      <c r="N28" s="59">
        <f>GNIQ2024!N28-GNIQ2023!N28</f>
        <v>4193</v>
      </c>
      <c r="O28" s="59">
        <f>GNIQ2024!O28-GNIQ2023!O28</f>
        <v>3595</v>
      </c>
      <c r="P28" s="59">
        <f>GNIQ2024!P28-GNIQ2023!P28</f>
        <v>4453</v>
      </c>
      <c r="Q28" s="59">
        <f>GNIQ2024!Q28-GNIQ2023!Q28</f>
        <v>3091</v>
      </c>
    </row>
    <row r="29" spans="2:17" x14ac:dyDescent="0.2">
      <c r="B29" s="19">
        <v>17</v>
      </c>
      <c r="C29" s="29" t="s">
        <v>34</v>
      </c>
      <c r="D29" s="28" t="s">
        <v>11</v>
      </c>
      <c r="E29" s="59">
        <f>GNIQ2024!E29-GNIQ2023!E29</f>
        <v>0</v>
      </c>
      <c r="F29" s="59">
        <f>GNIQ2024!F29-GNIQ2023!F29</f>
        <v>0</v>
      </c>
      <c r="G29" s="59">
        <f>GNIQ2024!G29-GNIQ2023!G29</f>
        <v>0</v>
      </c>
      <c r="H29" s="59">
        <f>GNIQ2024!H29-GNIQ2023!H29</f>
        <v>0</v>
      </c>
      <c r="I29" s="59">
        <f>GNIQ2024!I29-GNIQ2023!I29</f>
        <v>0</v>
      </c>
      <c r="J29" s="59">
        <f>GNIQ2024!J29-GNIQ2023!J29</f>
        <v>0</v>
      </c>
      <c r="K29" s="59">
        <f>GNIQ2024!K29-GNIQ2023!K29</f>
        <v>0</v>
      </c>
      <c r="L29" s="59">
        <f>GNIQ2024!L29-GNIQ2023!L29</f>
        <v>0</v>
      </c>
      <c r="M29" s="59">
        <f>GNIQ2024!M29-GNIQ2023!M29</f>
        <v>6909.6271186440717</v>
      </c>
      <c r="N29" s="59">
        <f>GNIQ2024!N29-GNIQ2023!N29</f>
        <v>7018.75</v>
      </c>
      <c r="O29" s="59">
        <f>GNIQ2024!O29-GNIQ2023!O29</f>
        <v>7705.9298245614045</v>
      </c>
      <c r="P29" s="59">
        <f>GNIQ2024!P29-GNIQ2023!P29</f>
        <v>7808.7647058823495</v>
      </c>
      <c r="Q29" s="59">
        <f>GNIQ2024!Q29-GNIQ2023!Q29</f>
        <v>23668</v>
      </c>
    </row>
    <row r="30" spans="2:17" x14ac:dyDescent="0.2">
      <c r="B30" s="19">
        <v>18</v>
      </c>
      <c r="C30" s="29" t="s">
        <v>35</v>
      </c>
      <c r="D30" s="28" t="s">
        <v>12</v>
      </c>
      <c r="E30" s="59">
        <f>GNIQ2024!E30-GNIQ2023!E30</f>
        <v>0</v>
      </c>
      <c r="F30" s="59">
        <f>GNIQ2024!F30-GNIQ2023!F30</f>
        <v>0</v>
      </c>
      <c r="G30" s="59">
        <f>GNIQ2024!G30-GNIQ2023!G30</f>
        <v>0</v>
      </c>
      <c r="H30" s="59">
        <f>GNIQ2024!H30-GNIQ2023!H30</f>
        <v>0</v>
      </c>
      <c r="I30" s="59">
        <f>GNIQ2024!I30-GNIQ2023!I30</f>
        <v>0</v>
      </c>
      <c r="J30" s="59">
        <f>GNIQ2024!J30-GNIQ2023!J30</f>
        <v>0</v>
      </c>
      <c r="K30" s="59">
        <f>GNIQ2024!K30-GNIQ2023!K30</f>
        <v>0</v>
      </c>
      <c r="L30" s="59">
        <f>GNIQ2024!L30-GNIQ2023!L30</f>
        <v>0</v>
      </c>
      <c r="M30" s="59">
        <f>GNIQ2024!M30-GNIQ2023!M30</f>
        <v>2334</v>
      </c>
      <c r="N30" s="59">
        <f>GNIQ2024!N30-GNIQ2023!N30</f>
        <v>2087</v>
      </c>
      <c r="O30" s="59">
        <f>GNIQ2024!O30-GNIQ2023!O30</f>
        <v>3465</v>
      </c>
      <c r="P30" s="59">
        <f>GNIQ2024!P30-GNIQ2023!P30</f>
        <v>3788</v>
      </c>
      <c r="Q30" s="59">
        <f>GNIQ2024!Q30-GNIQ2023!Q30</f>
        <v>6529</v>
      </c>
    </row>
    <row r="31" spans="2:17" x14ac:dyDescent="0.2">
      <c r="B31" s="19">
        <v>19</v>
      </c>
      <c r="C31" s="29" t="s">
        <v>36</v>
      </c>
      <c r="D31" s="28" t="s">
        <v>13</v>
      </c>
      <c r="E31" s="59">
        <f>GNIQ2024!E31-GNIQ2023!E31</f>
        <v>0</v>
      </c>
      <c r="F31" s="59">
        <f>GNIQ2024!F31-GNIQ2023!F31</f>
        <v>0</v>
      </c>
      <c r="G31" s="59">
        <f>GNIQ2024!G31-GNIQ2023!G31</f>
        <v>0</v>
      </c>
      <c r="H31" s="59">
        <f>GNIQ2024!H31-GNIQ2023!H31</f>
        <v>0</v>
      </c>
      <c r="I31" s="59">
        <f>GNIQ2024!I31-GNIQ2023!I31</f>
        <v>0</v>
      </c>
      <c r="J31" s="59">
        <f>GNIQ2024!J31-GNIQ2023!J31</f>
        <v>0</v>
      </c>
      <c r="K31" s="59">
        <f>GNIQ2024!K31-GNIQ2023!K31</f>
        <v>0</v>
      </c>
      <c r="L31" s="59">
        <f>GNIQ2024!L31-GNIQ2023!L31</f>
        <v>0</v>
      </c>
      <c r="M31" s="59">
        <f>GNIQ2024!M31-GNIQ2023!M31</f>
        <v>-12</v>
      </c>
      <c r="N31" s="59">
        <f>GNIQ2024!N31-GNIQ2023!N31</f>
        <v>-146</v>
      </c>
      <c r="O31" s="59">
        <f>GNIQ2024!O31-GNIQ2023!O31</f>
        <v>-446</v>
      </c>
      <c r="P31" s="59">
        <f>GNIQ2024!P31-GNIQ2023!P31</f>
        <v>-791</v>
      </c>
      <c r="Q31" s="59">
        <f>GNIQ2024!Q31-GNIQ2023!Q31</f>
        <v>280</v>
      </c>
    </row>
    <row r="32" spans="2:17" x14ac:dyDescent="0.2">
      <c r="B32" s="21"/>
      <c r="C32" s="30"/>
      <c r="D32" s="31"/>
      <c r="E32" s="32"/>
      <c r="F32" s="32"/>
      <c r="G32" s="32"/>
      <c r="H32" s="32"/>
      <c r="I32" s="32"/>
      <c r="J32" s="32"/>
      <c r="K32" s="32"/>
      <c r="L32" s="32"/>
      <c r="M32" s="32"/>
      <c r="N32" s="32"/>
      <c r="O32" s="32"/>
      <c r="P32" s="32"/>
      <c r="Q32" s="32"/>
    </row>
    <row r="33" spans="2:20" x14ac:dyDescent="0.2">
      <c r="B33" s="38">
        <v>20</v>
      </c>
      <c r="C33" s="39" t="s">
        <v>56</v>
      </c>
      <c r="D33" s="40" t="s">
        <v>14</v>
      </c>
      <c r="E33" s="59">
        <f>GNIQ2024!E33-GNIQ2023!E33</f>
        <v>0</v>
      </c>
      <c r="F33" s="59">
        <f>GNIQ2024!F33-GNIQ2023!F33</f>
        <v>0</v>
      </c>
      <c r="G33" s="59">
        <f>GNIQ2024!G33-GNIQ2023!G33</f>
        <v>0</v>
      </c>
      <c r="H33" s="59">
        <f>GNIQ2024!H33-GNIQ2023!H33</f>
        <v>0</v>
      </c>
      <c r="I33" s="59">
        <f>GNIQ2024!I33-GNIQ2023!I33</f>
        <v>0</v>
      </c>
      <c r="J33" s="59">
        <f>GNIQ2024!J33-GNIQ2023!J33</f>
        <v>0</v>
      </c>
      <c r="K33" s="59">
        <f>GNIQ2024!K33-GNIQ2023!K33</f>
        <v>0</v>
      </c>
      <c r="L33" s="59">
        <f>GNIQ2024!L33-GNIQ2023!L33</f>
        <v>0</v>
      </c>
      <c r="M33" s="59">
        <f>GNIQ2024!M33-GNIQ2023!M33</f>
        <v>12315.627118644072</v>
      </c>
      <c r="N33" s="59">
        <f>GNIQ2024!N33-GNIQ2023!N33</f>
        <v>13444.75</v>
      </c>
      <c r="O33" s="59">
        <f>GNIQ2024!O33-GNIQ2023!O33</f>
        <v>15211.929824561346</v>
      </c>
      <c r="P33" s="59">
        <f>GNIQ2024!P33-GNIQ2023!P33</f>
        <v>16840.764705882408</v>
      </c>
      <c r="Q33" s="59">
        <f>GNIQ2024!Q33-GNIQ2023!Q33</f>
        <v>33008</v>
      </c>
      <c r="T33" s="128"/>
    </row>
    <row r="34" spans="2:20" x14ac:dyDescent="0.2">
      <c r="B34" s="17"/>
      <c r="C34" s="41"/>
      <c r="D34" s="34"/>
      <c r="E34" s="35"/>
      <c r="F34" s="35"/>
      <c r="G34" s="35"/>
      <c r="H34" s="35"/>
      <c r="I34" s="35"/>
      <c r="J34" s="35"/>
      <c r="K34" s="35"/>
      <c r="L34" s="35"/>
      <c r="M34" s="35"/>
      <c r="N34" s="35"/>
      <c r="O34" s="35"/>
      <c r="P34" s="35"/>
      <c r="Q34" s="35"/>
    </row>
    <row r="35" spans="2:20" x14ac:dyDescent="0.2">
      <c r="B35" s="19">
        <v>21</v>
      </c>
      <c r="C35" s="42" t="s">
        <v>37</v>
      </c>
      <c r="D35" s="43" t="s">
        <v>10</v>
      </c>
      <c r="E35" s="59">
        <f>GNIQ2024!E35-GNIQ2023!E35</f>
        <v>0</v>
      </c>
      <c r="F35" s="59">
        <f>GNIQ2024!F35-GNIQ2023!F35</f>
        <v>0</v>
      </c>
      <c r="G35" s="59">
        <f>GNIQ2024!G35-GNIQ2023!G35</f>
        <v>0</v>
      </c>
      <c r="H35" s="59">
        <f>GNIQ2024!H35-GNIQ2023!H35</f>
        <v>0</v>
      </c>
      <c r="I35" s="59">
        <f>GNIQ2024!I35-GNIQ2023!I35</f>
        <v>0</v>
      </c>
      <c r="J35" s="59">
        <f>GNIQ2024!J35-GNIQ2023!J35</f>
        <v>0</v>
      </c>
      <c r="K35" s="59">
        <f>GNIQ2024!K35-GNIQ2023!K35</f>
        <v>0</v>
      </c>
      <c r="L35" s="59">
        <f>GNIQ2024!L35-GNIQ2023!L35</f>
        <v>0</v>
      </c>
      <c r="M35" s="59">
        <f>GNIQ2024!M35-GNIQ2023!M35</f>
        <v>1109</v>
      </c>
      <c r="N35" s="59">
        <f>GNIQ2024!N35-GNIQ2023!N35</f>
        <v>1319</v>
      </c>
      <c r="O35" s="59">
        <f>GNIQ2024!O35-GNIQ2023!O35</f>
        <v>1336</v>
      </c>
      <c r="P35" s="59">
        <f>GNIQ2024!P35-GNIQ2023!P35</f>
        <v>1418</v>
      </c>
      <c r="Q35" s="59">
        <f>GNIQ2024!Q35-GNIQ2023!Q35</f>
        <v>1298</v>
      </c>
    </row>
    <row r="36" spans="2:20" x14ac:dyDescent="0.2">
      <c r="B36" s="19">
        <v>22</v>
      </c>
      <c r="C36" s="44" t="s">
        <v>38</v>
      </c>
      <c r="D36" s="43" t="s">
        <v>10</v>
      </c>
      <c r="E36" s="59">
        <f>GNIQ2024!E36-GNIQ2023!E36</f>
        <v>0</v>
      </c>
      <c r="F36" s="59">
        <f>GNIQ2024!F36-GNIQ2023!F36</f>
        <v>0</v>
      </c>
      <c r="G36" s="59">
        <f>GNIQ2024!G36-GNIQ2023!G36</f>
        <v>0</v>
      </c>
      <c r="H36" s="59">
        <f>GNIQ2024!H36-GNIQ2023!H36</f>
        <v>0</v>
      </c>
      <c r="I36" s="59">
        <f>GNIQ2024!I36-GNIQ2023!I36</f>
        <v>0</v>
      </c>
      <c r="J36" s="59">
        <f>GNIQ2024!J36-GNIQ2023!J36</f>
        <v>0</v>
      </c>
      <c r="K36" s="59">
        <f>GNIQ2024!K36-GNIQ2023!K36</f>
        <v>0</v>
      </c>
      <c r="L36" s="59">
        <f>GNIQ2024!L36-GNIQ2023!L36</f>
        <v>0</v>
      </c>
      <c r="M36" s="59">
        <f>GNIQ2024!M36-GNIQ2023!M36</f>
        <v>877</v>
      </c>
      <c r="N36" s="59">
        <f>GNIQ2024!N36-GNIQ2023!N36</f>
        <v>-29</v>
      </c>
      <c r="O36" s="59">
        <f>GNIQ2024!O36-GNIQ2023!O36</f>
        <v>-106</v>
      </c>
      <c r="P36" s="59">
        <f>GNIQ2024!P36-GNIQ2023!P36</f>
        <v>-384</v>
      </c>
      <c r="Q36" s="59">
        <f>GNIQ2024!Q36-GNIQ2023!Q36</f>
        <v>-258</v>
      </c>
    </row>
    <row r="37" spans="2:20" x14ac:dyDescent="0.2">
      <c r="B37" s="19">
        <v>23</v>
      </c>
      <c r="C37" s="44" t="s">
        <v>49</v>
      </c>
      <c r="D37" s="45" t="s">
        <v>12</v>
      </c>
      <c r="E37" s="59">
        <f>GNIQ2024!E37-GNIQ2023!E37</f>
        <v>0</v>
      </c>
      <c r="F37" s="59">
        <f>GNIQ2024!F37-GNIQ2023!F37</f>
        <v>0</v>
      </c>
      <c r="G37" s="59">
        <f>GNIQ2024!G37-GNIQ2023!G37</f>
        <v>0</v>
      </c>
      <c r="H37" s="59">
        <f>GNIQ2024!H37-GNIQ2023!H37</f>
        <v>0</v>
      </c>
      <c r="I37" s="59">
        <f>GNIQ2024!I37-GNIQ2023!I37</f>
        <v>0</v>
      </c>
      <c r="J37" s="59">
        <f>GNIQ2024!J37-GNIQ2023!J37</f>
        <v>0</v>
      </c>
      <c r="K37" s="59">
        <f>GNIQ2024!K37-GNIQ2023!K37</f>
        <v>0</v>
      </c>
      <c r="L37" s="59">
        <f>GNIQ2024!L37-GNIQ2023!L37</f>
        <v>0</v>
      </c>
      <c r="M37" s="59">
        <f>GNIQ2024!M37-GNIQ2023!M37</f>
        <v>-306</v>
      </c>
      <c r="N37" s="59">
        <f>GNIQ2024!N37-GNIQ2023!N37</f>
        <v>-311</v>
      </c>
      <c r="O37" s="59">
        <f>GNIQ2024!O37-GNIQ2023!O37</f>
        <v>-307</v>
      </c>
      <c r="P37" s="59">
        <f>GNIQ2024!P37-GNIQ2023!P37</f>
        <v>-307</v>
      </c>
      <c r="Q37" s="59">
        <f>GNIQ2024!Q37-GNIQ2023!Q37</f>
        <v>-263</v>
      </c>
    </row>
    <row r="38" spans="2:20" x14ac:dyDescent="0.2">
      <c r="B38" s="19">
        <v>24</v>
      </c>
      <c r="C38" s="44" t="s">
        <v>50</v>
      </c>
      <c r="D38" s="45" t="s">
        <v>13</v>
      </c>
      <c r="E38" s="59">
        <f>GNIQ2024!E38-GNIQ2023!E38</f>
        <v>0</v>
      </c>
      <c r="F38" s="59">
        <f>GNIQ2024!F38-GNIQ2023!F38</f>
        <v>0</v>
      </c>
      <c r="G38" s="59">
        <f>GNIQ2024!G38-GNIQ2023!G38</f>
        <v>0</v>
      </c>
      <c r="H38" s="59">
        <f>GNIQ2024!H38-GNIQ2023!H38</f>
        <v>0</v>
      </c>
      <c r="I38" s="59">
        <f>GNIQ2024!I38-GNIQ2023!I38</f>
        <v>0</v>
      </c>
      <c r="J38" s="59">
        <f>GNIQ2024!J38-GNIQ2023!J38</f>
        <v>0</v>
      </c>
      <c r="K38" s="59">
        <f>GNIQ2024!K38-GNIQ2023!K38</f>
        <v>0</v>
      </c>
      <c r="L38" s="59">
        <f>GNIQ2024!L38-GNIQ2023!L38</f>
        <v>0</v>
      </c>
      <c r="M38" s="59">
        <f>GNIQ2024!M38-GNIQ2023!M38</f>
        <v>-17</v>
      </c>
      <c r="N38" s="59">
        <f>GNIQ2024!N38-GNIQ2023!N38</f>
        <v>-46</v>
      </c>
      <c r="O38" s="59">
        <f>GNIQ2024!O38-GNIQ2023!O38</f>
        <v>-67</v>
      </c>
      <c r="P38" s="59">
        <f>GNIQ2024!P38-GNIQ2023!P38</f>
        <v>-42</v>
      </c>
      <c r="Q38" s="59">
        <f>GNIQ2024!Q38-GNIQ2023!Q38</f>
        <v>159</v>
      </c>
    </row>
    <row r="39" spans="2:20" x14ac:dyDescent="0.2">
      <c r="B39" s="19">
        <v>25</v>
      </c>
      <c r="C39" s="46" t="s">
        <v>39</v>
      </c>
      <c r="D39" s="43" t="s">
        <v>15</v>
      </c>
      <c r="E39" s="59">
        <f>GNIQ2024!E39-GNIQ2023!E39</f>
        <v>0</v>
      </c>
      <c r="F39" s="59">
        <f>GNIQ2024!F39-GNIQ2023!F39</f>
        <v>0</v>
      </c>
      <c r="G39" s="59">
        <f>GNIQ2024!G39-GNIQ2023!G39</f>
        <v>0</v>
      </c>
      <c r="H39" s="59">
        <f>GNIQ2024!H39-GNIQ2023!H39</f>
        <v>0</v>
      </c>
      <c r="I39" s="59">
        <f>GNIQ2024!I39-GNIQ2023!I39</f>
        <v>0</v>
      </c>
      <c r="J39" s="59">
        <f>GNIQ2024!J39-GNIQ2023!J39</f>
        <v>0</v>
      </c>
      <c r="K39" s="59">
        <f>GNIQ2024!K39-GNIQ2023!K39</f>
        <v>0</v>
      </c>
      <c r="L39" s="59">
        <f>GNIQ2024!L39-GNIQ2023!L39</f>
        <v>0</v>
      </c>
      <c r="M39" s="59">
        <f>GNIQ2024!M39-GNIQ2023!M39</f>
        <v>-2194.1525423728744</v>
      </c>
      <c r="N39" s="59">
        <f>GNIQ2024!N39-GNIQ2023!N39</f>
        <v>8407.9285714285797</v>
      </c>
      <c r="O39" s="59">
        <f>GNIQ2024!O39-GNIQ2023!O39</f>
        <v>7141.7368421052524</v>
      </c>
      <c r="P39" s="59">
        <f>GNIQ2024!P39-GNIQ2023!P39</f>
        <v>15761.252100840327</v>
      </c>
      <c r="Q39" s="59">
        <f>GNIQ2024!Q39-GNIQ2023!Q39</f>
        <v>44748</v>
      </c>
    </row>
    <row r="40" spans="2:20" x14ac:dyDescent="0.2">
      <c r="B40" s="19">
        <v>26</v>
      </c>
      <c r="C40" s="46" t="s">
        <v>40</v>
      </c>
      <c r="D40" s="43" t="s">
        <v>15</v>
      </c>
      <c r="E40" s="59">
        <f>GNIQ2024!E40-GNIQ2023!E40</f>
        <v>0</v>
      </c>
      <c r="F40" s="59">
        <f>GNIQ2024!F40-GNIQ2023!F40</f>
        <v>0</v>
      </c>
      <c r="G40" s="59">
        <f>GNIQ2024!G40-GNIQ2023!G40</f>
        <v>0</v>
      </c>
      <c r="H40" s="59">
        <f>GNIQ2024!H40-GNIQ2023!H40</f>
        <v>0</v>
      </c>
      <c r="I40" s="59">
        <f>GNIQ2024!I40-GNIQ2023!I40</f>
        <v>0</v>
      </c>
      <c r="J40" s="59">
        <f>GNIQ2024!J40-GNIQ2023!J40</f>
        <v>0</v>
      </c>
      <c r="K40" s="59">
        <f>GNIQ2024!K40-GNIQ2023!K40</f>
        <v>0</v>
      </c>
      <c r="L40" s="59">
        <f>GNIQ2024!L40-GNIQ2023!L40</f>
        <v>0</v>
      </c>
      <c r="M40" s="59">
        <f>GNIQ2024!M40-GNIQ2023!M40</f>
        <v>-1068.5254237288027</v>
      </c>
      <c r="N40" s="59">
        <f>GNIQ2024!N40-GNIQ2023!N40</f>
        <v>7916.6785714285797</v>
      </c>
      <c r="O40" s="59">
        <f>GNIQ2024!O40-GNIQ2023!O40</f>
        <v>5061.666666666657</v>
      </c>
      <c r="P40" s="59">
        <f>GNIQ2024!P40-GNIQ2023!P40</f>
        <v>17669.016806722677</v>
      </c>
      <c r="Q40" s="59">
        <f>GNIQ2024!Q40-GNIQ2023!Q40</f>
        <v>50665</v>
      </c>
    </row>
    <row r="41" spans="2:20" s="14" customFormat="1" ht="11.25" x14ac:dyDescent="0.2">
      <c r="B41" s="19"/>
      <c r="C41" s="47"/>
      <c r="D41" s="48"/>
      <c r="E41" s="49"/>
      <c r="F41" s="49"/>
      <c r="G41" s="49"/>
      <c r="H41" s="49"/>
      <c r="I41" s="49"/>
      <c r="J41" s="49"/>
      <c r="K41" s="49"/>
      <c r="L41" s="49"/>
      <c r="M41" s="49"/>
      <c r="N41" s="49"/>
      <c r="O41" s="49"/>
      <c r="P41" s="49"/>
      <c r="Q41" s="49"/>
    </row>
    <row r="42" spans="2:20" s="14" customFormat="1" ht="11.25" x14ac:dyDescent="0.2">
      <c r="B42" s="50">
        <v>27</v>
      </c>
      <c r="C42" s="51" t="s">
        <v>57</v>
      </c>
      <c r="D42" s="40" t="s">
        <v>17</v>
      </c>
      <c r="E42" s="60">
        <f>GNIQ2024!E42-GNIQ2023!E42</f>
        <v>0</v>
      </c>
      <c r="F42" s="60">
        <f>GNIQ2024!F42-GNIQ2023!F42</f>
        <v>0</v>
      </c>
      <c r="G42" s="60">
        <f>GNIQ2024!G42-GNIQ2023!G42</f>
        <v>0</v>
      </c>
      <c r="H42" s="60">
        <f>GNIQ2024!H42-GNIQ2023!H42</f>
        <v>0</v>
      </c>
      <c r="I42" s="60">
        <f>GNIQ2024!I42-GNIQ2023!I42</f>
        <v>0</v>
      </c>
      <c r="J42" s="60">
        <f>GNIQ2024!J42-GNIQ2023!J42</f>
        <v>0</v>
      </c>
      <c r="K42" s="60">
        <f>GNIQ2024!K42-GNIQ2023!K42</f>
        <v>0</v>
      </c>
      <c r="L42" s="60">
        <f>GNIQ2024!L42-GNIQ2023!L42</f>
        <v>0</v>
      </c>
      <c r="M42" s="60">
        <f>GNIQ2024!M42-GNIQ2023!M42</f>
        <v>11711</v>
      </c>
      <c r="N42" s="60">
        <f>GNIQ2024!N42-GNIQ2023!N42</f>
        <v>15549</v>
      </c>
      <c r="O42" s="60">
        <f>GNIQ2024!O42-GNIQ2023!O42</f>
        <v>18974</v>
      </c>
      <c r="P42" s="60">
        <f>GNIQ2024!P42-GNIQ2023!P42</f>
        <v>17000</v>
      </c>
      <c r="Q42" s="60">
        <f>GNIQ2024!Q42-GNIQ2023!Q42</f>
        <v>29069</v>
      </c>
    </row>
    <row r="43" spans="2:20" s="14" customFormat="1" ht="11.25" x14ac:dyDescent="0.2">
      <c r="B43" s="19"/>
      <c r="C43" s="47"/>
      <c r="D43" s="48"/>
      <c r="E43" s="49"/>
      <c r="F43" s="49"/>
      <c r="G43" s="49"/>
      <c r="H43" s="49"/>
      <c r="I43" s="49"/>
      <c r="J43" s="49"/>
      <c r="K43" s="49"/>
      <c r="L43" s="49"/>
      <c r="M43" s="49"/>
      <c r="N43" s="49"/>
      <c r="O43" s="49"/>
      <c r="P43" s="49"/>
      <c r="Q43" s="49"/>
    </row>
    <row r="44" spans="2:20" s="14" customFormat="1" ht="11.25" x14ac:dyDescent="0.2">
      <c r="B44" s="19">
        <v>28</v>
      </c>
      <c r="C44" s="52" t="s">
        <v>58</v>
      </c>
      <c r="E44" s="10"/>
      <c r="F44" s="10"/>
      <c r="G44" s="10"/>
      <c r="H44" s="10"/>
      <c r="I44" s="12"/>
      <c r="J44" s="12"/>
      <c r="K44" s="12"/>
      <c r="L44" s="12"/>
      <c r="M44" s="12"/>
      <c r="N44" s="12"/>
      <c r="O44" s="12"/>
      <c r="P44" s="12"/>
      <c r="Q44" s="12"/>
    </row>
    <row r="45" spans="2:20" s="14" customFormat="1" ht="11.25" x14ac:dyDescent="0.2">
      <c r="B45" s="19"/>
      <c r="C45" s="53" t="s">
        <v>59</v>
      </c>
      <c r="D45" s="25"/>
      <c r="E45" s="12"/>
      <c r="F45" s="12"/>
      <c r="G45" s="12"/>
      <c r="H45" s="12"/>
      <c r="I45" s="12"/>
      <c r="J45" s="12"/>
      <c r="K45" s="12"/>
      <c r="L45" s="12"/>
      <c r="M45" s="12"/>
      <c r="N45" s="12"/>
      <c r="O45" s="12"/>
      <c r="P45" s="12"/>
      <c r="Q45" s="12"/>
    </row>
    <row r="46" spans="2:20" s="14" customFormat="1" ht="11.25" x14ac:dyDescent="0.2">
      <c r="B46" s="19"/>
      <c r="C46" s="54"/>
      <c r="D46" s="55"/>
      <c r="E46" s="10"/>
      <c r="F46" s="10"/>
      <c r="G46" s="10"/>
      <c r="H46" s="10"/>
      <c r="I46" s="12"/>
      <c r="J46" s="12"/>
      <c r="K46" s="12"/>
      <c r="L46" s="12"/>
      <c r="M46" s="12"/>
      <c r="N46" s="12"/>
      <c r="O46" s="12"/>
      <c r="P46" s="12"/>
      <c r="Q46" s="12"/>
    </row>
    <row r="47" spans="2:20" s="14" customFormat="1" ht="11.25" x14ac:dyDescent="0.2">
      <c r="B47" s="38">
        <v>29</v>
      </c>
      <c r="C47" s="56" t="s">
        <v>41</v>
      </c>
      <c r="D47" s="40" t="s">
        <v>17</v>
      </c>
      <c r="E47" s="60">
        <f>GNIQ2024!E47-GNIQ2023!E47</f>
        <v>0</v>
      </c>
      <c r="F47" s="60">
        <f>GNIQ2024!F47-GNIQ2023!F47</f>
        <v>0</v>
      </c>
      <c r="G47" s="60">
        <f>GNIQ2024!G47-GNIQ2023!G47</f>
        <v>0</v>
      </c>
      <c r="H47" s="60">
        <f>GNIQ2024!H47-GNIQ2023!H47</f>
        <v>0</v>
      </c>
      <c r="I47" s="61"/>
      <c r="J47" s="61"/>
      <c r="K47" s="61"/>
      <c r="L47" s="61"/>
      <c r="M47" s="61"/>
      <c r="N47" s="61"/>
      <c r="O47" s="61"/>
      <c r="P47" s="61"/>
      <c r="Q47" s="61"/>
    </row>
    <row r="48" spans="2:20" ht="14.25" customHeight="1" x14ac:dyDescent="0.2">
      <c r="B48" s="13"/>
      <c r="C48" s="13"/>
    </row>
    <row r="49" spans="1:18" x14ac:dyDescent="0.2">
      <c r="B49" s="71" t="s">
        <v>64</v>
      </c>
      <c r="C49" s="72"/>
      <c r="D49"/>
      <c r="E49"/>
      <c r="F49"/>
      <c r="G49"/>
      <c r="H49"/>
      <c r="I49"/>
      <c r="J49"/>
      <c r="K49"/>
      <c r="L49"/>
      <c r="M49"/>
      <c r="N49"/>
      <c r="O49"/>
      <c r="P49"/>
      <c r="Q49"/>
      <c r="R49"/>
    </row>
    <row r="50" spans="1:18" x14ac:dyDescent="0.2">
      <c r="B50" s="73" t="s">
        <v>42</v>
      </c>
      <c r="C50" s="72"/>
      <c r="D50"/>
      <c r="E50" s="74">
        <f t="shared" ref="E50:Q50" si="0">E11-(E9-E10)</f>
        <v>0</v>
      </c>
      <c r="F50" s="74">
        <f t="shared" si="0"/>
        <v>0</v>
      </c>
      <c r="G50" s="74">
        <f t="shared" si="0"/>
        <v>0</v>
      </c>
      <c r="H50" s="74">
        <f t="shared" si="0"/>
        <v>0</v>
      </c>
      <c r="I50" s="74">
        <f t="shared" si="0"/>
        <v>0</v>
      </c>
      <c r="J50" s="74">
        <f t="shared" si="0"/>
        <v>0</v>
      </c>
      <c r="K50" s="74">
        <f t="shared" si="0"/>
        <v>0</v>
      </c>
      <c r="L50" s="74">
        <f t="shared" si="0"/>
        <v>0</v>
      </c>
      <c r="M50" s="74">
        <f t="shared" si="0"/>
        <v>0</v>
      </c>
      <c r="N50" s="74">
        <f t="shared" si="0"/>
        <v>-1.1641532182693481E-10</v>
      </c>
      <c r="O50" s="74">
        <f t="shared" si="0"/>
        <v>0</v>
      </c>
      <c r="P50" s="74">
        <f t="shared" si="0"/>
        <v>0</v>
      </c>
      <c r="Q50" s="74">
        <f t="shared" si="0"/>
        <v>0</v>
      </c>
      <c r="R50" s="74"/>
    </row>
    <row r="51" spans="1:18" x14ac:dyDescent="0.2">
      <c r="B51" s="73" t="s">
        <v>43</v>
      </c>
      <c r="C51" s="72"/>
      <c r="D51"/>
      <c r="E51" s="74">
        <f t="shared" ref="E51:Q51" si="1">E33-(E11+E12-E13)</f>
        <v>0</v>
      </c>
      <c r="F51" s="74">
        <f t="shared" si="1"/>
        <v>0</v>
      </c>
      <c r="G51" s="74">
        <f t="shared" si="1"/>
        <v>0</v>
      </c>
      <c r="H51" s="74">
        <f t="shared" si="1"/>
        <v>0</v>
      </c>
      <c r="I51" s="74">
        <f t="shared" si="1"/>
        <v>0</v>
      </c>
      <c r="J51" s="74">
        <f t="shared" si="1"/>
        <v>0</v>
      </c>
      <c r="K51" s="74">
        <f t="shared" si="1"/>
        <v>0</v>
      </c>
      <c r="L51" s="74">
        <f t="shared" si="1"/>
        <v>0</v>
      </c>
      <c r="M51" s="74">
        <f t="shared" si="1"/>
        <v>0</v>
      </c>
      <c r="N51" s="74">
        <f t="shared" si="1"/>
        <v>0</v>
      </c>
      <c r="O51" s="74">
        <f t="shared" si="1"/>
        <v>0</v>
      </c>
      <c r="P51" s="74">
        <f t="shared" si="1"/>
        <v>0</v>
      </c>
      <c r="Q51" s="74">
        <f t="shared" si="1"/>
        <v>0</v>
      </c>
      <c r="R51" s="74"/>
    </row>
    <row r="52" spans="1:18" x14ac:dyDescent="0.2">
      <c r="B52" s="73" t="s">
        <v>44</v>
      </c>
      <c r="C52" s="72"/>
      <c r="D52"/>
      <c r="E52" s="74">
        <f t="shared" ref="E52:Q52" si="2">E33-(E16+E20+E24-E25)</f>
        <v>0</v>
      </c>
      <c r="F52" s="74">
        <f t="shared" si="2"/>
        <v>0</v>
      </c>
      <c r="G52" s="74">
        <f t="shared" si="2"/>
        <v>0</v>
      </c>
      <c r="H52" s="74">
        <f t="shared" si="2"/>
        <v>0</v>
      </c>
      <c r="I52" s="74">
        <f t="shared" si="2"/>
        <v>0</v>
      </c>
      <c r="J52" s="74">
        <f t="shared" si="2"/>
        <v>0</v>
      </c>
      <c r="K52" s="74">
        <f t="shared" si="2"/>
        <v>0</v>
      </c>
      <c r="L52" s="74">
        <f t="shared" si="2"/>
        <v>0</v>
      </c>
      <c r="M52" s="74">
        <f t="shared" si="2"/>
        <v>0</v>
      </c>
      <c r="N52" s="74">
        <f t="shared" si="2"/>
        <v>0</v>
      </c>
      <c r="O52" s="74">
        <f t="shared" si="2"/>
        <v>-1.1641532182693481E-10</v>
      </c>
      <c r="P52" s="74">
        <f t="shared" si="2"/>
        <v>0</v>
      </c>
      <c r="Q52" s="74">
        <f t="shared" si="2"/>
        <v>0</v>
      </c>
      <c r="R52" s="74"/>
    </row>
    <row r="53" spans="1:18" x14ac:dyDescent="0.2">
      <c r="B53" s="73" t="s">
        <v>48</v>
      </c>
      <c r="C53" s="72"/>
      <c r="D53"/>
      <c r="E53" s="74">
        <f t="shared" ref="E53:Q53" si="3">E16-(E17+E18+E19)</f>
        <v>0</v>
      </c>
      <c r="F53" s="74">
        <f t="shared" si="3"/>
        <v>0</v>
      </c>
      <c r="G53" s="74">
        <f t="shared" si="3"/>
        <v>0</v>
      </c>
      <c r="H53" s="74">
        <f t="shared" si="3"/>
        <v>0</v>
      </c>
      <c r="I53" s="74">
        <f t="shared" si="3"/>
        <v>0</v>
      </c>
      <c r="J53" s="74">
        <f t="shared" si="3"/>
        <v>0</v>
      </c>
      <c r="K53" s="74">
        <f t="shared" si="3"/>
        <v>0</v>
      </c>
      <c r="L53" s="74">
        <f t="shared" si="3"/>
        <v>0</v>
      </c>
      <c r="M53" s="74">
        <f t="shared" si="3"/>
        <v>0</v>
      </c>
      <c r="N53" s="74">
        <f t="shared" si="3"/>
        <v>0</v>
      </c>
      <c r="O53" s="74">
        <f t="shared" si="3"/>
        <v>0</v>
      </c>
      <c r="P53" s="74">
        <f t="shared" si="3"/>
        <v>0</v>
      </c>
      <c r="Q53" s="74">
        <f t="shared" si="3"/>
        <v>0</v>
      </c>
      <c r="R53" s="74"/>
    </row>
    <row r="54" spans="1:18" x14ac:dyDescent="0.2">
      <c r="B54" s="73" t="s">
        <v>45</v>
      </c>
      <c r="C54" s="72"/>
      <c r="D54"/>
      <c r="E54" s="74">
        <f t="shared" ref="E54:Q54" si="4">E20-(E21+E22+E23)</f>
        <v>0</v>
      </c>
      <c r="F54" s="74">
        <f t="shared" si="4"/>
        <v>0</v>
      </c>
      <c r="G54" s="74">
        <f t="shared" si="4"/>
        <v>0</v>
      </c>
      <c r="H54" s="74">
        <f t="shared" si="4"/>
        <v>0</v>
      </c>
      <c r="I54" s="74">
        <f t="shared" si="4"/>
        <v>0</v>
      </c>
      <c r="J54" s="74">
        <f t="shared" si="4"/>
        <v>0</v>
      </c>
      <c r="K54" s="74">
        <f t="shared" si="4"/>
        <v>0</v>
      </c>
      <c r="L54" s="74">
        <f t="shared" si="4"/>
        <v>0</v>
      </c>
      <c r="M54" s="74">
        <f t="shared" si="4"/>
        <v>0</v>
      </c>
      <c r="N54" s="74">
        <f t="shared" si="4"/>
        <v>0</v>
      </c>
      <c r="O54" s="74">
        <f t="shared" si="4"/>
        <v>0</v>
      </c>
      <c r="P54" s="74">
        <f t="shared" si="4"/>
        <v>0</v>
      </c>
      <c r="Q54" s="74">
        <f t="shared" si="4"/>
        <v>0</v>
      </c>
      <c r="R54" s="74"/>
    </row>
    <row r="55" spans="1:18" x14ac:dyDescent="0.2">
      <c r="B55" s="73" t="s">
        <v>46</v>
      </c>
      <c r="C55" s="72"/>
      <c r="D55"/>
      <c r="E55" s="74">
        <f t="shared" ref="E55:Q55" si="5">E33-(E28+E29+E30-E31)</f>
        <v>0</v>
      </c>
      <c r="F55" s="74">
        <f t="shared" si="5"/>
        <v>0</v>
      </c>
      <c r="G55" s="74">
        <f t="shared" si="5"/>
        <v>0</v>
      </c>
      <c r="H55" s="74">
        <f t="shared" si="5"/>
        <v>0</v>
      </c>
      <c r="I55" s="74">
        <f t="shared" si="5"/>
        <v>0</v>
      </c>
      <c r="J55" s="74">
        <f t="shared" si="5"/>
        <v>0</v>
      </c>
      <c r="K55" s="74">
        <f t="shared" si="5"/>
        <v>0</v>
      </c>
      <c r="L55" s="74">
        <f t="shared" si="5"/>
        <v>0</v>
      </c>
      <c r="M55" s="74">
        <f t="shared" si="5"/>
        <v>0</v>
      </c>
      <c r="N55" s="74">
        <f t="shared" si="5"/>
        <v>0</v>
      </c>
      <c r="O55" s="74">
        <f t="shared" si="5"/>
        <v>-5.8207660913467407E-11</v>
      </c>
      <c r="P55" s="74">
        <f t="shared" si="5"/>
        <v>5.8207660913467407E-11</v>
      </c>
      <c r="Q55" s="74">
        <f t="shared" si="5"/>
        <v>0</v>
      </c>
      <c r="R55" s="74"/>
    </row>
    <row r="56" spans="1:18" x14ac:dyDescent="0.2">
      <c r="B56" s="75" t="s">
        <v>47</v>
      </c>
      <c r="C56" s="76"/>
      <c r="D56" s="76"/>
      <c r="E56" s="74">
        <f t="shared" ref="E56:Q56" si="6">E42-(E33+E35+E38+E39-E36-E37-E40)</f>
        <v>0</v>
      </c>
      <c r="F56" s="74">
        <f t="shared" si="6"/>
        <v>0</v>
      </c>
      <c r="G56" s="74">
        <f t="shared" si="6"/>
        <v>0</v>
      </c>
      <c r="H56" s="74">
        <f t="shared" si="6"/>
        <v>0</v>
      </c>
      <c r="I56" s="74">
        <f t="shared" si="6"/>
        <v>0</v>
      </c>
      <c r="J56" s="74">
        <f t="shared" si="6"/>
        <v>0</v>
      </c>
      <c r="K56" s="74">
        <f t="shared" si="6"/>
        <v>0</v>
      </c>
      <c r="L56" s="74">
        <f t="shared" si="6"/>
        <v>0</v>
      </c>
      <c r="M56" s="74">
        <f t="shared" si="6"/>
        <v>0</v>
      </c>
      <c r="N56" s="74">
        <f t="shared" si="6"/>
        <v>0</v>
      </c>
      <c r="O56" s="74">
        <f t="shared" si="6"/>
        <v>5.8207660913467407E-11</v>
      </c>
      <c r="P56" s="74">
        <f t="shared" si="6"/>
        <v>-5.8207660913467407E-11</v>
      </c>
      <c r="Q56" s="74">
        <f t="shared" si="6"/>
        <v>0</v>
      </c>
      <c r="R56" s="74"/>
    </row>
    <row r="57" spans="1:18" x14ac:dyDescent="0.2">
      <c r="B57" s="75" t="s">
        <v>60</v>
      </c>
      <c r="C57" s="76"/>
      <c r="D57" s="76"/>
      <c r="E57" s="74">
        <f t="shared" ref="E57:H57" si="7">E47-(E42-E44)</f>
        <v>0</v>
      </c>
      <c r="F57" s="74">
        <f t="shared" si="7"/>
        <v>0</v>
      </c>
      <c r="G57" s="74">
        <f t="shared" si="7"/>
        <v>0</v>
      </c>
      <c r="H57" s="74">
        <f t="shared" si="7"/>
        <v>0</v>
      </c>
      <c r="I57" s="74"/>
      <c r="J57" s="74"/>
      <c r="K57" s="74"/>
      <c r="L57" s="74"/>
      <c r="M57" s="74"/>
      <c r="N57" s="74"/>
      <c r="O57" s="74"/>
      <c r="P57" s="74"/>
      <c r="Q57" s="74"/>
      <c r="R57" s="74"/>
    </row>
    <row r="60" spans="1:18" ht="15.75" x14ac:dyDescent="0.25">
      <c r="A60" s="66"/>
      <c r="B60" s="66" t="s">
        <v>92</v>
      </c>
      <c r="C60" s="81"/>
    </row>
    <row r="61" spans="1:18" ht="15.75" x14ac:dyDescent="0.25">
      <c r="A61" s="63"/>
      <c r="B61" s="67"/>
      <c r="C61" s="68"/>
    </row>
    <row r="62" spans="1:18" ht="15.75" x14ac:dyDescent="0.25">
      <c r="B62" s="129"/>
      <c r="C62" s="130"/>
      <c r="D62" s="18"/>
      <c r="E62" s="3"/>
      <c r="F62" s="58"/>
      <c r="G62" s="58"/>
      <c r="H62" s="58"/>
      <c r="I62" s="5"/>
      <c r="J62" s="58"/>
      <c r="K62" s="1" t="s">
        <v>61</v>
      </c>
      <c r="L62" s="4"/>
      <c r="M62" s="4"/>
      <c r="N62" s="4"/>
      <c r="O62" s="4"/>
      <c r="P62" s="4"/>
      <c r="Q62" s="69"/>
    </row>
    <row r="63" spans="1:18" x14ac:dyDescent="0.2">
      <c r="B63" s="131" t="s">
        <v>63</v>
      </c>
      <c r="C63" s="132"/>
      <c r="D63" s="20"/>
      <c r="E63" s="7"/>
      <c r="F63" s="62"/>
      <c r="G63" s="62"/>
      <c r="H63" s="62"/>
      <c r="I63" s="9"/>
      <c r="J63" s="62"/>
      <c r="K63" s="2" t="s">
        <v>62</v>
      </c>
      <c r="L63" s="8"/>
      <c r="M63" s="8"/>
      <c r="N63" s="8"/>
      <c r="O63" s="8"/>
      <c r="P63" s="8"/>
      <c r="Q63" s="70"/>
    </row>
    <row r="64" spans="1:18" x14ac:dyDescent="0.2">
      <c r="B64" s="133" t="s">
        <v>66</v>
      </c>
      <c r="C64" s="134"/>
      <c r="D64" s="11"/>
      <c r="E64" s="135"/>
      <c r="F64" s="136"/>
      <c r="G64" s="136"/>
      <c r="H64" s="136"/>
      <c r="I64" s="136"/>
      <c r="J64" s="136"/>
      <c r="K64" s="136"/>
      <c r="L64" s="136"/>
      <c r="M64" s="136"/>
      <c r="N64" s="136"/>
      <c r="O64" s="136"/>
      <c r="P64" s="136"/>
      <c r="Q64" s="137"/>
    </row>
    <row r="65" spans="2:17" x14ac:dyDescent="0.2">
      <c r="B65" s="138"/>
      <c r="C65" s="139"/>
      <c r="D65" s="22" t="s">
        <v>51</v>
      </c>
      <c r="E65" s="23">
        <v>2010</v>
      </c>
      <c r="F65" s="23">
        <v>2011</v>
      </c>
      <c r="G65" s="23">
        <v>2012</v>
      </c>
      <c r="H65" s="23">
        <v>2013</v>
      </c>
      <c r="I65" s="23">
        <v>2014</v>
      </c>
      <c r="J65" s="23">
        <v>2015</v>
      </c>
      <c r="K65" s="23">
        <v>2016</v>
      </c>
      <c r="L65" s="23">
        <v>2017</v>
      </c>
      <c r="M65" s="23">
        <v>2018</v>
      </c>
      <c r="N65" s="23">
        <v>2019</v>
      </c>
      <c r="O65" s="23">
        <v>2020</v>
      </c>
      <c r="P65" s="23">
        <v>2021</v>
      </c>
      <c r="Q65" s="23">
        <v>2022</v>
      </c>
    </row>
    <row r="66" spans="2:17" x14ac:dyDescent="0.2">
      <c r="B66" s="17"/>
      <c r="C66" s="24"/>
      <c r="D66" s="25"/>
      <c r="E66" s="12"/>
      <c r="F66" s="12"/>
      <c r="G66" s="12"/>
      <c r="H66" s="12"/>
      <c r="I66" s="12"/>
      <c r="J66" s="12"/>
      <c r="K66" s="12"/>
      <c r="L66" s="12"/>
      <c r="M66" s="12"/>
      <c r="N66" s="12"/>
      <c r="O66" s="12"/>
      <c r="P66" s="12"/>
      <c r="Q66" s="12"/>
    </row>
    <row r="67" spans="2:17" x14ac:dyDescent="0.2">
      <c r="B67" s="19"/>
      <c r="C67" s="26" t="s">
        <v>18</v>
      </c>
      <c r="D67" s="25"/>
      <c r="E67" s="12"/>
      <c r="F67" s="12"/>
      <c r="G67" s="12"/>
      <c r="H67" s="12"/>
      <c r="I67" s="12"/>
      <c r="J67" s="12"/>
      <c r="K67" s="12"/>
      <c r="L67" s="12"/>
      <c r="M67" s="12"/>
      <c r="N67" s="12"/>
      <c r="O67" s="12"/>
      <c r="P67" s="12"/>
      <c r="Q67" s="12"/>
    </row>
    <row r="68" spans="2:17" x14ac:dyDescent="0.2">
      <c r="B68" s="19">
        <v>1</v>
      </c>
      <c r="C68" s="82" t="s">
        <v>19</v>
      </c>
      <c r="D68" s="83" t="s">
        <v>0</v>
      </c>
      <c r="E68" s="80">
        <f>IFERROR(E9/GNIQ2023!E9,"")</f>
        <v>0</v>
      </c>
      <c r="F68" s="80">
        <f>IFERROR(F9/GNIQ2023!F9,"")</f>
        <v>0</v>
      </c>
      <c r="G68" s="80">
        <f>IFERROR(G9/GNIQ2023!G9,"")</f>
        <v>0</v>
      </c>
      <c r="H68" s="80">
        <f>IFERROR(H9/GNIQ2023!H9,"")</f>
        <v>0</v>
      </c>
      <c r="I68" s="80">
        <f>IFERROR(I9/GNIQ2023!I9,"")</f>
        <v>0</v>
      </c>
      <c r="J68" s="80">
        <f>IFERROR(J9/GNIQ2023!J9,"")</f>
        <v>0</v>
      </c>
      <c r="K68" s="80">
        <f>IFERROR(K9/GNIQ2023!K9,"")</f>
        <v>0</v>
      </c>
      <c r="L68" s="80">
        <f>IFERROR(L9/GNIQ2023!L9,"")</f>
        <v>0</v>
      </c>
      <c r="M68" s="80">
        <f>IFERROR(M9/GNIQ2023!M9,"")</f>
        <v>2.1456667356820086E-2</v>
      </c>
      <c r="N68" s="80">
        <f>IFERROR(N9/GNIQ2023!N9,"")</f>
        <v>2.3749026638596158E-2</v>
      </c>
      <c r="O68" s="80">
        <f>IFERROR(O9/GNIQ2023!O9,"")</f>
        <v>2.7158173026358645E-2</v>
      </c>
      <c r="P68" s="80">
        <f>IFERROR(P9/GNIQ2023!P9,"")</f>
        <v>3.302899578396605E-2</v>
      </c>
      <c r="Q68" s="80">
        <f>IFERROR(Q9/GNIQ2023!Q9,"")</f>
        <v>4.1178670550951715E-2</v>
      </c>
    </row>
    <row r="69" spans="2:17" x14ac:dyDescent="0.2">
      <c r="B69" s="19">
        <v>2</v>
      </c>
      <c r="C69" s="82" t="s">
        <v>20</v>
      </c>
      <c r="D69" s="83" t="s">
        <v>1</v>
      </c>
      <c r="E69" s="80">
        <f>IFERROR(E10/GNIQ2023!E10,"")</f>
        <v>0</v>
      </c>
      <c r="F69" s="80">
        <f>IFERROR(F10/GNIQ2023!F10,"")</f>
        <v>0</v>
      </c>
      <c r="G69" s="80">
        <f>IFERROR(G10/GNIQ2023!G10,"")</f>
        <v>0</v>
      </c>
      <c r="H69" s="80">
        <f>IFERROR(H10/GNIQ2023!H10,"")</f>
        <v>0</v>
      </c>
      <c r="I69" s="80">
        <f>IFERROR(I10/GNIQ2023!I10,"")</f>
        <v>0</v>
      </c>
      <c r="J69" s="80">
        <f>IFERROR(J10/GNIQ2023!J10,"")</f>
        <v>0</v>
      </c>
      <c r="K69" s="80">
        <f>IFERROR(K10/GNIQ2023!K10,"")</f>
        <v>0</v>
      </c>
      <c r="L69" s="80">
        <f>IFERROR(L10/GNIQ2023!L10,"")</f>
        <v>0</v>
      </c>
      <c r="M69" s="80">
        <f>IFERROR(M10/GNIQ2023!M10,"")</f>
        <v>2.7380237463709708E-2</v>
      </c>
      <c r="N69" s="80">
        <f>IFERROR(N10/GNIQ2023!N10,"")</f>
        <v>3.0770658142925497E-2</v>
      </c>
      <c r="O69" s="80">
        <f>IFERROR(O10/GNIQ2023!O10,"")</f>
        <v>3.6450283085599201E-2</v>
      </c>
      <c r="P69" s="80">
        <f>IFERROR(P10/GNIQ2023!P10,"")</f>
        <v>4.6945502693653517E-2</v>
      </c>
      <c r="Q69" s="80">
        <f>IFERROR(Q10/GNIQ2023!Q10,"")</f>
        <v>4.996780376770793E-2</v>
      </c>
    </row>
    <row r="70" spans="2:17" x14ac:dyDescent="0.2">
      <c r="B70" s="19">
        <v>3</v>
      </c>
      <c r="C70" s="82" t="s">
        <v>21</v>
      </c>
      <c r="D70" s="83" t="s">
        <v>2</v>
      </c>
      <c r="E70" s="80">
        <f>IFERROR(E11/GNIQ2023!E11,"")</f>
        <v>0</v>
      </c>
      <c r="F70" s="80">
        <f>IFERROR(F11/GNIQ2023!F11,"")</f>
        <v>0</v>
      </c>
      <c r="G70" s="80">
        <f>IFERROR(G11/GNIQ2023!G11,"")</f>
        <v>0</v>
      </c>
      <c r="H70" s="80">
        <f>IFERROR(H11/GNIQ2023!H11,"")</f>
        <v>0</v>
      </c>
      <c r="I70" s="80">
        <f>IFERROR(I11/GNIQ2023!I11,"")</f>
        <v>0</v>
      </c>
      <c r="J70" s="80">
        <f>IFERROR(J11/GNIQ2023!J11,"")</f>
        <v>0</v>
      </c>
      <c r="K70" s="80">
        <f>IFERROR(K11/GNIQ2023!K11,"")</f>
        <v>0</v>
      </c>
      <c r="L70" s="80">
        <f>IFERROR(L11/GNIQ2023!L11,"")</f>
        <v>0</v>
      </c>
      <c r="M70" s="80">
        <f>IFERROR(M11/GNIQ2023!M11,"")</f>
        <v>1.4352066122972823E-2</v>
      </c>
      <c r="N70" s="80">
        <f>IFERROR(N11/GNIQ2023!N11,"")</f>
        <v>1.5490700190084895E-2</v>
      </c>
      <c r="O70" s="80">
        <f>IFERROR(O11/GNIQ2023!O11,"")</f>
        <v>1.6518436598039352E-2</v>
      </c>
      <c r="P70" s="80">
        <f>IFERROR(P11/GNIQ2023!P11,"")</f>
        <v>1.6838480365733471E-2</v>
      </c>
      <c r="Q70" s="80">
        <f>IFERROR(Q11/GNIQ2023!Q11,"")</f>
        <v>3.0285384181721584E-2</v>
      </c>
    </row>
    <row r="71" spans="2:17" x14ac:dyDescent="0.2">
      <c r="B71" s="19">
        <v>4</v>
      </c>
      <c r="C71" s="82" t="s">
        <v>22</v>
      </c>
      <c r="D71" s="83" t="s">
        <v>3</v>
      </c>
      <c r="E71" s="80">
        <f>IFERROR(E12/GNIQ2023!E12,"")</f>
        <v>0</v>
      </c>
      <c r="F71" s="80">
        <f>IFERROR(F12/GNIQ2023!F12,"")</f>
        <v>0</v>
      </c>
      <c r="G71" s="80">
        <f>IFERROR(G12/GNIQ2023!G12,"")</f>
        <v>0</v>
      </c>
      <c r="H71" s="80">
        <f>IFERROR(H12/GNIQ2023!H12,"")</f>
        <v>0</v>
      </c>
      <c r="I71" s="80">
        <f>IFERROR(I12/GNIQ2023!I12,"")</f>
        <v>0</v>
      </c>
      <c r="J71" s="80">
        <f>IFERROR(J12/GNIQ2023!J12,"")</f>
        <v>0</v>
      </c>
      <c r="K71" s="80">
        <f>IFERROR(K12/GNIQ2023!K12,"")</f>
        <v>0</v>
      </c>
      <c r="L71" s="80">
        <f>IFERROR(L12/GNIQ2023!L12,"")</f>
        <v>0</v>
      </c>
      <c r="M71" s="80">
        <f>IFERROR(M12/GNIQ2023!M12,"")</f>
        <v>2.8594266613377901E-2</v>
      </c>
      <c r="N71" s="80">
        <f>IFERROR(N12/GNIQ2023!N12,"")</f>
        <v>2.4206628857791648E-2</v>
      </c>
      <c r="O71" s="80">
        <f>IFERROR(O12/GNIQ2023!O12,"")</f>
        <v>3.8469775358153269E-2</v>
      </c>
      <c r="P71" s="80">
        <f>IFERROR(P12/GNIQ2023!P12,"")</f>
        <v>3.8499231459607784E-2</v>
      </c>
      <c r="Q71" s="80">
        <f>IFERROR(Q12/GNIQ2023!Q12,"")</f>
        <v>6.4510936273819347E-2</v>
      </c>
    </row>
    <row r="72" spans="2:17" x14ac:dyDescent="0.2">
      <c r="B72" s="19">
        <v>5</v>
      </c>
      <c r="C72" s="84" t="s">
        <v>23</v>
      </c>
      <c r="D72" s="83" t="s">
        <v>4</v>
      </c>
      <c r="E72" s="80">
        <f>IFERROR(E13/GNIQ2023!E13,"")</f>
        <v>0</v>
      </c>
      <c r="F72" s="80">
        <f>IFERROR(F13/GNIQ2023!F13,"")</f>
        <v>0</v>
      </c>
      <c r="G72" s="80">
        <f>IFERROR(G13/GNIQ2023!G13,"")</f>
        <v>0</v>
      </c>
      <c r="H72" s="80">
        <f>IFERROR(H13/GNIQ2023!H13,"")</f>
        <v>0</v>
      </c>
      <c r="I72" s="80">
        <f>IFERROR(I13/GNIQ2023!I13,"")</f>
        <v>0</v>
      </c>
      <c r="J72" s="80">
        <f>IFERROR(J13/GNIQ2023!J13,"")</f>
        <v>0</v>
      </c>
      <c r="K72" s="80">
        <f>IFERROR(K13/GNIQ2023!K13,"")</f>
        <v>0</v>
      </c>
      <c r="L72" s="80">
        <f>IFERROR(L13/GNIQ2023!L13,"")</f>
        <v>0</v>
      </c>
      <c r="M72" s="80">
        <f>IFERROR(M13/GNIQ2023!M13,"")</f>
        <v>0</v>
      </c>
      <c r="N72" s="80">
        <f>IFERROR(N13/GNIQ2023!N13,"")</f>
        <v>0</v>
      </c>
      <c r="O72" s="80">
        <f>IFERROR(O13/GNIQ2023!O13,"")</f>
        <v>5.5035773252614197E-4</v>
      </c>
      <c r="P72" s="80">
        <f>IFERROR(P13/GNIQ2023!P13,"")</f>
        <v>2.3612750885478157E-3</v>
      </c>
      <c r="Q72" s="80">
        <f>IFERROR(Q13/GNIQ2023!Q13,"")</f>
        <v>-0.75308641975308643</v>
      </c>
    </row>
    <row r="73" spans="2:17" x14ac:dyDescent="0.2">
      <c r="B73" s="21"/>
      <c r="C73" s="85"/>
      <c r="D73" s="86"/>
      <c r="E73" s="103" t="str">
        <f>IFERROR(E14/GNIQ2023!E14,"")</f>
        <v/>
      </c>
      <c r="F73" s="103" t="str">
        <f>IFERROR(F14/GNIQ2023!F14,"")</f>
        <v/>
      </c>
      <c r="G73" s="103" t="str">
        <f>IFERROR(G14/GNIQ2023!G14,"")</f>
        <v/>
      </c>
      <c r="H73" s="103" t="str">
        <f>IFERROR(H14/GNIQ2023!H14,"")</f>
        <v/>
      </c>
      <c r="I73" s="103" t="str">
        <f>IFERROR(I14/GNIQ2023!I14,"")</f>
        <v/>
      </c>
      <c r="J73" s="103" t="str">
        <f>IFERROR(J14/GNIQ2023!J14,"")</f>
        <v/>
      </c>
      <c r="K73" s="103" t="str">
        <f>IFERROR(K14/GNIQ2023!K14,"")</f>
        <v/>
      </c>
      <c r="L73" s="103" t="str">
        <f>IFERROR(L14/GNIQ2023!L14,"")</f>
        <v/>
      </c>
      <c r="M73" s="103" t="str">
        <f>IFERROR(M14/GNIQ2023!M14,"")</f>
        <v/>
      </c>
      <c r="N73" s="103" t="str">
        <f>IFERROR(N14/GNIQ2023!N14,"")</f>
        <v/>
      </c>
      <c r="O73" s="103" t="str">
        <f>IFERROR(O14/GNIQ2023!O14,"")</f>
        <v/>
      </c>
      <c r="P73" s="103" t="str">
        <f>IFERROR(P14/GNIQ2023!P14,"")</f>
        <v/>
      </c>
      <c r="Q73" s="103" t="str">
        <f>IFERROR(Q14/GNIQ2023!Q14,"")</f>
        <v/>
      </c>
    </row>
    <row r="74" spans="2:17" x14ac:dyDescent="0.2">
      <c r="B74" s="17"/>
      <c r="C74" s="87" t="s">
        <v>24</v>
      </c>
      <c r="D74" s="88"/>
      <c r="E74" s="89" t="str">
        <f>IFERROR(E15/GNIQ2023!E15,"")</f>
        <v/>
      </c>
      <c r="F74" s="89" t="str">
        <f>IFERROR(F15/GNIQ2023!F15,"")</f>
        <v/>
      </c>
      <c r="G74" s="89" t="str">
        <f>IFERROR(G15/GNIQ2023!G15,"")</f>
        <v/>
      </c>
      <c r="H74" s="89" t="str">
        <f>IFERROR(H15/GNIQ2023!H15,"")</f>
        <v/>
      </c>
      <c r="I74" s="89" t="str">
        <f>IFERROR(I15/GNIQ2023!I15,"")</f>
        <v/>
      </c>
      <c r="J74" s="89" t="str">
        <f>IFERROR(J15/GNIQ2023!J15,"")</f>
        <v/>
      </c>
      <c r="K74" s="89" t="str">
        <f>IFERROR(K15/GNIQ2023!K15,"")</f>
        <v/>
      </c>
      <c r="L74" s="89" t="str">
        <f>IFERROR(L15/GNIQ2023!L15,"")</f>
        <v/>
      </c>
      <c r="M74" s="89" t="str">
        <f>IFERROR(M15/GNIQ2023!M15,"")</f>
        <v/>
      </c>
      <c r="N74" s="89" t="str">
        <f>IFERROR(N15/GNIQ2023!N15,"")</f>
        <v/>
      </c>
      <c r="O74" s="89" t="str">
        <f>IFERROR(O15/GNIQ2023!O15,"")</f>
        <v/>
      </c>
      <c r="P74" s="89" t="str">
        <f>IFERROR(P15/GNIQ2023!P15,"")</f>
        <v/>
      </c>
      <c r="Q74" s="89" t="str">
        <f>IFERROR(Q15/GNIQ2023!Q15,"")</f>
        <v/>
      </c>
    </row>
    <row r="75" spans="2:17" x14ac:dyDescent="0.2">
      <c r="B75" s="19">
        <v>6</v>
      </c>
      <c r="C75" s="84" t="s">
        <v>25</v>
      </c>
      <c r="D75" s="83" t="s">
        <v>5</v>
      </c>
      <c r="E75" s="80">
        <f>IFERROR(E16/GNIQ2023!E16,"")</f>
        <v>0</v>
      </c>
      <c r="F75" s="80">
        <f>IFERROR(F16/GNIQ2023!F16,"")</f>
        <v>0</v>
      </c>
      <c r="G75" s="80">
        <f>IFERROR(G16/GNIQ2023!G16,"")</f>
        <v>0</v>
      </c>
      <c r="H75" s="80">
        <f>IFERROR(H16/GNIQ2023!H16,"")</f>
        <v>0</v>
      </c>
      <c r="I75" s="80">
        <f>IFERROR(I16/GNIQ2023!I16,"")</f>
        <v>0</v>
      </c>
      <c r="J75" s="80">
        <f>IFERROR(J16/GNIQ2023!J16,"")</f>
        <v>0</v>
      </c>
      <c r="K75" s="80">
        <f>IFERROR(K16/GNIQ2023!K16,"")</f>
        <v>0</v>
      </c>
      <c r="L75" s="80">
        <f>IFERROR(L16/GNIQ2023!L16,"")</f>
        <v>0</v>
      </c>
      <c r="M75" s="80">
        <f>IFERROR(M16/GNIQ2023!M16,"")</f>
        <v>2.4673743807501768E-2</v>
      </c>
      <c r="N75" s="80">
        <f>IFERROR(N16/GNIQ2023!N16,"")</f>
        <v>2.3851519861206493E-2</v>
      </c>
      <c r="O75" s="80">
        <f>IFERROR(O16/GNIQ2023!O16,"")</f>
        <v>2.9114691502947588E-2</v>
      </c>
      <c r="P75" s="80">
        <f>IFERROR(P16/GNIQ2023!P16,"")</f>
        <v>3.8054718733801722E-2</v>
      </c>
      <c r="Q75" s="80">
        <f>IFERROR(Q16/GNIQ2023!Q16,"")</f>
        <v>4.3444536601849292E-2</v>
      </c>
    </row>
    <row r="76" spans="2:17" x14ac:dyDescent="0.2">
      <c r="B76" s="19">
        <v>7</v>
      </c>
      <c r="C76" s="47" t="s">
        <v>26</v>
      </c>
      <c r="D76" s="83" t="s">
        <v>5</v>
      </c>
      <c r="E76" s="80">
        <f>IFERROR(E17/GNIQ2023!E17,"")</f>
        <v>0</v>
      </c>
      <c r="F76" s="80">
        <f>IFERROR(F17/GNIQ2023!F17,"")</f>
        <v>0</v>
      </c>
      <c r="G76" s="80">
        <f>IFERROR(G17/GNIQ2023!G17,"")</f>
        <v>0</v>
      </c>
      <c r="H76" s="80">
        <f>IFERROR(H17/GNIQ2023!H17,"")</f>
        <v>0</v>
      </c>
      <c r="I76" s="80">
        <f>IFERROR(I17/GNIQ2023!I17,"")</f>
        <v>0</v>
      </c>
      <c r="J76" s="80">
        <f>IFERROR(J17/GNIQ2023!J17,"")</f>
        <v>0</v>
      </c>
      <c r="K76" s="80">
        <f>IFERROR(K17/GNIQ2023!K17,"")</f>
        <v>0</v>
      </c>
      <c r="L76" s="80">
        <f>IFERROR(L17/GNIQ2023!L17,"")</f>
        <v>0</v>
      </c>
      <c r="M76" s="80">
        <f>IFERROR(M17/GNIQ2023!M17,"")</f>
        <v>3.0952941632362278E-2</v>
      </c>
      <c r="N76" s="80">
        <f>IFERROR(N17/GNIQ2023!N17,"")</f>
        <v>2.9578352976408154E-2</v>
      </c>
      <c r="O76" s="80">
        <f>IFERROR(O17/GNIQ2023!O17,"")</f>
        <v>3.8516539401575761E-2</v>
      </c>
      <c r="P76" s="80">
        <f>IFERROR(P17/GNIQ2023!P17,"")</f>
        <v>5.3706390016199403E-2</v>
      </c>
      <c r="Q76" s="80">
        <f>IFERROR(Q17/GNIQ2023!Q17,"")</f>
        <v>6.3812890728403099E-2</v>
      </c>
    </row>
    <row r="77" spans="2:17" x14ac:dyDescent="0.2">
      <c r="B77" s="19">
        <v>8</v>
      </c>
      <c r="C77" s="47" t="s">
        <v>27</v>
      </c>
      <c r="D77" s="83" t="s">
        <v>5</v>
      </c>
      <c r="E77" s="80">
        <f>IFERROR(E18/GNIQ2023!E18,"")</f>
        <v>0</v>
      </c>
      <c r="F77" s="80">
        <f>IFERROR(F18/GNIQ2023!F18,"")</f>
        <v>0</v>
      </c>
      <c r="G77" s="80">
        <f>IFERROR(G18/GNIQ2023!G18,"")</f>
        <v>0</v>
      </c>
      <c r="H77" s="80">
        <f>IFERROR(H18/GNIQ2023!H18,"")</f>
        <v>0</v>
      </c>
      <c r="I77" s="80">
        <f>IFERROR(I18/GNIQ2023!I18,"")</f>
        <v>0</v>
      </c>
      <c r="J77" s="80">
        <f>IFERROR(J18/GNIQ2023!J18,"")</f>
        <v>0</v>
      </c>
      <c r="K77" s="80">
        <f>IFERROR(K18/GNIQ2023!K18,"")</f>
        <v>0</v>
      </c>
      <c r="L77" s="80">
        <f>IFERROR(L18/GNIQ2023!L18,"")</f>
        <v>0</v>
      </c>
      <c r="M77" s="80">
        <f>IFERROR(M18/GNIQ2023!M18,"")</f>
        <v>0.11266632106445482</v>
      </c>
      <c r="N77" s="80">
        <f>IFERROR(N18/GNIQ2023!N18,"")</f>
        <v>0.13468354430379748</v>
      </c>
      <c r="O77" s="80">
        <f>IFERROR(O18/GNIQ2023!O18,"")</f>
        <v>0.1582796447849556</v>
      </c>
      <c r="P77" s="80">
        <f>IFERROR(P18/GNIQ2023!P18,"")</f>
        <v>0.18110367892976589</v>
      </c>
      <c r="Q77" s="80">
        <f>IFERROR(Q18/GNIQ2023!Q18,"")</f>
        <v>0.17220734205136284</v>
      </c>
    </row>
    <row r="78" spans="2:17" x14ac:dyDescent="0.2">
      <c r="B78" s="19">
        <v>9</v>
      </c>
      <c r="C78" s="47" t="s">
        <v>28</v>
      </c>
      <c r="D78" s="83" t="s">
        <v>5</v>
      </c>
      <c r="E78" s="80">
        <f>IFERROR(E19/GNIQ2023!E19,"")</f>
        <v>0</v>
      </c>
      <c r="F78" s="80">
        <f>IFERROR(F19/GNIQ2023!F19,"")</f>
        <v>0</v>
      </c>
      <c r="G78" s="80">
        <f>IFERROR(G19/GNIQ2023!G19,"")</f>
        <v>0</v>
      </c>
      <c r="H78" s="80">
        <f>IFERROR(H19/GNIQ2023!H19,"")</f>
        <v>0</v>
      </c>
      <c r="I78" s="80">
        <f>IFERROR(I19/GNIQ2023!I19,"")</f>
        <v>0</v>
      </c>
      <c r="J78" s="80">
        <f>IFERROR(J19/GNIQ2023!J19,"")</f>
        <v>0</v>
      </c>
      <c r="K78" s="80">
        <f>IFERROR(K19/GNIQ2023!K19,"")</f>
        <v>0</v>
      </c>
      <c r="L78" s="80">
        <f>IFERROR(L19/GNIQ2023!L19,"")</f>
        <v>0</v>
      </c>
      <c r="M78" s="80">
        <f>IFERROR(M19/GNIQ2023!M19,"")</f>
        <v>1.0805308280004878E-2</v>
      </c>
      <c r="N78" s="80">
        <f>IFERROR(N19/GNIQ2023!N19,"")</f>
        <v>1.0632875973098024E-2</v>
      </c>
      <c r="O78" s="80">
        <f>IFERROR(O19/GNIQ2023!O19,"")</f>
        <v>1.0619690756917977E-2</v>
      </c>
      <c r="P78" s="80">
        <f>IFERROR(P19/GNIQ2023!P19,"")</f>
        <v>9.5077127529109573E-3</v>
      </c>
      <c r="Q78" s="80">
        <f>IFERROR(Q19/GNIQ2023!Q19,"")</f>
        <v>5.8128898128898127E-3</v>
      </c>
    </row>
    <row r="79" spans="2:17" x14ac:dyDescent="0.2">
      <c r="B79" s="19">
        <v>10</v>
      </c>
      <c r="C79" s="84" t="s">
        <v>29</v>
      </c>
      <c r="D79" s="83" t="s">
        <v>6</v>
      </c>
      <c r="E79" s="80">
        <f>IFERROR(E20/GNIQ2023!E20,"")</f>
        <v>0</v>
      </c>
      <c r="F79" s="80">
        <f>IFERROR(F20/GNIQ2023!F20,"")</f>
        <v>0</v>
      </c>
      <c r="G79" s="80">
        <f>IFERROR(G20/GNIQ2023!G20,"")</f>
        <v>0</v>
      </c>
      <c r="H79" s="80">
        <f>IFERROR(H20/GNIQ2023!H20,"")</f>
        <v>0</v>
      </c>
      <c r="I79" s="80">
        <f>IFERROR(I20/GNIQ2023!I20,"")</f>
        <v>0</v>
      </c>
      <c r="J79" s="80">
        <f>IFERROR(J20/GNIQ2023!J20,"")</f>
        <v>0</v>
      </c>
      <c r="K79" s="80">
        <f>IFERROR(K20/GNIQ2023!K20,"")</f>
        <v>0</v>
      </c>
      <c r="L79" s="80">
        <f>IFERROR(L20/GNIQ2023!L20,"")</f>
        <v>0</v>
      </c>
      <c r="M79" s="80">
        <f>IFERROR(M20/GNIQ2023!M20,"")</f>
        <v>-5.9922692329032294E-3</v>
      </c>
      <c r="N79" s="80">
        <f>IFERROR(N20/GNIQ2023!N20,"")</f>
        <v>4.9260809547134526E-3</v>
      </c>
      <c r="O79" s="80">
        <f>IFERROR(O20/GNIQ2023!O20,"")</f>
        <v>5.966635313940807E-3</v>
      </c>
      <c r="P79" s="80">
        <f>IFERROR(P20/GNIQ2023!P20,"")</f>
        <v>5.5526512322628827E-2</v>
      </c>
      <c r="Q79" s="80">
        <f>IFERROR(Q20/GNIQ2023!Q20,"")</f>
        <v>0.11643401482879084</v>
      </c>
    </row>
    <row r="80" spans="2:17" x14ac:dyDescent="0.2">
      <c r="B80" s="19">
        <v>11</v>
      </c>
      <c r="C80" s="47" t="s">
        <v>52</v>
      </c>
      <c r="D80" s="83" t="s">
        <v>53</v>
      </c>
      <c r="E80" s="80">
        <f>IFERROR(E21/GNIQ2023!E21,"")</f>
        <v>0</v>
      </c>
      <c r="F80" s="80">
        <f>IFERROR(F21/GNIQ2023!F21,"")</f>
        <v>0</v>
      </c>
      <c r="G80" s="80">
        <f>IFERROR(G21/GNIQ2023!G21,"")</f>
        <v>0</v>
      </c>
      <c r="H80" s="80">
        <f>IFERROR(H21/GNIQ2023!H21,"")</f>
        <v>0</v>
      </c>
      <c r="I80" s="80">
        <f>IFERROR(I21/GNIQ2023!I21,"")</f>
        <v>0</v>
      </c>
      <c r="J80" s="80">
        <f>IFERROR(J21/GNIQ2023!J21,"")</f>
        <v>0</v>
      </c>
      <c r="K80" s="80">
        <f>IFERROR(K21/GNIQ2023!K21,"")</f>
        <v>0</v>
      </c>
      <c r="L80" s="80">
        <f>IFERROR(L21/GNIQ2023!L21,"")</f>
        <v>0</v>
      </c>
      <c r="M80" s="80">
        <f>IFERROR(M21/GNIQ2023!M21,"")</f>
        <v>-6.4772001290379711E-3</v>
      </c>
      <c r="N80" s="80">
        <f>IFERROR(N21/GNIQ2023!N21,"")</f>
        <v>3.911855932595713E-3</v>
      </c>
      <c r="O80" s="80">
        <f>IFERROR(O21/GNIQ2023!O21,"")</f>
        <v>4.3773165950606293E-3</v>
      </c>
      <c r="P80" s="80">
        <f>IFERROR(P21/GNIQ2023!P21,"")</f>
        <v>1.0845692904205418E-4</v>
      </c>
      <c r="Q80" s="80">
        <f>IFERROR(Q21/GNIQ2023!Q21,"")</f>
        <v>1.7781735945724179E-2</v>
      </c>
    </row>
    <row r="81" spans="2:17" x14ac:dyDescent="0.2">
      <c r="B81" s="19">
        <v>12</v>
      </c>
      <c r="C81" s="47" t="s">
        <v>54</v>
      </c>
      <c r="D81" s="83" t="s">
        <v>7</v>
      </c>
      <c r="E81" s="80">
        <f>IFERROR(E22/GNIQ2023!E22,"")</f>
        <v>0</v>
      </c>
      <c r="F81" s="80">
        <f>IFERROR(F22/GNIQ2023!F22,"")</f>
        <v>0</v>
      </c>
      <c r="G81" s="80">
        <f>IFERROR(G22/GNIQ2023!G22,"")</f>
        <v>0</v>
      </c>
      <c r="H81" s="80">
        <f>IFERROR(H22/GNIQ2023!H22,"")</f>
        <v>0</v>
      </c>
      <c r="I81" s="80">
        <f>IFERROR(I22/GNIQ2023!I22,"")</f>
        <v>0</v>
      </c>
      <c r="J81" s="80">
        <f>IFERROR(J22/GNIQ2023!J22,"")</f>
        <v>0</v>
      </c>
      <c r="K81" s="80">
        <f>IFERROR(K22/GNIQ2023!K22,"")</f>
        <v>0</v>
      </c>
      <c r="L81" s="80">
        <f>IFERROR(L22/GNIQ2023!L22,"")</f>
        <v>0</v>
      </c>
      <c r="M81" s="80">
        <f>IFERROR(M22/GNIQ2023!M22,"")</f>
        <v>1.6264294790343074E-2</v>
      </c>
      <c r="N81" s="80">
        <f>IFERROR(N22/GNIQ2023!N22,"")</f>
        <v>3.2900560637356149E-2</v>
      </c>
      <c r="O81" s="80">
        <f>IFERROR(O22/GNIQ2023!O22,"")</f>
        <v>3.139784946236559</v>
      </c>
      <c r="P81" s="80">
        <f>IFERROR(P22/GNIQ2023!P22,"")</f>
        <v>3.755322988090942</v>
      </c>
      <c r="Q81" s="80">
        <f>IFERROR(Q22/GNIQ2023!Q22,"")</f>
        <v>5.9985065710872165</v>
      </c>
    </row>
    <row r="82" spans="2:17" x14ac:dyDescent="0.2">
      <c r="B82" s="19">
        <v>13</v>
      </c>
      <c r="C82" s="90" t="s">
        <v>55</v>
      </c>
      <c r="D82" s="83" t="s">
        <v>16</v>
      </c>
      <c r="E82" s="80">
        <f>IFERROR(E23/GNIQ2023!E23,"")</f>
        <v>0</v>
      </c>
      <c r="F82" s="80">
        <f>IFERROR(F23/GNIQ2023!F23,"")</f>
        <v>0</v>
      </c>
      <c r="G82" s="80">
        <f>IFERROR(G23/GNIQ2023!G23,"")</f>
        <v>0</v>
      </c>
      <c r="H82" s="80">
        <f>IFERROR(H23/GNIQ2023!H23,"")</f>
        <v>0</v>
      </c>
      <c r="I82" s="80">
        <f>IFERROR(I23/GNIQ2023!I23,"")</f>
        <v>0</v>
      </c>
      <c r="J82" s="80">
        <f>IFERROR(J23/GNIQ2023!J23,"")</f>
        <v>0</v>
      </c>
      <c r="K82" s="80">
        <f>IFERROR(K23/GNIQ2023!K23,"")</f>
        <v>0</v>
      </c>
      <c r="L82" s="80">
        <f>IFERROR(L23/GNIQ2023!L23,"")</f>
        <v>0</v>
      </c>
      <c r="M82" s="80">
        <f>IFERROR(M23/GNIQ2023!M23,"")</f>
        <v>-6.6298342541436461E-2</v>
      </c>
      <c r="N82" s="80">
        <f>IFERROR(N23/GNIQ2023!N23,"")</f>
        <v>-0.2</v>
      </c>
      <c r="O82" s="80">
        <f>IFERROR(O23/GNIQ2023!O23,"")</f>
        <v>-5.6179775280898875E-2</v>
      </c>
      <c r="P82" s="80">
        <f>IFERROR(P23/GNIQ2023!P23,"")</f>
        <v>-5.9859154929577461E-2</v>
      </c>
      <c r="Q82" s="80">
        <f>IFERROR(Q23/GNIQ2023!Q23,"")</f>
        <v>0.19543973941368079</v>
      </c>
    </row>
    <row r="83" spans="2:17" x14ac:dyDescent="0.2">
      <c r="B83" s="19">
        <v>14</v>
      </c>
      <c r="C83" s="84" t="s">
        <v>30</v>
      </c>
      <c r="D83" s="83" t="s">
        <v>8</v>
      </c>
      <c r="E83" s="80">
        <f>IFERROR(E24/GNIQ2023!E24,"")</f>
        <v>0</v>
      </c>
      <c r="F83" s="80">
        <f>IFERROR(F24/GNIQ2023!F24,"")</f>
        <v>0</v>
      </c>
      <c r="G83" s="80">
        <f>IFERROR(G24/GNIQ2023!G24,"")</f>
        <v>0</v>
      </c>
      <c r="H83" s="80">
        <f>IFERROR(H24/GNIQ2023!H24,"")</f>
        <v>0</v>
      </c>
      <c r="I83" s="80">
        <f>IFERROR(I24/GNIQ2023!I24,"")</f>
        <v>0</v>
      </c>
      <c r="J83" s="80">
        <f>IFERROR(J24/GNIQ2023!J24,"")</f>
        <v>0</v>
      </c>
      <c r="K83" s="80">
        <f>IFERROR(K24/GNIQ2023!K24,"")</f>
        <v>0</v>
      </c>
      <c r="L83" s="80">
        <f>IFERROR(L24/GNIQ2023!L24,"")</f>
        <v>0</v>
      </c>
      <c r="M83" s="80">
        <f>IFERROR(M24/GNIQ2023!M24,"")</f>
        <v>3.3269839339199157E-2</v>
      </c>
      <c r="N83" s="80">
        <f>IFERROR(N24/GNIQ2023!N24,"")</f>
        <v>3.5441383932899334E-2</v>
      </c>
      <c r="O83" s="80">
        <f>IFERROR(O24/GNIQ2023!O24,"")</f>
        <v>4.5023043935496922E-2</v>
      </c>
      <c r="P83" s="80">
        <f>IFERROR(P24/GNIQ2023!P24,"")</f>
        <v>3.7956916393007897E-2</v>
      </c>
      <c r="Q83" s="80">
        <f>IFERROR(Q24/GNIQ2023!Q24,"")</f>
        <v>5.5554270724237388E-2</v>
      </c>
    </row>
    <row r="84" spans="2:17" x14ac:dyDescent="0.2">
      <c r="B84" s="19">
        <v>15</v>
      </c>
      <c r="C84" s="84" t="s">
        <v>31</v>
      </c>
      <c r="D84" s="83" t="s">
        <v>9</v>
      </c>
      <c r="E84" s="80">
        <f>IFERROR(E25/GNIQ2023!E25,"")</f>
        <v>0</v>
      </c>
      <c r="F84" s="80">
        <f>IFERROR(F25/GNIQ2023!F25,"")</f>
        <v>0</v>
      </c>
      <c r="G84" s="80">
        <f>IFERROR(G25/GNIQ2023!G25,"")</f>
        <v>0</v>
      </c>
      <c r="H84" s="80">
        <f>IFERROR(H25/GNIQ2023!H25,"")</f>
        <v>0</v>
      </c>
      <c r="I84" s="80">
        <f>IFERROR(I25/GNIQ2023!I25,"")</f>
        <v>0</v>
      </c>
      <c r="J84" s="80">
        <f>IFERROR(J25/GNIQ2023!J25,"")</f>
        <v>0</v>
      </c>
      <c r="K84" s="80">
        <f>IFERROR(K25/GNIQ2023!K25,"")</f>
        <v>0</v>
      </c>
      <c r="L84" s="80">
        <f>IFERROR(L25/GNIQ2023!L25,"")</f>
        <v>0</v>
      </c>
      <c r="M84" s="80">
        <f>IFERROR(M25/GNIQ2023!M25,"")</f>
        <v>3.7652028420980081E-2</v>
      </c>
      <c r="N84" s="80">
        <f>IFERROR(N25/GNIQ2023!N25,"")</f>
        <v>4.1423079144557791E-2</v>
      </c>
      <c r="O84" s="80">
        <f>IFERROR(O25/GNIQ2023!O25,"")</f>
        <v>5.4964126445884207E-2</v>
      </c>
      <c r="P84" s="80">
        <f>IFERROR(P25/GNIQ2023!P25,"")</f>
        <v>6.8762343018150249E-2</v>
      </c>
      <c r="Q84" s="80">
        <f>IFERROR(Q25/GNIQ2023!Q25,"")</f>
        <v>8.6578731407504592E-2</v>
      </c>
    </row>
    <row r="85" spans="2:17" x14ac:dyDescent="0.2">
      <c r="B85" s="21"/>
      <c r="C85" s="85"/>
      <c r="D85" s="86"/>
      <c r="E85" s="103" t="str">
        <f>IFERROR(E26/GNIQ2023!E26,"")</f>
        <v/>
      </c>
      <c r="F85" s="103" t="str">
        <f>IFERROR(F26/GNIQ2023!F26,"")</f>
        <v/>
      </c>
      <c r="G85" s="103" t="str">
        <f>IFERROR(G26/GNIQ2023!G26,"")</f>
        <v/>
      </c>
      <c r="H85" s="103" t="str">
        <f>IFERROR(H26/GNIQ2023!H26,"")</f>
        <v/>
      </c>
      <c r="I85" s="103" t="str">
        <f>IFERROR(I26/GNIQ2023!I26,"")</f>
        <v/>
      </c>
      <c r="J85" s="103" t="str">
        <f>IFERROR(J26/GNIQ2023!J26,"")</f>
        <v/>
      </c>
      <c r="K85" s="103" t="str">
        <f>IFERROR(K26/GNIQ2023!K26,"")</f>
        <v/>
      </c>
      <c r="L85" s="103" t="str">
        <f>IFERROR(L26/GNIQ2023!L26,"")</f>
        <v/>
      </c>
      <c r="M85" s="103" t="str">
        <f>IFERROR(M26/GNIQ2023!M26,"")</f>
        <v/>
      </c>
      <c r="N85" s="103" t="str">
        <f>IFERROR(N26/GNIQ2023!N26,"")</f>
        <v/>
      </c>
      <c r="O85" s="103" t="str">
        <f>IFERROR(O26/GNIQ2023!O26,"")</f>
        <v/>
      </c>
      <c r="P85" s="103" t="str">
        <f>IFERROR(P26/GNIQ2023!P26,"")</f>
        <v/>
      </c>
      <c r="Q85" s="103" t="str">
        <f>IFERROR(Q26/GNIQ2023!Q26,"")</f>
        <v/>
      </c>
    </row>
    <row r="86" spans="2:17" x14ac:dyDescent="0.2">
      <c r="B86" s="17"/>
      <c r="C86" s="87" t="s">
        <v>32</v>
      </c>
      <c r="D86" s="88"/>
      <c r="E86" s="89" t="str">
        <f>IFERROR(E27/GNIQ2023!E27,"")</f>
        <v/>
      </c>
      <c r="F86" s="89" t="str">
        <f>IFERROR(F27/GNIQ2023!F27,"")</f>
        <v/>
      </c>
      <c r="G86" s="89" t="str">
        <f>IFERROR(G27/GNIQ2023!G27,"")</f>
        <v/>
      </c>
      <c r="H86" s="89" t="str">
        <f>IFERROR(H27/GNIQ2023!H27,"")</f>
        <v/>
      </c>
      <c r="I86" s="89" t="str">
        <f>IFERROR(I27/GNIQ2023!I27,"")</f>
        <v/>
      </c>
      <c r="J86" s="89" t="str">
        <f>IFERROR(J27/GNIQ2023!J27,"")</f>
        <v/>
      </c>
      <c r="K86" s="89" t="str">
        <f>IFERROR(K27/GNIQ2023!K27,"")</f>
        <v/>
      </c>
      <c r="L86" s="89" t="str">
        <f>IFERROR(L27/GNIQ2023!L27,"")</f>
        <v/>
      </c>
      <c r="M86" s="89" t="str">
        <f>IFERROR(M27/GNIQ2023!M27,"")</f>
        <v/>
      </c>
      <c r="N86" s="89" t="str">
        <f>IFERROR(N27/GNIQ2023!N27,"")</f>
        <v/>
      </c>
      <c r="O86" s="89" t="str">
        <f>IFERROR(O27/GNIQ2023!O27,"")</f>
        <v/>
      </c>
      <c r="P86" s="89" t="str">
        <f>IFERROR(P27/GNIQ2023!P27,"")</f>
        <v/>
      </c>
      <c r="Q86" s="89" t="str">
        <f>IFERROR(Q27/GNIQ2023!Q27,"")</f>
        <v/>
      </c>
    </row>
    <row r="87" spans="2:17" x14ac:dyDescent="0.2">
      <c r="B87" s="19">
        <v>16</v>
      </c>
      <c r="C87" s="84" t="s">
        <v>33</v>
      </c>
      <c r="D87" s="83" t="s">
        <v>10</v>
      </c>
      <c r="E87" s="80">
        <f>IFERROR(E28/GNIQ2023!E28,"")</f>
        <v>0</v>
      </c>
      <c r="F87" s="80">
        <f>IFERROR(F28/GNIQ2023!F28,"")</f>
        <v>0</v>
      </c>
      <c r="G87" s="80">
        <f>IFERROR(G28/GNIQ2023!G28,"")</f>
        <v>0</v>
      </c>
      <c r="H87" s="80">
        <f>IFERROR(H28/GNIQ2023!H28,"")</f>
        <v>0</v>
      </c>
      <c r="I87" s="80">
        <f>IFERROR(I28/GNIQ2023!I28,"")</f>
        <v>0</v>
      </c>
      <c r="J87" s="80">
        <f>IFERROR(J28/GNIQ2023!J28,"")</f>
        <v>0</v>
      </c>
      <c r="K87" s="80">
        <f>IFERROR(K28/GNIQ2023!K28,"")</f>
        <v>0</v>
      </c>
      <c r="L87" s="80">
        <f>IFERROR(L28/GNIQ2023!L28,"")</f>
        <v>0</v>
      </c>
      <c r="M87" s="80">
        <f>IFERROR(M28/GNIQ2023!M28,"")</f>
        <v>8.2738481505515906E-3</v>
      </c>
      <c r="N87" s="80">
        <f>IFERROR(N28/GNIQ2023!N28,"")</f>
        <v>1.0782551450488467E-2</v>
      </c>
      <c r="O87" s="80">
        <f>IFERROR(O28/GNIQ2023!O28,"")</f>
        <v>8.9264652935553152E-3</v>
      </c>
      <c r="P87" s="80">
        <f>IFERROR(P28/GNIQ2023!P28,"")</f>
        <v>1.0618916121770567E-2</v>
      </c>
      <c r="Q87" s="80">
        <f>IFERROR(Q28/GNIQ2023!Q28,"")</f>
        <v>6.8433707198490958E-3</v>
      </c>
    </row>
    <row r="88" spans="2:17" x14ac:dyDescent="0.2">
      <c r="B88" s="19">
        <v>17</v>
      </c>
      <c r="C88" s="84" t="s">
        <v>34</v>
      </c>
      <c r="D88" s="83" t="s">
        <v>11</v>
      </c>
      <c r="E88" s="80">
        <f>IFERROR(E29/GNIQ2023!E29,"")</f>
        <v>0</v>
      </c>
      <c r="F88" s="80">
        <f>IFERROR(F29/GNIQ2023!F29,"")</f>
        <v>0</v>
      </c>
      <c r="G88" s="80">
        <f>IFERROR(G29/GNIQ2023!G29,"")</f>
        <v>0</v>
      </c>
      <c r="H88" s="80">
        <f>IFERROR(H29/GNIQ2023!H29,"")</f>
        <v>0</v>
      </c>
      <c r="I88" s="80">
        <f>IFERROR(I29/GNIQ2023!I29,"")</f>
        <v>0</v>
      </c>
      <c r="J88" s="80">
        <f>IFERROR(J29/GNIQ2023!J29,"")</f>
        <v>0</v>
      </c>
      <c r="K88" s="80">
        <f>IFERROR(K29/GNIQ2023!K29,"")</f>
        <v>0</v>
      </c>
      <c r="L88" s="80">
        <f>IFERROR(L29/GNIQ2023!L29,"")</f>
        <v>0</v>
      </c>
      <c r="M88" s="80">
        <f>IFERROR(M29/GNIQ2023!M29,"")</f>
        <v>2.1468178470861243E-2</v>
      </c>
      <c r="N88" s="80">
        <f>IFERROR(N29/GNIQ2023!N29,"")</f>
        <v>2.0784333757533628E-2</v>
      </c>
      <c r="O88" s="80">
        <f>IFERROR(O29/GNIQ2023!O29,"")</f>
        <v>2.3148780817771671E-2</v>
      </c>
      <c r="P88" s="80">
        <f>IFERROR(P29/GNIQ2023!P29,"")</f>
        <v>2.0650501130380382E-2</v>
      </c>
      <c r="Q88" s="80">
        <f>IFERROR(Q29/GNIQ2023!Q29,"")</f>
        <v>5.6669460074224833E-2</v>
      </c>
    </row>
    <row r="89" spans="2:17" x14ac:dyDescent="0.2">
      <c r="B89" s="19">
        <v>18</v>
      </c>
      <c r="C89" s="84" t="s">
        <v>35</v>
      </c>
      <c r="D89" s="83" t="s">
        <v>12</v>
      </c>
      <c r="E89" s="80">
        <f>IFERROR(E30/GNIQ2023!E30,"")</f>
        <v>0</v>
      </c>
      <c r="F89" s="80">
        <f>IFERROR(F30/GNIQ2023!F30,"")</f>
        <v>0</v>
      </c>
      <c r="G89" s="80">
        <f>IFERROR(G30/GNIQ2023!G30,"")</f>
        <v>0</v>
      </c>
      <c r="H89" s="80">
        <f>IFERROR(H30/GNIQ2023!H30,"")</f>
        <v>0</v>
      </c>
      <c r="I89" s="80">
        <f>IFERROR(I30/GNIQ2023!I30,"")</f>
        <v>0</v>
      </c>
      <c r="J89" s="80">
        <f>IFERROR(J30/GNIQ2023!J30,"")</f>
        <v>0</v>
      </c>
      <c r="K89" s="80">
        <f>IFERROR(K30/GNIQ2023!K30,"")</f>
        <v>0</v>
      </c>
      <c r="L89" s="80">
        <f>IFERROR(L30/GNIQ2023!L30,"")</f>
        <v>0</v>
      </c>
      <c r="M89" s="80">
        <f>IFERROR(M30/GNIQ2023!M30,"")</f>
        <v>2.486364411113005E-2</v>
      </c>
      <c r="N89" s="80">
        <f>IFERROR(N30/GNIQ2023!N30,"")</f>
        <v>2.0647625077910899E-2</v>
      </c>
      <c r="O89" s="80">
        <f>IFERROR(O30/GNIQ2023!O30,"")</f>
        <v>3.4106009153993797E-2</v>
      </c>
      <c r="P89" s="80">
        <f>IFERROR(P30/GNIQ2023!P30,"")</f>
        <v>3.4362328437820333E-2</v>
      </c>
      <c r="Q89" s="80">
        <f>IFERROR(Q30/GNIQ2023!Q30,"")</f>
        <v>5.8165328867072312E-2</v>
      </c>
    </row>
    <row r="90" spans="2:17" x14ac:dyDescent="0.2">
      <c r="B90" s="19">
        <v>19</v>
      </c>
      <c r="C90" s="84" t="s">
        <v>36</v>
      </c>
      <c r="D90" s="83" t="s">
        <v>13</v>
      </c>
      <c r="E90" s="80">
        <f>IFERROR(E31/GNIQ2023!E31,"")</f>
        <v>0</v>
      </c>
      <c r="F90" s="80">
        <f>IFERROR(F31/GNIQ2023!F31,"")</f>
        <v>0</v>
      </c>
      <c r="G90" s="80">
        <f>IFERROR(G31/GNIQ2023!G31,"")</f>
        <v>0</v>
      </c>
      <c r="H90" s="80">
        <f>IFERROR(H31/GNIQ2023!H31,"")</f>
        <v>0</v>
      </c>
      <c r="I90" s="80">
        <f>IFERROR(I31/GNIQ2023!I31,"")</f>
        <v>0</v>
      </c>
      <c r="J90" s="80">
        <f>IFERROR(J31/GNIQ2023!J31,"")</f>
        <v>0</v>
      </c>
      <c r="K90" s="80">
        <f>IFERROR(K31/GNIQ2023!K31,"")</f>
        <v>0</v>
      </c>
      <c r="L90" s="80">
        <f>IFERROR(L31/GNIQ2023!L31,"")</f>
        <v>0</v>
      </c>
      <c r="M90" s="80">
        <f>IFERROR(M31/GNIQ2023!M31,"")</f>
        <v>-1.1311150909605052E-3</v>
      </c>
      <c r="N90" s="80">
        <f>IFERROR(N31/GNIQ2023!N31,"")</f>
        <v>-1.2899805619367379E-2</v>
      </c>
      <c r="O90" s="80">
        <f>IFERROR(O31/GNIQ2023!O31,"")</f>
        <v>-1.2400600567202357E-2</v>
      </c>
      <c r="P90" s="80">
        <f>IFERROR(P31/GNIQ2023!P31,"")</f>
        <v>-2.3960258080150242E-2</v>
      </c>
      <c r="Q90" s="80">
        <f>IFERROR(Q31/GNIQ2023!Q31,"")</f>
        <v>1.3484228268721405E-2</v>
      </c>
    </row>
    <row r="91" spans="2:17" x14ac:dyDescent="0.2">
      <c r="B91" s="21"/>
      <c r="C91" s="85"/>
      <c r="D91" s="86"/>
      <c r="E91" s="103" t="str">
        <f>IFERROR(E32/GNIQ2023!E32,"")</f>
        <v/>
      </c>
      <c r="F91" s="103" t="str">
        <f>IFERROR(F32/GNIQ2023!F32,"")</f>
        <v/>
      </c>
      <c r="G91" s="103" t="str">
        <f>IFERROR(G32/GNIQ2023!G32,"")</f>
        <v/>
      </c>
      <c r="H91" s="103" t="str">
        <f>IFERROR(H32/GNIQ2023!H32,"")</f>
        <v/>
      </c>
      <c r="I91" s="103" t="str">
        <f>IFERROR(I32/GNIQ2023!I32,"")</f>
        <v/>
      </c>
      <c r="J91" s="103" t="str">
        <f>IFERROR(J32/GNIQ2023!J32,"")</f>
        <v/>
      </c>
      <c r="K91" s="103" t="str">
        <f>IFERROR(K32/GNIQ2023!K32,"")</f>
        <v/>
      </c>
      <c r="L91" s="103" t="str">
        <f>IFERROR(L32/GNIQ2023!L32,"")</f>
        <v/>
      </c>
      <c r="M91" s="103" t="str">
        <f>IFERROR(M32/GNIQ2023!M32,"")</f>
        <v/>
      </c>
      <c r="N91" s="103" t="str">
        <f>IFERROR(N32/GNIQ2023!N32,"")</f>
        <v/>
      </c>
      <c r="O91" s="103" t="str">
        <f>IFERROR(O32/GNIQ2023!O32,"")</f>
        <v/>
      </c>
      <c r="P91" s="103" t="str">
        <f>IFERROR(P32/GNIQ2023!P32,"")</f>
        <v/>
      </c>
      <c r="Q91" s="103" t="str">
        <f>IFERROR(Q32/GNIQ2023!Q32,"")</f>
        <v/>
      </c>
    </row>
    <row r="92" spans="2:17" x14ac:dyDescent="0.2">
      <c r="B92" s="38">
        <v>20</v>
      </c>
      <c r="C92" s="91" t="s">
        <v>56</v>
      </c>
      <c r="D92" s="92" t="s">
        <v>14</v>
      </c>
      <c r="E92" s="80">
        <f>IFERROR(E33/GNIQ2023!E33,"")</f>
        <v>0</v>
      </c>
      <c r="F92" s="80">
        <f>IFERROR(F33/GNIQ2023!F33,"")</f>
        <v>0</v>
      </c>
      <c r="G92" s="80">
        <f>IFERROR(G33/GNIQ2023!G33,"")</f>
        <v>0</v>
      </c>
      <c r="H92" s="80">
        <f>IFERROR(H33/GNIQ2023!H33,"")</f>
        <v>0</v>
      </c>
      <c r="I92" s="80">
        <f>IFERROR(I33/GNIQ2023!I33,"")</f>
        <v>0</v>
      </c>
      <c r="J92" s="80">
        <f>IFERROR(J33/GNIQ2023!J33,"")</f>
        <v>0</v>
      </c>
      <c r="K92" s="80">
        <f>IFERROR(K33/GNIQ2023!K33,"")</f>
        <v>0</v>
      </c>
      <c r="L92" s="80">
        <f>IFERROR(L33/GNIQ2023!L33,"")</f>
        <v>0</v>
      </c>
      <c r="M92" s="80">
        <f>IFERROR(M33/GNIQ2023!M33,"")</f>
        <v>1.5892005869759709E-2</v>
      </c>
      <c r="N92" s="80">
        <f>IFERROR(N33/GNIQ2023!N33,"")</f>
        <v>1.6469905114064941E-2</v>
      </c>
      <c r="O92" s="80">
        <f>IFERROR(O33/GNIQ2023!O33,"")</f>
        <v>1.8985222473688061E-2</v>
      </c>
      <c r="P92" s="80">
        <f>IFERROR(P33/GNIQ2023!P33,"")</f>
        <v>1.9252986051095902E-2</v>
      </c>
      <c r="Q92" s="80">
        <f>IFERROR(Q33/GNIQ2023!Q33,"")</f>
        <v>3.4354275342106472E-2</v>
      </c>
    </row>
    <row r="93" spans="2:17" x14ac:dyDescent="0.2">
      <c r="B93" s="17"/>
      <c r="C93" s="41"/>
      <c r="D93" s="88"/>
      <c r="E93" s="89" t="str">
        <f>IFERROR(E34/GNIQ2023!E34,"")</f>
        <v/>
      </c>
      <c r="F93" s="89" t="str">
        <f>IFERROR(F34/GNIQ2023!F34,"")</f>
        <v/>
      </c>
      <c r="G93" s="89" t="str">
        <f>IFERROR(G34/GNIQ2023!G34,"")</f>
        <v/>
      </c>
      <c r="H93" s="89" t="str">
        <f>IFERROR(H34/GNIQ2023!H34,"")</f>
        <v/>
      </c>
      <c r="I93" s="89" t="str">
        <f>IFERROR(I34/GNIQ2023!I34,"")</f>
        <v/>
      </c>
      <c r="J93" s="89" t="str">
        <f>IFERROR(J34/GNIQ2023!J34,"")</f>
        <v/>
      </c>
      <c r="K93" s="89" t="str">
        <f>IFERROR(K34/GNIQ2023!K34,"")</f>
        <v/>
      </c>
      <c r="L93" s="89" t="str">
        <f>IFERROR(L34/GNIQ2023!L34,"")</f>
        <v/>
      </c>
      <c r="M93" s="89" t="str">
        <f>IFERROR(M34/GNIQ2023!M34,"")</f>
        <v/>
      </c>
      <c r="N93" s="89" t="str">
        <f>IFERROR(N34/GNIQ2023!N34,"")</f>
        <v/>
      </c>
      <c r="O93" s="89" t="str">
        <f>IFERROR(O34/GNIQ2023!O34,"")</f>
        <v/>
      </c>
      <c r="P93" s="89" t="str">
        <f>IFERROR(P34/GNIQ2023!P34,"")</f>
        <v/>
      </c>
      <c r="Q93" s="89" t="str">
        <f>IFERROR(Q34/GNIQ2023!Q34,"")</f>
        <v/>
      </c>
    </row>
    <row r="94" spans="2:17" x14ac:dyDescent="0.2">
      <c r="B94" s="19">
        <v>21</v>
      </c>
      <c r="C94" s="42" t="s">
        <v>37</v>
      </c>
      <c r="D94" s="93" t="s">
        <v>10</v>
      </c>
      <c r="E94" s="80">
        <f>IFERROR(E35/GNIQ2023!E35,"")</f>
        <v>0</v>
      </c>
      <c r="F94" s="80">
        <f>IFERROR(F35/GNIQ2023!F35,"")</f>
        <v>0</v>
      </c>
      <c r="G94" s="80">
        <f>IFERROR(G35/GNIQ2023!G35,"")</f>
        <v>0</v>
      </c>
      <c r="H94" s="80">
        <f>IFERROR(H35/GNIQ2023!H35,"")</f>
        <v>0</v>
      </c>
      <c r="I94" s="80">
        <f>IFERROR(I35/GNIQ2023!I35,"")</f>
        <v>0</v>
      </c>
      <c r="J94" s="80">
        <f>IFERROR(J35/GNIQ2023!J35,"")</f>
        <v>0</v>
      </c>
      <c r="K94" s="80">
        <f>IFERROR(K35/GNIQ2023!K35,"")</f>
        <v>0</v>
      </c>
      <c r="L94" s="80">
        <f>IFERROR(L35/GNIQ2023!L35,"")</f>
        <v>0</v>
      </c>
      <c r="M94" s="80">
        <f>IFERROR(M35/GNIQ2023!M35,"")</f>
        <v>0.57371960682876355</v>
      </c>
      <c r="N94" s="80">
        <f>IFERROR(N35/GNIQ2023!N35,"")</f>
        <v>0.71028540656973616</v>
      </c>
      <c r="O94" s="80">
        <f>IFERROR(O35/GNIQ2023!O35,"")</f>
        <v>0.75952245594087553</v>
      </c>
      <c r="P94" s="80">
        <f>IFERROR(P35/GNIQ2023!P35,"")</f>
        <v>0.77741228070175439</v>
      </c>
      <c r="Q94" s="80">
        <f>IFERROR(Q35/GNIQ2023!Q35,"")</f>
        <v>0.60710944808231992</v>
      </c>
    </row>
    <row r="95" spans="2:17" x14ac:dyDescent="0.2">
      <c r="B95" s="19">
        <v>22</v>
      </c>
      <c r="C95" s="42" t="s">
        <v>38</v>
      </c>
      <c r="D95" s="93" t="s">
        <v>10</v>
      </c>
      <c r="E95" s="80">
        <f>IFERROR(E36/GNIQ2023!E36,"")</f>
        <v>0</v>
      </c>
      <c r="F95" s="80">
        <f>IFERROR(F36/GNIQ2023!F36,"")</f>
        <v>0</v>
      </c>
      <c r="G95" s="80">
        <f>IFERROR(G36/GNIQ2023!G36,"")</f>
        <v>0</v>
      </c>
      <c r="H95" s="80">
        <f>IFERROR(H36/GNIQ2023!H36,"")</f>
        <v>0</v>
      </c>
      <c r="I95" s="80">
        <f>IFERROR(I36/GNIQ2023!I36,"")</f>
        <v>0</v>
      </c>
      <c r="J95" s="80">
        <f>IFERROR(J36/GNIQ2023!J36,"")</f>
        <v>0</v>
      </c>
      <c r="K95" s="80">
        <f>IFERROR(K36/GNIQ2023!K36,"")</f>
        <v>0</v>
      </c>
      <c r="L95" s="80">
        <f>IFERROR(L36/GNIQ2023!L36,"")</f>
        <v>0</v>
      </c>
      <c r="M95" s="80">
        <f>IFERROR(M36/GNIQ2023!M36,"")</f>
        <v>8.5178710178710176E-2</v>
      </c>
      <c r="N95" s="80">
        <f>IFERROR(N36/GNIQ2023!N36,"")</f>
        <v>-2.4330900243309003E-3</v>
      </c>
      <c r="O95" s="80">
        <f>IFERROR(O36/GNIQ2023!O36,"")</f>
        <v>-9.0451403703387667E-3</v>
      </c>
      <c r="P95" s="80">
        <f>IFERROR(P36/GNIQ2023!P36,"")</f>
        <v>-3.0444779196067549E-2</v>
      </c>
      <c r="Q95" s="80">
        <f>IFERROR(Q36/GNIQ2023!Q36,"")</f>
        <v>-1.8444380897912498E-2</v>
      </c>
    </row>
    <row r="96" spans="2:17" x14ac:dyDescent="0.2">
      <c r="B96" s="19">
        <v>23</v>
      </c>
      <c r="C96" s="42" t="s">
        <v>49</v>
      </c>
      <c r="D96" s="94" t="s">
        <v>12</v>
      </c>
      <c r="E96" s="80">
        <f>IFERROR(E37/GNIQ2023!E37,"")</f>
        <v>0</v>
      </c>
      <c r="F96" s="80">
        <f>IFERROR(F37/GNIQ2023!F37,"")</f>
        <v>0</v>
      </c>
      <c r="G96" s="80">
        <f>IFERROR(G37/GNIQ2023!G37,"")</f>
        <v>0</v>
      </c>
      <c r="H96" s="80">
        <f>IFERROR(H37/GNIQ2023!H37,"")</f>
        <v>0</v>
      </c>
      <c r="I96" s="80">
        <f>IFERROR(I37/GNIQ2023!I37,"")</f>
        <v>0</v>
      </c>
      <c r="J96" s="80">
        <f>IFERROR(J37/GNIQ2023!J37,"")</f>
        <v>0</v>
      </c>
      <c r="K96" s="80">
        <f>IFERROR(K37/GNIQ2023!K37,"")</f>
        <v>0</v>
      </c>
      <c r="L96" s="80">
        <f>IFERROR(L37/GNIQ2023!L37,"")</f>
        <v>0</v>
      </c>
      <c r="M96" s="80">
        <f>IFERROR(M37/GNIQ2023!M37,"")</f>
        <v>-9.0882090882090885E-2</v>
      </c>
      <c r="N96" s="80">
        <f>IFERROR(N37/GNIQ2023!N37,"")</f>
        <v>-8.6774553571428575E-2</v>
      </c>
      <c r="O96" s="80">
        <f>IFERROR(O37/GNIQ2023!O37,"")</f>
        <v>-8.711691259931896E-2</v>
      </c>
      <c r="P96" s="80">
        <f>IFERROR(P37/GNIQ2023!P37,"")</f>
        <v>-7.5559931085404874E-2</v>
      </c>
      <c r="Q96" s="80">
        <f>IFERROR(Q37/GNIQ2023!Q37,"")</f>
        <v>-5.2203255260023819E-2</v>
      </c>
    </row>
    <row r="97" spans="1:17" x14ac:dyDescent="0.2">
      <c r="B97" s="19">
        <v>24</v>
      </c>
      <c r="C97" s="42" t="s">
        <v>50</v>
      </c>
      <c r="D97" s="94" t="s">
        <v>13</v>
      </c>
      <c r="E97" s="80">
        <f>IFERROR(E38/GNIQ2023!E38,"")</f>
        <v>0</v>
      </c>
      <c r="F97" s="80">
        <f>IFERROR(F38/GNIQ2023!F38,"")</f>
        <v>0</v>
      </c>
      <c r="G97" s="80">
        <f>IFERROR(G38/GNIQ2023!G38,"")</f>
        <v>0</v>
      </c>
      <c r="H97" s="80">
        <f>IFERROR(H38/GNIQ2023!H38,"")</f>
        <v>0</v>
      </c>
      <c r="I97" s="80">
        <f>IFERROR(I38/GNIQ2023!I38,"")</f>
        <v>0</v>
      </c>
      <c r="J97" s="80">
        <f>IFERROR(J38/GNIQ2023!J38,"")</f>
        <v>0</v>
      </c>
      <c r="K97" s="80">
        <f>IFERROR(K38/GNIQ2023!K38,"")</f>
        <v>0</v>
      </c>
      <c r="L97" s="80">
        <f>IFERROR(L38/GNIQ2023!L38,"")</f>
        <v>0</v>
      </c>
      <c r="M97" s="80">
        <f>IFERROR(M38/GNIQ2023!M38,"")</f>
        <v>-1.1273209549071617E-2</v>
      </c>
      <c r="N97" s="80">
        <f>IFERROR(N38/GNIQ2023!N38,"")</f>
        <v>-2.8447742733457019E-2</v>
      </c>
      <c r="O97" s="80">
        <f>IFERROR(O38/GNIQ2023!O38,"")</f>
        <v>-3.9644970414201182E-2</v>
      </c>
      <c r="P97" s="80">
        <f>IFERROR(P38/GNIQ2023!P38,"")</f>
        <v>-2.3931623931623933E-2</v>
      </c>
      <c r="Q97" s="80">
        <f>IFERROR(Q38/GNIQ2023!Q38,"")</f>
        <v>9.3805309734513273E-2</v>
      </c>
    </row>
    <row r="98" spans="1:17" x14ac:dyDescent="0.2">
      <c r="B98" s="19">
        <v>25</v>
      </c>
      <c r="C98" s="95" t="s">
        <v>39</v>
      </c>
      <c r="D98" s="93" t="s">
        <v>15</v>
      </c>
      <c r="E98" s="80">
        <f>IFERROR(E39/GNIQ2023!E39,"")</f>
        <v>0</v>
      </c>
      <c r="F98" s="80">
        <f>IFERROR(F39/GNIQ2023!F39,"")</f>
        <v>0</v>
      </c>
      <c r="G98" s="80">
        <f>IFERROR(G39/GNIQ2023!G39,"")</f>
        <v>0</v>
      </c>
      <c r="H98" s="80">
        <f>IFERROR(H39/GNIQ2023!H39,"")</f>
        <v>0</v>
      </c>
      <c r="I98" s="80">
        <f>IFERROR(I39/GNIQ2023!I39,"")</f>
        <v>0</v>
      </c>
      <c r="J98" s="80">
        <f>IFERROR(J39/GNIQ2023!J39,"")</f>
        <v>0</v>
      </c>
      <c r="K98" s="80">
        <f>IFERROR(K39/GNIQ2023!K39,"")</f>
        <v>0</v>
      </c>
      <c r="L98" s="80">
        <f>IFERROR(L39/GNIQ2023!L39,"")</f>
        <v>0</v>
      </c>
      <c r="M98" s="80">
        <f>IFERROR(M39/GNIQ2023!M39,"")</f>
        <v>-7.2787545101092397E-3</v>
      </c>
      <c r="N98" s="80">
        <f>IFERROR(N39/GNIQ2023!N39,"")</f>
        <v>3.1118454532837243E-2</v>
      </c>
      <c r="O98" s="80">
        <f>IFERROR(O39/GNIQ2023!O39,"")</f>
        <v>3.4675819306406896E-2</v>
      </c>
      <c r="P98" s="80">
        <f>IFERROR(P39/GNIQ2023!P39,"")</f>
        <v>6.1029863842017723E-2</v>
      </c>
      <c r="Q98" s="80">
        <f>IFERROR(Q39/GNIQ2023!Q39,"")</f>
        <v>0.14585064877919995</v>
      </c>
    </row>
    <row r="99" spans="1:17" x14ac:dyDescent="0.2">
      <c r="B99" s="19">
        <v>26</v>
      </c>
      <c r="C99" s="95" t="s">
        <v>40</v>
      </c>
      <c r="D99" s="93" t="s">
        <v>15</v>
      </c>
      <c r="E99" s="80">
        <f>IFERROR(E40/GNIQ2023!E40,"")</f>
        <v>0</v>
      </c>
      <c r="F99" s="80">
        <f>IFERROR(F40/GNIQ2023!F40,"")</f>
        <v>0</v>
      </c>
      <c r="G99" s="80">
        <f>IFERROR(G40/GNIQ2023!G40,"")</f>
        <v>0</v>
      </c>
      <c r="H99" s="80">
        <f>IFERROR(H40/GNIQ2023!H40,"")</f>
        <v>0</v>
      </c>
      <c r="I99" s="80">
        <f>IFERROR(I40/GNIQ2023!I40,"")</f>
        <v>0</v>
      </c>
      <c r="J99" s="80">
        <f>IFERROR(J40/GNIQ2023!J40,"")</f>
        <v>0</v>
      </c>
      <c r="K99" s="80">
        <f>IFERROR(K40/GNIQ2023!K40,"")</f>
        <v>0</v>
      </c>
      <c r="L99" s="80">
        <f>IFERROR(L40/GNIQ2023!L40,"")</f>
        <v>0</v>
      </c>
      <c r="M99" s="80">
        <f>IFERROR(M40/GNIQ2023!M40,"")</f>
        <v>-3.6164376709321867E-3</v>
      </c>
      <c r="N99" s="80">
        <f>IFERROR(N40/GNIQ2023!N40,"")</f>
        <v>2.8443668724744818E-2</v>
      </c>
      <c r="O99" s="80">
        <f>IFERROR(O40/GNIQ2023!O40,"")</f>
        <v>2.2658700433626451E-2</v>
      </c>
      <c r="P99" s="80">
        <f>IFERROR(P40/GNIQ2023!P40,"")</f>
        <v>7.5350516962774339E-2</v>
      </c>
      <c r="Q99" s="80">
        <f>IFERROR(Q40/GNIQ2023!Q40,"")</f>
        <v>0.16758787902844346</v>
      </c>
    </row>
    <row r="100" spans="1:17" x14ac:dyDescent="0.2">
      <c r="A100" s="14"/>
      <c r="B100" s="19"/>
      <c r="C100" s="47"/>
      <c r="D100" s="48"/>
      <c r="E100" s="80" t="str">
        <f>IFERROR(E41/GNIQ2023!E41,"")</f>
        <v/>
      </c>
      <c r="F100" s="80" t="str">
        <f>IFERROR(F41/GNIQ2023!F41,"")</f>
        <v/>
      </c>
      <c r="G100" s="80" t="str">
        <f>IFERROR(G41/GNIQ2023!G41,"")</f>
        <v/>
      </c>
      <c r="H100" s="80" t="str">
        <f>IFERROR(H41/GNIQ2023!H41,"")</f>
        <v/>
      </c>
      <c r="I100" s="80" t="str">
        <f>IFERROR(I41/GNIQ2023!I41,"")</f>
        <v/>
      </c>
      <c r="J100" s="80" t="str">
        <f>IFERROR(J41/GNIQ2023!J41,"")</f>
        <v/>
      </c>
      <c r="K100" s="80" t="str">
        <f>IFERROR(K41/GNIQ2023!K41,"")</f>
        <v/>
      </c>
      <c r="L100" s="80" t="str">
        <f>IFERROR(L41/GNIQ2023!L41,"")</f>
        <v/>
      </c>
      <c r="M100" s="80" t="str">
        <f>IFERROR(M41/GNIQ2023!M41,"")</f>
        <v/>
      </c>
      <c r="N100" s="80" t="str">
        <f>IFERROR(N41/GNIQ2023!N41,"")</f>
        <v/>
      </c>
      <c r="O100" s="80" t="str">
        <f>IFERROR(O41/GNIQ2023!O41,"")</f>
        <v/>
      </c>
      <c r="P100" s="80" t="str">
        <f>IFERROR(P41/GNIQ2023!P41,"")</f>
        <v/>
      </c>
      <c r="Q100" s="80" t="str">
        <f>IFERROR(Q41/GNIQ2023!Q41,"")</f>
        <v/>
      </c>
    </row>
    <row r="101" spans="1:17" x14ac:dyDescent="0.2">
      <c r="A101" s="14"/>
      <c r="B101" s="50">
        <v>27</v>
      </c>
      <c r="C101" s="96" t="s">
        <v>57</v>
      </c>
      <c r="D101" s="92" t="s">
        <v>17</v>
      </c>
      <c r="E101" s="102">
        <f>IFERROR(E42/GNIQ2023!E42,"")</f>
        <v>0</v>
      </c>
      <c r="F101" s="102">
        <f>IFERROR(F42/GNIQ2023!F42,"")</f>
        <v>0</v>
      </c>
      <c r="G101" s="102">
        <f>IFERROR(G42/GNIQ2023!G42,"")</f>
        <v>0</v>
      </c>
      <c r="H101" s="102">
        <f>IFERROR(H42/GNIQ2023!H42,"")</f>
        <v>0</v>
      </c>
      <c r="I101" s="104">
        <f>IFERROR(I42/GNIQ2023!I42,"")</f>
        <v>0</v>
      </c>
      <c r="J101" s="104">
        <f>IFERROR(J42/GNIQ2023!J42,"")</f>
        <v>0</v>
      </c>
      <c r="K101" s="104">
        <f>IFERROR(K42/GNIQ2023!K42,"")</f>
        <v>0</v>
      </c>
      <c r="L101" s="104">
        <f>IFERROR(L42/GNIQ2023!L42,"")</f>
        <v>0</v>
      </c>
      <c r="M101" s="104">
        <f>IFERROR(M42/GNIQ2023!M42,"")</f>
        <v>1.5194922137539282E-2</v>
      </c>
      <c r="N101" s="104">
        <f>IFERROR(N42/GNIQ2023!N42,"")</f>
        <v>1.9530092092504486E-2</v>
      </c>
      <c r="O101" s="104">
        <f>IFERROR(O42/GNIQ2023!O42,"")</f>
        <v>2.4576860653837237E-2</v>
      </c>
      <c r="P101" s="104">
        <f>IFERROR(P42/GNIQ2023!P42,"")</f>
        <v>1.9200881885210352E-2</v>
      </c>
      <c r="Q101" s="104">
        <f>IFERROR(Q42/GNIQ2023!Q42,"")</f>
        <v>3.0595501348795451E-2</v>
      </c>
    </row>
    <row r="102" spans="1:17" x14ac:dyDescent="0.2">
      <c r="A102" s="14"/>
      <c r="B102" s="19"/>
      <c r="C102" s="47"/>
      <c r="D102" s="48"/>
      <c r="E102" s="80" t="str">
        <f>IFERROR(E43/GNIQ2023!E43,"")</f>
        <v/>
      </c>
      <c r="F102" s="80" t="str">
        <f>IFERROR(F43/GNIQ2023!F43,"")</f>
        <v/>
      </c>
      <c r="G102" s="80" t="str">
        <f>IFERROR(G43/GNIQ2023!G43,"")</f>
        <v/>
      </c>
      <c r="H102" s="80" t="str">
        <f>IFERROR(H43/GNIQ2023!H43,"")</f>
        <v/>
      </c>
      <c r="I102" s="80"/>
      <c r="J102" s="80"/>
      <c r="K102" s="80"/>
      <c r="L102" s="80"/>
      <c r="M102" s="80"/>
      <c r="N102" s="80"/>
      <c r="O102" s="80"/>
      <c r="P102" s="80"/>
      <c r="Q102" s="80"/>
    </row>
    <row r="103" spans="1:17" x14ac:dyDescent="0.2">
      <c r="A103" s="14"/>
      <c r="B103" s="19">
        <v>28</v>
      </c>
      <c r="C103" s="97" t="s">
        <v>58</v>
      </c>
      <c r="D103" s="48"/>
      <c r="E103" s="80">
        <f>IFERROR(E44/GNIQ2023!E44,"")</f>
        <v>0</v>
      </c>
      <c r="F103" s="80">
        <f>IFERROR(F44/GNIQ2023!F44,"")</f>
        <v>0</v>
      </c>
      <c r="G103" s="80">
        <f>IFERROR(G44/GNIQ2023!G44,"")</f>
        <v>0</v>
      </c>
      <c r="H103" s="80">
        <f>IFERROR(H44/GNIQ2023!H44,"")</f>
        <v>0</v>
      </c>
      <c r="I103" s="80"/>
      <c r="J103" s="80"/>
      <c r="K103" s="80"/>
      <c r="L103" s="80"/>
      <c r="M103" s="80"/>
      <c r="N103" s="80"/>
      <c r="O103" s="80"/>
      <c r="P103" s="80"/>
      <c r="Q103" s="80"/>
    </row>
    <row r="104" spans="1:17" x14ac:dyDescent="0.2">
      <c r="A104" s="14"/>
      <c r="B104" s="19"/>
      <c r="C104" s="98" t="s">
        <v>59</v>
      </c>
      <c r="D104" s="47"/>
      <c r="E104" s="80" t="str">
        <f>IFERROR(E45/GNIQ2023!E45,"")</f>
        <v/>
      </c>
      <c r="F104" s="80" t="str">
        <f>IFERROR(F45/GNIQ2023!F45,"")</f>
        <v/>
      </c>
      <c r="G104" s="80" t="str">
        <f>IFERROR(G45/GNIQ2023!G45,"")</f>
        <v/>
      </c>
      <c r="H104" s="80" t="str">
        <f>IFERROR(H45/GNIQ2023!H45,"")</f>
        <v/>
      </c>
      <c r="I104" s="80"/>
      <c r="J104" s="80"/>
      <c r="K104" s="80"/>
      <c r="L104" s="80"/>
      <c r="M104" s="80"/>
      <c r="N104" s="80"/>
      <c r="O104" s="80"/>
      <c r="P104" s="80"/>
      <c r="Q104" s="80"/>
    </row>
    <row r="105" spans="1:17" x14ac:dyDescent="0.2">
      <c r="A105" s="14"/>
      <c r="B105" s="19"/>
      <c r="C105" s="99"/>
      <c r="D105" s="100"/>
      <c r="E105" s="80" t="str">
        <f>IFERROR(E46/GNIQ2023!E46,"")</f>
        <v/>
      </c>
      <c r="F105" s="80" t="str">
        <f>IFERROR(F46/GNIQ2023!F46,"")</f>
        <v/>
      </c>
      <c r="G105" s="80" t="str">
        <f>IFERROR(G46/GNIQ2023!G46,"")</f>
        <v/>
      </c>
      <c r="H105" s="80" t="str">
        <f>IFERROR(H46/GNIQ2023!H46,"")</f>
        <v/>
      </c>
      <c r="I105" s="80"/>
      <c r="J105" s="80"/>
      <c r="K105" s="80"/>
      <c r="L105" s="80"/>
      <c r="M105" s="80"/>
      <c r="N105" s="80"/>
      <c r="O105" s="80"/>
      <c r="P105" s="80"/>
      <c r="Q105" s="80"/>
    </row>
    <row r="106" spans="1:17" x14ac:dyDescent="0.2">
      <c r="A106" s="14"/>
      <c r="B106" s="38">
        <v>29</v>
      </c>
      <c r="C106" s="101" t="s">
        <v>41</v>
      </c>
      <c r="D106" s="92" t="s">
        <v>17</v>
      </c>
      <c r="E106" s="104">
        <f>IFERROR(E47/GNIQ2023!E47,"")</f>
        <v>0</v>
      </c>
      <c r="F106" s="104">
        <f>IFERROR(F47/GNIQ2023!F47,"")</f>
        <v>0</v>
      </c>
      <c r="G106" s="104">
        <f>IFERROR(G47/GNIQ2023!G47,"")</f>
        <v>0</v>
      </c>
      <c r="H106" s="104">
        <f>IFERROR(H47/GNIQ2023!H47,"")</f>
        <v>0</v>
      </c>
      <c r="I106" s="102"/>
      <c r="J106" s="102"/>
      <c r="K106" s="102"/>
      <c r="L106" s="102"/>
      <c r="M106" s="102"/>
      <c r="N106" s="102"/>
      <c r="O106" s="102"/>
      <c r="P106" s="102"/>
      <c r="Q106" s="102"/>
    </row>
  </sheetData>
  <mergeCells count="10">
    <mergeCell ref="B62:C62"/>
    <mergeCell ref="B63:C63"/>
    <mergeCell ref="B64:C64"/>
    <mergeCell ref="E64:Q64"/>
    <mergeCell ref="B65:C65"/>
    <mergeCell ref="B3:C3"/>
    <mergeCell ref="B4:C4"/>
    <mergeCell ref="B5:C5"/>
    <mergeCell ref="E5:Q5"/>
    <mergeCell ref="B6:C6"/>
  </mergeCells>
  <conditionalFormatting sqref="E50:R57">
    <cfRule type="cellIs" dxfId="3" priority="1" stopIfTrue="1" operator="lessThan">
      <formula>0</formula>
    </cfRule>
    <cfRule type="cellIs" dxfId="2" priority="2" stopIfTrue="1" operator="greaterThan">
      <formula>0</formula>
    </cfRule>
  </conditionalFormatting>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118</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c r="N9" s="59"/>
      <c r="O9" s="59"/>
      <c r="P9" s="59"/>
      <c r="Q9" s="59"/>
    </row>
    <row r="10" spans="1:21" x14ac:dyDescent="0.2">
      <c r="B10" s="19">
        <v>2</v>
      </c>
      <c r="C10" s="27" t="s">
        <v>20</v>
      </c>
      <c r="D10" s="108" t="s">
        <v>1</v>
      </c>
      <c r="M10" s="59"/>
      <c r="N10" s="59"/>
      <c r="O10" s="59"/>
      <c r="P10" s="59"/>
      <c r="Q10" s="59"/>
      <c r="U10" s="127"/>
    </row>
    <row r="11" spans="1:21" x14ac:dyDescent="0.2">
      <c r="B11" s="19">
        <v>3</v>
      </c>
      <c r="C11" s="27" t="s">
        <v>21</v>
      </c>
      <c r="D11" s="108" t="s">
        <v>2</v>
      </c>
      <c r="M11" s="59"/>
      <c r="N11" s="59"/>
      <c r="O11" s="59"/>
      <c r="P11" s="59"/>
      <c r="Q11" s="59"/>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c r="N29" s="59"/>
      <c r="O29" s="59"/>
      <c r="P29" s="59"/>
      <c r="Q29" s="59"/>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0</v>
      </c>
      <c r="N33" s="59">
        <f t="shared" ref="N33:Q33" si="0">N11+N12-N13</f>
        <v>0</v>
      </c>
      <c r="O33" s="59">
        <f t="shared" si="0"/>
        <v>0</v>
      </c>
      <c r="P33" s="59">
        <f t="shared" si="0"/>
        <v>0</v>
      </c>
      <c r="Q33" s="59">
        <f t="shared" si="0"/>
        <v>0</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v>-809</v>
      </c>
      <c r="N39" s="59">
        <v>-767</v>
      </c>
      <c r="O39" s="59">
        <v>-543</v>
      </c>
      <c r="P39" s="59">
        <v>-905</v>
      </c>
      <c r="Q39" s="59">
        <v>-893</v>
      </c>
    </row>
    <row r="40" spans="2:17" x14ac:dyDescent="0.2">
      <c r="B40" s="19">
        <v>26</v>
      </c>
      <c r="C40" s="46" t="s">
        <v>40</v>
      </c>
      <c r="D40" s="112" t="s">
        <v>15</v>
      </c>
      <c r="M40" s="59">
        <v>-321</v>
      </c>
      <c r="N40" s="59">
        <v>-397</v>
      </c>
      <c r="O40" s="59">
        <v>-841</v>
      </c>
      <c r="P40" s="59">
        <v>-1785</v>
      </c>
      <c r="Q40" s="59">
        <v>-1866</v>
      </c>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-488</v>
      </c>
      <c r="N42" s="60">
        <f t="shared" ref="N42:Q42" si="1">N33+N35-N36-N37+N38+N39-N40</f>
        <v>-370</v>
      </c>
      <c r="O42" s="60">
        <f t="shared" si="1"/>
        <v>298</v>
      </c>
      <c r="P42" s="60">
        <f t="shared" si="1"/>
        <v>880</v>
      </c>
      <c r="Q42" s="60">
        <f t="shared" si="1"/>
        <v>973</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0</v>
      </c>
      <c r="N58" s="80">
        <f>IFERROR(N10/GNIQ2023!N10,"")</f>
        <v>0</v>
      </c>
      <c r="O58" s="80">
        <f>IFERROR(O10/GNIQ2023!O10,"")</f>
        <v>0</v>
      </c>
      <c r="P58" s="80">
        <f>IFERROR(P10/GNIQ2023!P10,"")</f>
        <v>0</v>
      </c>
      <c r="Q58" s="80">
        <f>IFERROR(Q10/GNIQ2023!Q10,"")</f>
        <v>0</v>
      </c>
    </row>
    <row r="59" spans="2:17" x14ac:dyDescent="0.2">
      <c r="B59" s="19">
        <v>3</v>
      </c>
      <c r="C59" s="82" t="s">
        <v>21</v>
      </c>
      <c r="D59" s="119" t="s">
        <v>2</v>
      </c>
      <c r="M59" s="80">
        <f>IFERROR(M11/GNIQ2023!M11,"")</f>
        <v>0</v>
      </c>
      <c r="N59" s="80">
        <f>IFERROR(N11/GNIQ2023!N11,"")</f>
        <v>0</v>
      </c>
      <c r="O59" s="80">
        <f>IFERROR(O11/GNIQ2023!O11,"")</f>
        <v>0</v>
      </c>
      <c r="P59" s="80">
        <f>IFERROR(P11/GNIQ2023!P11,"")</f>
        <v>0</v>
      </c>
      <c r="Q59" s="80">
        <f>IFERROR(Q11/GNIQ2023!Q11,"")</f>
        <v>0</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0</v>
      </c>
      <c r="N77" s="80">
        <f>IFERROR(N29/GNIQ2023!N29,"")</f>
        <v>0</v>
      </c>
      <c r="O77" s="80">
        <f>IFERROR(O29/GNIQ2023!O29,"")</f>
        <v>0</v>
      </c>
      <c r="P77" s="80">
        <f>IFERROR(P29/GNIQ2023!P29,"")</f>
        <v>0</v>
      </c>
      <c r="Q77" s="80">
        <f>IFERROR(Q29/GNIQ2023!Q29,"")</f>
        <v>0</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0</v>
      </c>
      <c r="N81" s="80">
        <f>IFERROR(N33/GNIQ2023!N33,"")</f>
        <v>0</v>
      </c>
      <c r="O81" s="80">
        <f>IFERROR(O33/GNIQ2023!O33,"")</f>
        <v>0</v>
      </c>
      <c r="P81" s="80">
        <f>IFERROR(P33/GNIQ2023!P33,"")</f>
        <v>0</v>
      </c>
      <c r="Q81" s="80">
        <f>IFERROR(Q33/GNIQ2023!Q33,"")</f>
        <v>0</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-2.683729724784869E-3</v>
      </c>
      <c r="N87" s="80">
        <f>IFERROR(N39/GNIQ2023!N39,"")</f>
        <v>-2.8387318498152765E-3</v>
      </c>
      <c r="O87" s="80">
        <f>IFERROR(O39/GNIQ2023!O39,"")</f>
        <v>-2.6364692930674425E-3</v>
      </c>
      <c r="P87" s="80">
        <f>IFERROR(P39/GNIQ2023!P39,"")</f>
        <v>-3.5042918179121877E-3</v>
      </c>
      <c r="Q87" s="80">
        <f>IFERROR(Q39/GNIQ2023!Q39,"")</f>
        <v>-2.9106245946148557E-3</v>
      </c>
    </row>
    <row r="88" spans="2:17" x14ac:dyDescent="0.2">
      <c r="B88" s="19">
        <v>26</v>
      </c>
      <c r="C88" s="95" t="s">
        <v>40</v>
      </c>
      <c r="D88" s="122" t="s">
        <v>15</v>
      </c>
      <c r="M88" s="80">
        <f>IFERROR(M40/GNIQ2023!M40,"")</f>
        <v>-1.0864285178336275E-3</v>
      </c>
      <c r="N88" s="80">
        <f>IFERROR(N40/GNIQ2023!N40,"")</f>
        <v>-1.4263729898643599E-3</v>
      </c>
      <c r="O88" s="80">
        <f>IFERROR(O40/GNIQ2023!O40,"")</f>
        <v>-3.7647613562093942E-3</v>
      </c>
      <c r="P88" s="80">
        <f>IFERROR(P40/GNIQ2023!P40,"")</f>
        <v>-7.6122329980113906E-3</v>
      </c>
      <c r="Q88" s="80">
        <f>IFERROR(Q40/GNIQ2023!Q40,"")</f>
        <v>-6.1722882121203098E-3</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-6.3317581787372299E-4</v>
      </c>
      <c r="N90" s="105">
        <f>IFERROR(N42/GNIQ2023!N42,"")</f>
        <v>-4.647330422680982E-4</v>
      </c>
      <c r="O90" s="105">
        <f>IFERROR(O42/GNIQ2023!O42,"")</f>
        <v>3.859968628040211E-4</v>
      </c>
      <c r="P90" s="105">
        <f>IFERROR(P42/GNIQ2023!P42,"")</f>
        <v>9.9392800346971241E-4</v>
      </c>
      <c r="Q90" s="105">
        <f>IFERROR(Q42/GNIQ2023!Q42,"")</f>
        <v>1.0240951808585771E-3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119</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c r="N9" s="59"/>
      <c r="O9" s="59"/>
      <c r="P9" s="59"/>
      <c r="Q9" s="59"/>
    </row>
    <row r="10" spans="1:21" x14ac:dyDescent="0.2">
      <c r="B10" s="19">
        <v>2</v>
      </c>
      <c r="C10" s="27" t="s">
        <v>20</v>
      </c>
      <c r="D10" s="108" t="s">
        <v>1</v>
      </c>
      <c r="M10" s="59"/>
      <c r="N10" s="59"/>
      <c r="O10" s="59"/>
      <c r="P10" s="59"/>
      <c r="Q10" s="59"/>
      <c r="U10" s="127"/>
    </row>
    <row r="11" spans="1:21" x14ac:dyDescent="0.2">
      <c r="B11" s="19">
        <v>3</v>
      </c>
      <c r="C11" s="27" t="s">
        <v>21</v>
      </c>
      <c r="D11" s="108" t="s">
        <v>2</v>
      </c>
      <c r="M11" s="59"/>
      <c r="N11" s="59"/>
      <c r="O11" s="59"/>
      <c r="P11" s="59"/>
      <c r="Q11" s="59"/>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c r="N29" s="59"/>
      <c r="O29" s="59"/>
      <c r="P29" s="59"/>
      <c r="Q29" s="59"/>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0</v>
      </c>
      <c r="N33" s="59">
        <f t="shared" ref="N33:Q33" si="0">N11+N12-N13</f>
        <v>0</v>
      </c>
      <c r="O33" s="59">
        <f t="shared" si="0"/>
        <v>0</v>
      </c>
      <c r="P33" s="59">
        <f t="shared" si="0"/>
        <v>0</v>
      </c>
      <c r="Q33" s="59">
        <f t="shared" si="0"/>
        <v>0</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v>1276</v>
      </c>
      <c r="N39" s="59">
        <v>1538</v>
      </c>
      <c r="O39" s="59">
        <v>946</v>
      </c>
      <c r="P39" s="59">
        <v>1202</v>
      </c>
      <c r="Q39" s="59">
        <v>734</v>
      </c>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1276</v>
      </c>
      <c r="N42" s="60">
        <f t="shared" ref="N42:Q42" si="1">N33+N35-N36-N37+N38+N39-N40</f>
        <v>1538</v>
      </c>
      <c r="O42" s="60">
        <f t="shared" si="1"/>
        <v>946</v>
      </c>
      <c r="P42" s="60">
        <f t="shared" si="1"/>
        <v>1202</v>
      </c>
      <c r="Q42" s="60">
        <f t="shared" si="1"/>
        <v>734</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0</v>
      </c>
      <c r="N58" s="80">
        <f>IFERROR(N10/GNIQ2023!N10,"")</f>
        <v>0</v>
      </c>
      <c r="O58" s="80">
        <f>IFERROR(O10/GNIQ2023!O10,"")</f>
        <v>0</v>
      </c>
      <c r="P58" s="80">
        <f>IFERROR(P10/GNIQ2023!P10,"")</f>
        <v>0</v>
      </c>
      <c r="Q58" s="80">
        <f>IFERROR(Q10/GNIQ2023!Q10,"")</f>
        <v>0</v>
      </c>
    </row>
    <row r="59" spans="2:17" x14ac:dyDescent="0.2">
      <c r="B59" s="19">
        <v>3</v>
      </c>
      <c r="C59" s="82" t="s">
        <v>21</v>
      </c>
      <c r="D59" s="119" t="s">
        <v>2</v>
      </c>
      <c r="M59" s="80">
        <f>IFERROR(M11/GNIQ2023!M11,"")</f>
        <v>0</v>
      </c>
      <c r="N59" s="80">
        <f>IFERROR(N11/GNIQ2023!N11,"")</f>
        <v>0</v>
      </c>
      <c r="O59" s="80">
        <f>IFERROR(O11/GNIQ2023!O11,"")</f>
        <v>0</v>
      </c>
      <c r="P59" s="80">
        <f>IFERROR(P11/GNIQ2023!P11,"")</f>
        <v>0</v>
      </c>
      <c r="Q59" s="80">
        <f>IFERROR(Q11/GNIQ2023!Q11,"")</f>
        <v>0</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0</v>
      </c>
      <c r="N77" s="80">
        <f>IFERROR(N29/GNIQ2023!N29,"")</f>
        <v>0</v>
      </c>
      <c r="O77" s="80">
        <f>IFERROR(O29/GNIQ2023!O29,"")</f>
        <v>0</v>
      </c>
      <c r="P77" s="80">
        <f>IFERROR(P29/GNIQ2023!P29,"")</f>
        <v>0</v>
      </c>
      <c r="Q77" s="80">
        <f>IFERROR(Q29/GNIQ2023!Q29,"")</f>
        <v>0</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0</v>
      </c>
      <c r="N81" s="80">
        <f>IFERROR(N33/GNIQ2023!N33,"")</f>
        <v>0</v>
      </c>
      <c r="O81" s="80">
        <f>IFERROR(O33/GNIQ2023!O33,"")</f>
        <v>0</v>
      </c>
      <c r="P81" s="80">
        <f>IFERROR(P33/GNIQ2023!P33,"")</f>
        <v>0</v>
      </c>
      <c r="Q81" s="80">
        <f>IFERROR(Q33/GNIQ2023!Q33,"")</f>
        <v>0</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4.2329284657917094E-3</v>
      </c>
      <c r="N87" s="80">
        <f>IFERROR(N39/GNIQ2023!N39,"")</f>
        <v>5.6922680378303711E-3</v>
      </c>
      <c r="O87" s="80">
        <f>IFERROR(O39/GNIQ2023!O39,"")</f>
        <v>4.5931859138891359E-3</v>
      </c>
      <c r="P87" s="80">
        <f>IFERROR(P39/GNIQ2023!P39,"")</f>
        <v>4.6543190774922093E-3</v>
      </c>
      <c r="Q87" s="80">
        <f>IFERROR(Q39/GNIQ2023!Q39,"")</f>
        <v>2.3923834853833191E-3</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1.6555990647681772E-3</v>
      </c>
      <c r="N90" s="105">
        <f>IFERROR(N42/GNIQ2023!N42,"")</f>
        <v>1.9317822135360406E-3</v>
      </c>
      <c r="O90" s="105">
        <f>IFERROR(O42/GNIQ2023!O42,"")</f>
        <v>1.225345745679879E-3</v>
      </c>
      <c r="P90" s="105">
        <f>IFERROR(P42/GNIQ2023!P42,"")</f>
        <v>1.3576152956484024E-3</v>
      </c>
      <c r="Q90" s="105">
        <f>IFERROR(Q42/GNIQ2023!Q42,"")</f>
        <v>7.725445660330889E-4</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120</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c r="N9" s="59"/>
      <c r="O9" s="59"/>
      <c r="P9" s="59"/>
      <c r="Q9" s="59"/>
    </row>
    <row r="10" spans="1:21" x14ac:dyDescent="0.2">
      <c r="B10" s="19">
        <v>2</v>
      </c>
      <c r="C10" s="27" t="s">
        <v>20</v>
      </c>
      <c r="D10" s="108" t="s">
        <v>1</v>
      </c>
      <c r="M10" s="59"/>
      <c r="N10" s="59"/>
      <c r="O10" s="59"/>
      <c r="P10" s="59"/>
      <c r="Q10" s="59"/>
      <c r="U10" s="127"/>
    </row>
    <row r="11" spans="1:21" x14ac:dyDescent="0.2">
      <c r="B11" s="19">
        <v>3</v>
      </c>
      <c r="C11" s="27" t="s">
        <v>21</v>
      </c>
      <c r="D11" s="108" t="s">
        <v>2</v>
      </c>
      <c r="M11" s="59"/>
      <c r="N11" s="59"/>
      <c r="O11" s="59"/>
      <c r="P11" s="59"/>
      <c r="Q11" s="59"/>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c r="N29" s="59"/>
      <c r="O29" s="59"/>
      <c r="P29" s="59"/>
      <c r="Q29" s="59"/>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0</v>
      </c>
      <c r="N33" s="59">
        <f t="shared" ref="N33:Q33" si="0">N11+N12-N13</f>
        <v>0</v>
      </c>
      <c r="O33" s="59">
        <f t="shared" si="0"/>
        <v>0</v>
      </c>
      <c r="P33" s="59">
        <f t="shared" si="0"/>
        <v>0</v>
      </c>
      <c r="Q33" s="59">
        <f t="shared" si="0"/>
        <v>0</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v>-515</v>
      </c>
      <c r="N39" s="59">
        <v>-819</v>
      </c>
      <c r="O39" s="59">
        <v>-1072</v>
      </c>
      <c r="P39" s="59">
        <v>-1376</v>
      </c>
      <c r="Q39" s="59">
        <v>616</v>
      </c>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-515</v>
      </c>
      <c r="N42" s="60">
        <f t="shared" ref="N42:Q42" si="1">N33+N35-N36-N37+N38+N39-N40</f>
        <v>-819</v>
      </c>
      <c r="O42" s="60">
        <f t="shared" si="1"/>
        <v>-1072</v>
      </c>
      <c r="P42" s="60">
        <f t="shared" si="1"/>
        <v>-1376</v>
      </c>
      <c r="Q42" s="60">
        <f t="shared" si="1"/>
        <v>616</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0</v>
      </c>
      <c r="N58" s="80">
        <f>IFERROR(N10/GNIQ2023!N10,"")</f>
        <v>0</v>
      </c>
      <c r="O58" s="80">
        <f>IFERROR(O10/GNIQ2023!O10,"")</f>
        <v>0</v>
      </c>
      <c r="P58" s="80">
        <f>IFERROR(P10/GNIQ2023!P10,"")</f>
        <v>0</v>
      </c>
      <c r="Q58" s="80">
        <f>IFERROR(Q10/GNIQ2023!Q10,"")</f>
        <v>0</v>
      </c>
    </row>
    <row r="59" spans="2:17" x14ac:dyDescent="0.2">
      <c r="B59" s="19">
        <v>3</v>
      </c>
      <c r="C59" s="82" t="s">
        <v>21</v>
      </c>
      <c r="D59" s="119" t="s">
        <v>2</v>
      </c>
      <c r="M59" s="80">
        <f>IFERROR(M11/GNIQ2023!M11,"")</f>
        <v>0</v>
      </c>
      <c r="N59" s="80">
        <f>IFERROR(N11/GNIQ2023!N11,"")</f>
        <v>0</v>
      </c>
      <c r="O59" s="80">
        <f>IFERROR(O11/GNIQ2023!O11,"")</f>
        <v>0</v>
      </c>
      <c r="P59" s="80">
        <f>IFERROR(P11/GNIQ2023!P11,"")</f>
        <v>0</v>
      </c>
      <c r="Q59" s="80">
        <f>IFERROR(Q11/GNIQ2023!Q11,"")</f>
        <v>0</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0</v>
      </c>
      <c r="N77" s="80">
        <f>IFERROR(N29/GNIQ2023!N29,"")</f>
        <v>0</v>
      </c>
      <c r="O77" s="80">
        <f>IFERROR(O29/GNIQ2023!O29,"")</f>
        <v>0</v>
      </c>
      <c r="P77" s="80">
        <f>IFERROR(P29/GNIQ2023!P29,"")</f>
        <v>0</v>
      </c>
      <c r="Q77" s="80">
        <f>IFERROR(Q29/GNIQ2023!Q29,"")</f>
        <v>0</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0</v>
      </c>
      <c r="N81" s="80">
        <f>IFERROR(N33/GNIQ2023!N33,"")</f>
        <v>0</v>
      </c>
      <c r="O81" s="80">
        <f>IFERROR(O33/GNIQ2023!O33,"")</f>
        <v>0</v>
      </c>
      <c r="P81" s="80">
        <f>IFERROR(P33/GNIQ2023!P33,"")</f>
        <v>0</v>
      </c>
      <c r="Q81" s="80">
        <f>IFERROR(Q33/GNIQ2023!Q33,"")</f>
        <v>0</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-1.7084311597827041E-3</v>
      </c>
      <c r="N87" s="80">
        <f>IFERROR(N39/GNIQ2023!N39,"")</f>
        <v>-3.0311882464129219E-3</v>
      </c>
      <c r="O87" s="80">
        <f>IFERROR(O39/GNIQ2023!O39,"")</f>
        <v>-5.2049633189103104E-3</v>
      </c>
      <c r="P87" s="80">
        <f>IFERROR(P39/GNIQ2023!P39,"")</f>
        <v>-5.3280724214885859E-3</v>
      </c>
      <c r="Q87" s="80">
        <f>IFERROR(Q39/GNIQ2023!Q39,"")</f>
        <v>2.0077768760165186E-3</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-6.6820808648558876E-4</v>
      </c>
      <c r="N90" s="105">
        <f>IFERROR(N42/GNIQ2023!N42,"")</f>
        <v>-1.0286928692366823E-3</v>
      </c>
      <c r="O90" s="105">
        <f>IFERROR(O42/GNIQ2023!O42,"")</f>
        <v>-1.3885524729057403E-3</v>
      </c>
      <c r="P90" s="105">
        <f>IFERROR(P42/GNIQ2023!P42,"")</f>
        <v>-1.5541419690617319E-3</v>
      </c>
      <c r="Q90" s="105">
        <f>IFERROR(Q42/GNIQ2023!Q42,"")</f>
        <v>6.4834802816945882E-4</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126</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c r="N9" s="59"/>
      <c r="O9" s="59"/>
      <c r="P9" s="59"/>
      <c r="Q9" s="59"/>
    </row>
    <row r="10" spans="1:21" x14ac:dyDescent="0.2">
      <c r="B10" s="19">
        <v>2</v>
      </c>
      <c r="C10" s="27" t="s">
        <v>20</v>
      </c>
      <c r="D10" s="108" t="s">
        <v>1</v>
      </c>
      <c r="M10" s="59"/>
      <c r="N10" s="59"/>
      <c r="O10" s="59"/>
      <c r="P10" s="59"/>
      <c r="Q10" s="59"/>
      <c r="U10" s="127"/>
    </row>
    <row r="11" spans="1:21" x14ac:dyDescent="0.2">
      <c r="B11" s="19">
        <v>3</v>
      </c>
      <c r="C11" s="27" t="s">
        <v>21</v>
      </c>
      <c r="D11" s="108" t="s">
        <v>2</v>
      </c>
      <c r="M11" s="59"/>
      <c r="N11" s="59"/>
      <c r="O11" s="59"/>
      <c r="P11" s="59"/>
      <c r="Q11" s="59"/>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c r="N29" s="59"/>
      <c r="O29" s="59"/>
      <c r="P29" s="59"/>
      <c r="Q29" s="59"/>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0</v>
      </c>
      <c r="N33" s="59">
        <f t="shared" ref="N33:Q33" si="0">N11+N12-N13</f>
        <v>0</v>
      </c>
      <c r="O33" s="59">
        <f t="shared" si="0"/>
        <v>0</v>
      </c>
      <c r="P33" s="59">
        <f t="shared" si="0"/>
        <v>0</v>
      </c>
      <c r="Q33" s="59">
        <f t="shared" si="0"/>
        <v>0</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v>0</v>
      </c>
      <c r="N39" s="59">
        <v>0</v>
      </c>
      <c r="O39" s="59">
        <v>-1345</v>
      </c>
      <c r="P39" s="59">
        <v>-729</v>
      </c>
      <c r="Q39" s="59">
        <v>-1708</v>
      </c>
    </row>
    <row r="40" spans="2:17" x14ac:dyDescent="0.2">
      <c r="B40" s="19">
        <v>26</v>
      </c>
      <c r="C40" s="46" t="s">
        <v>40</v>
      </c>
      <c r="D40" s="112" t="s">
        <v>15</v>
      </c>
      <c r="M40" s="59">
        <v>427</v>
      </c>
      <c r="N40" s="59">
        <v>839</v>
      </c>
      <c r="O40" s="59">
        <v>-3753</v>
      </c>
      <c r="P40" s="59">
        <v>-246</v>
      </c>
      <c r="Q40" s="59">
        <v>806</v>
      </c>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-427</v>
      </c>
      <c r="N42" s="60">
        <f>N33+N35-N36-N37+N38+N39-N40</f>
        <v>-839</v>
      </c>
      <c r="O42" s="60">
        <f t="shared" ref="O42:Q42" si="1">O33+O35-O36-O37+O38+O39-O40</f>
        <v>2408</v>
      </c>
      <c r="P42" s="60">
        <f t="shared" si="1"/>
        <v>-483</v>
      </c>
      <c r="Q42" s="60">
        <f t="shared" si="1"/>
        <v>-2514</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0</v>
      </c>
      <c r="N58" s="80">
        <f>IFERROR(N10/GNIQ2023!N10,"")</f>
        <v>0</v>
      </c>
      <c r="O58" s="80">
        <f>IFERROR(O10/GNIQ2023!O10,"")</f>
        <v>0</v>
      </c>
      <c r="P58" s="80">
        <f>IFERROR(P10/GNIQ2023!P10,"")</f>
        <v>0</v>
      </c>
      <c r="Q58" s="80">
        <f>IFERROR(Q10/GNIQ2023!Q10,"")</f>
        <v>0</v>
      </c>
    </row>
    <row r="59" spans="2:17" x14ac:dyDescent="0.2">
      <c r="B59" s="19">
        <v>3</v>
      </c>
      <c r="C59" s="82" t="s">
        <v>21</v>
      </c>
      <c r="D59" s="119" t="s">
        <v>2</v>
      </c>
      <c r="M59" s="80">
        <f>IFERROR(M11/GNIQ2023!M11,"")</f>
        <v>0</v>
      </c>
      <c r="N59" s="80">
        <f>IFERROR(N11/GNIQ2023!N11,"")</f>
        <v>0</v>
      </c>
      <c r="O59" s="80">
        <f>IFERROR(O11/GNIQ2023!O11,"")</f>
        <v>0</v>
      </c>
      <c r="P59" s="80">
        <f>IFERROR(P11/GNIQ2023!P11,"")</f>
        <v>0</v>
      </c>
      <c r="Q59" s="80">
        <f>IFERROR(Q11/GNIQ2023!Q11,"")</f>
        <v>0</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0</v>
      </c>
      <c r="N77" s="80">
        <f>IFERROR(N29/GNIQ2023!N29,"")</f>
        <v>0</v>
      </c>
      <c r="O77" s="80">
        <f>IFERROR(O29/GNIQ2023!O29,"")</f>
        <v>0</v>
      </c>
      <c r="P77" s="80">
        <f>IFERROR(P29/GNIQ2023!P29,"")</f>
        <v>0</v>
      </c>
      <c r="Q77" s="80">
        <f>IFERROR(Q29/GNIQ2023!Q29,"")</f>
        <v>0</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0</v>
      </c>
      <c r="N81" s="80">
        <f>IFERROR(N33/GNIQ2023!N33,"")</f>
        <v>0</v>
      </c>
      <c r="O81" s="80">
        <f>IFERROR(O33/GNIQ2023!O33,"")</f>
        <v>0</v>
      </c>
      <c r="P81" s="80">
        <f>IFERROR(P33/GNIQ2023!P33,"")</f>
        <v>0</v>
      </c>
      <c r="Q81" s="80">
        <f>IFERROR(Q33/GNIQ2023!Q33,"")</f>
        <v>0</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-6.5304810297895219E-3</v>
      </c>
      <c r="P87" s="80">
        <f>IFERROR(P39/GNIQ2023!P39,"")</f>
        <v>-2.822794182605508E-3</v>
      </c>
      <c r="Q87" s="80">
        <f>IFERROR(Q39/GNIQ2023!Q39,"")</f>
        <v>-5.5670177016821651E-3</v>
      </c>
    </row>
    <row r="88" spans="2:17" x14ac:dyDescent="0.2">
      <c r="B88" s="19">
        <v>26</v>
      </c>
      <c r="C88" s="95" t="s">
        <v>40</v>
      </c>
      <c r="D88" s="122" t="s">
        <v>15</v>
      </c>
      <c r="M88" s="80">
        <f>IFERROR(M40/GNIQ2023!M40,"")</f>
        <v>1.4451868445948877E-3</v>
      </c>
      <c r="N88" s="80">
        <f>IFERROR(N40/GNIQ2023!N40,"")</f>
        <v>3.0144255377737984E-3</v>
      </c>
      <c r="O88" s="80">
        <f>IFERROR(O40/GNIQ2023!O40,"")</f>
        <v>-1.6800415421942754E-2</v>
      </c>
      <c r="P88" s="80">
        <f>IFERROR(P40/GNIQ2023!P40,"")</f>
        <v>-1.0490808501461076E-3</v>
      </c>
      <c r="Q88" s="80">
        <f>IFERROR(Q40/GNIQ2023!Q40,"")</f>
        <v>2.666058038032674E-3</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-5.5402884063950758E-4</v>
      </c>
      <c r="N90" s="105">
        <f>IFERROR(N42/GNIQ2023!N42,"")</f>
        <v>-1.053813574224147E-3</v>
      </c>
      <c r="O90" s="105">
        <f>IFERROR(O42/GNIQ2023!O42,"")</f>
        <v>3.1190618980942377E-3</v>
      </c>
      <c r="P90" s="105">
        <f>IFERROR(P42/GNIQ2023!P42,"")</f>
        <v>-5.4553093826803522E-4</v>
      </c>
      <c r="Q90" s="105">
        <f>IFERROR(Q42/GNIQ2023!Q42,"")</f>
        <v>-2.6460177643149664E-3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121</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c r="N9" s="59"/>
      <c r="O9" s="59"/>
      <c r="P9" s="59"/>
      <c r="Q9" s="59"/>
    </row>
    <row r="10" spans="1:21" x14ac:dyDescent="0.2">
      <c r="B10" s="19">
        <v>2</v>
      </c>
      <c r="C10" s="27" t="s">
        <v>20</v>
      </c>
      <c r="D10" s="108" t="s">
        <v>1</v>
      </c>
      <c r="M10" s="59"/>
      <c r="N10" s="59"/>
      <c r="O10" s="59"/>
      <c r="P10" s="59"/>
      <c r="Q10" s="59"/>
      <c r="U10" s="127"/>
    </row>
    <row r="11" spans="1:21" x14ac:dyDescent="0.2">
      <c r="B11" s="19">
        <v>3</v>
      </c>
      <c r="C11" s="27" t="s">
        <v>21</v>
      </c>
      <c r="D11" s="108" t="s">
        <v>2</v>
      </c>
      <c r="M11" s="59"/>
      <c r="N11" s="59"/>
      <c r="O11" s="59"/>
      <c r="P11" s="59"/>
      <c r="Q11" s="59"/>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c r="N29" s="59"/>
      <c r="O29" s="59"/>
      <c r="P29" s="59"/>
      <c r="Q29" s="59"/>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0</v>
      </c>
      <c r="N33" s="59">
        <f t="shared" ref="N33:Q33" si="0">N11+N12-N13</f>
        <v>0</v>
      </c>
      <c r="O33" s="59">
        <f t="shared" si="0"/>
        <v>0</v>
      </c>
      <c r="P33" s="59">
        <f t="shared" si="0"/>
        <v>0</v>
      </c>
      <c r="Q33" s="59">
        <f t="shared" si="0"/>
        <v>0</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v>818.62711864406765</v>
      </c>
      <c r="N40" s="59">
        <v>-679.25</v>
      </c>
      <c r="O40" s="59">
        <v>890.92982456140362</v>
      </c>
      <c r="P40" s="59">
        <v>-869.23529411764684</v>
      </c>
      <c r="Q40" s="59">
        <v>3161</v>
      </c>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-818.62711864406765</v>
      </c>
      <c r="N42" s="60">
        <f t="shared" ref="N42:Q42" si="1">N33+N35-N36-N37+N38+N39-N40</f>
        <v>679.25</v>
      </c>
      <c r="O42" s="60">
        <f t="shared" si="1"/>
        <v>-890.92982456140362</v>
      </c>
      <c r="P42" s="60">
        <f t="shared" si="1"/>
        <v>869.23529411764684</v>
      </c>
      <c r="Q42" s="60">
        <f t="shared" si="1"/>
        <v>-3161</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c r="M46" s="128"/>
      <c r="N46" s="128"/>
      <c r="O46" s="128"/>
      <c r="P46" s="128"/>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0</v>
      </c>
      <c r="N58" s="80">
        <f>IFERROR(N10/GNIQ2023!N10,"")</f>
        <v>0</v>
      </c>
      <c r="O58" s="80">
        <f>IFERROR(O10/GNIQ2023!O10,"")</f>
        <v>0</v>
      </c>
      <c r="P58" s="80">
        <f>IFERROR(P10/GNIQ2023!P10,"")</f>
        <v>0</v>
      </c>
      <c r="Q58" s="80">
        <f>IFERROR(Q10/GNIQ2023!Q10,"")</f>
        <v>0</v>
      </c>
    </row>
    <row r="59" spans="2:17" x14ac:dyDescent="0.2">
      <c r="B59" s="19">
        <v>3</v>
      </c>
      <c r="C59" s="82" t="s">
        <v>21</v>
      </c>
      <c r="D59" s="119" t="s">
        <v>2</v>
      </c>
      <c r="M59" s="80">
        <f>IFERROR(M11/GNIQ2023!M11,"")</f>
        <v>0</v>
      </c>
      <c r="N59" s="80">
        <f>IFERROR(N11/GNIQ2023!N11,"")</f>
        <v>0</v>
      </c>
      <c r="O59" s="80">
        <f>IFERROR(O11/GNIQ2023!O11,"")</f>
        <v>0</v>
      </c>
      <c r="P59" s="80">
        <f>IFERROR(P11/GNIQ2023!P11,"")</f>
        <v>0</v>
      </c>
      <c r="Q59" s="80">
        <f>IFERROR(Q11/GNIQ2023!Q11,"")</f>
        <v>0</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0</v>
      </c>
      <c r="N77" s="80">
        <f>IFERROR(N29/GNIQ2023!N29,"")</f>
        <v>0</v>
      </c>
      <c r="O77" s="80">
        <f>IFERROR(O29/GNIQ2023!O29,"")</f>
        <v>0</v>
      </c>
      <c r="P77" s="80">
        <f>IFERROR(P29/GNIQ2023!P29,"")</f>
        <v>0</v>
      </c>
      <c r="Q77" s="80">
        <f>IFERROR(Q29/GNIQ2023!Q29,"")</f>
        <v>0</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0</v>
      </c>
      <c r="N81" s="80">
        <f>IFERROR(N33/GNIQ2023!N33,"")</f>
        <v>0</v>
      </c>
      <c r="O81" s="80">
        <f>IFERROR(O33/GNIQ2023!O33,"")</f>
        <v>0</v>
      </c>
      <c r="P81" s="80">
        <f>IFERROR(P33/GNIQ2023!P33,"")</f>
        <v>0</v>
      </c>
      <c r="Q81" s="80">
        <f>IFERROR(Q33/GNIQ2023!Q33,"")</f>
        <v>0</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2.7706537294918615E-3</v>
      </c>
      <c r="N88" s="80">
        <f>IFERROR(N40/GNIQ2023!N40,"")</f>
        <v>-2.4404631067137693E-3</v>
      </c>
      <c r="O88" s="80">
        <f>IFERROR(O40/GNIQ2023!O40,"")</f>
        <v>3.9882736915614597E-3</v>
      </c>
      <c r="P88" s="80">
        <f>IFERROR(P40/GNIQ2023!P40,"")</f>
        <v>-3.706902850934727E-3</v>
      </c>
      <c r="Q88" s="80">
        <f>IFERROR(Q40/GNIQ2023!Q40,"")</f>
        <v>1.0455843000274544E-2</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-1.0621616708628417E-3</v>
      </c>
      <c r="N90" s="105">
        <f>IFERROR(N42/GNIQ2023!N42,"")</f>
        <v>8.531619431367722E-4</v>
      </c>
      <c r="O90" s="105">
        <f>IFERROR(O42/GNIQ2023!O42,"")</f>
        <v>-1.1540138163061702E-3</v>
      </c>
      <c r="P90" s="105">
        <f>IFERROR(P42/GNIQ2023!P42,"")</f>
        <v>9.8176965957700105E-4</v>
      </c>
      <c r="Q90" s="105">
        <f>IFERROR(Q42/GNIQ2023!Q42,"")</f>
        <v>-3.326993696499447E-3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1" ht="15.75" x14ac:dyDescent="0.25">
      <c r="A1" s="64"/>
      <c r="B1" s="64" t="s">
        <v>128</v>
      </c>
      <c r="C1" s="65"/>
    </row>
    <row r="3" spans="1:21" ht="15.75" x14ac:dyDescent="0.25">
      <c r="B3" s="140"/>
      <c r="C3" s="141"/>
      <c r="D3" s="106"/>
      <c r="M3" s="114"/>
      <c r="N3" s="4"/>
      <c r="O3" s="1" t="s">
        <v>61</v>
      </c>
      <c r="P3" s="4"/>
      <c r="Q3" s="69"/>
    </row>
    <row r="4" spans="1:21" ht="12.6" customHeight="1" x14ac:dyDescent="0.2">
      <c r="B4" s="131" t="s">
        <v>65</v>
      </c>
      <c r="C4" s="132"/>
      <c r="D4" s="107"/>
      <c r="M4" s="115"/>
      <c r="N4" s="8"/>
      <c r="O4" s="2" t="s">
        <v>62</v>
      </c>
      <c r="P4" s="8"/>
      <c r="Q4" s="70"/>
    </row>
    <row r="5" spans="1:21" ht="12.6" customHeight="1" x14ac:dyDescent="0.2">
      <c r="B5" s="133" t="s">
        <v>66</v>
      </c>
      <c r="C5" s="134"/>
      <c r="D5" s="11"/>
      <c r="M5" s="142"/>
      <c r="N5" s="136"/>
      <c r="O5" s="136"/>
      <c r="P5" s="136"/>
      <c r="Q5" s="137"/>
    </row>
    <row r="6" spans="1:21" x14ac:dyDescent="0.2">
      <c r="B6" s="138"/>
      <c r="C6" s="139"/>
      <c r="D6" s="22" t="s">
        <v>51</v>
      </c>
      <c r="M6" s="23">
        <v>2018</v>
      </c>
      <c r="N6" s="23">
        <v>2019</v>
      </c>
      <c r="O6" s="23">
        <v>2020</v>
      </c>
      <c r="P6" s="23">
        <v>2021</v>
      </c>
      <c r="Q6" s="23">
        <v>2022</v>
      </c>
    </row>
    <row r="7" spans="1:21" x14ac:dyDescent="0.2">
      <c r="B7" s="17"/>
      <c r="C7" s="24"/>
      <c r="D7" s="107"/>
      <c r="M7" s="12"/>
      <c r="N7" s="12"/>
      <c r="O7" s="12"/>
      <c r="P7" s="12"/>
      <c r="Q7" s="12"/>
    </row>
    <row r="8" spans="1:21" x14ac:dyDescent="0.2">
      <c r="B8" s="19"/>
      <c r="C8" s="26" t="s">
        <v>18</v>
      </c>
      <c r="D8" s="107"/>
      <c r="M8" s="12"/>
      <c r="N8" s="12"/>
      <c r="O8" s="12"/>
      <c r="P8" s="12"/>
      <c r="Q8" s="12"/>
    </row>
    <row r="9" spans="1:21" x14ac:dyDescent="0.2">
      <c r="B9" s="19">
        <v>1</v>
      </c>
      <c r="C9" s="27" t="s">
        <v>19</v>
      </c>
      <c r="D9" s="108" t="s">
        <v>0</v>
      </c>
      <c r="M9" s="59"/>
      <c r="N9" s="59"/>
      <c r="O9" s="59"/>
      <c r="P9" s="59"/>
      <c r="Q9" s="59"/>
    </row>
    <row r="10" spans="1:21" x14ac:dyDescent="0.2">
      <c r="B10" s="19">
        <v>2</v>
      </c>
      <c r="C10" s="27" t="s">
        <v>20</v>
      </c>
      <c r="D10" s="108" t="s">
        <v>1</v>
      </c>
      <c r="M10" s="59"/>
      <c r="N10" s="59"/>
      <c r="O10" s="59"/>
      <c r="P10" s="59"/>
      <c r="Q10" s="59"/>
      <c r="U10" s="127"/>
    </row>
    <row r="11" spans="1:21" x14ac:dyDescent="0.2">
      <c r="B11" s="19">
        <v>3</v>
      </c>
      <c r="C11" s="27" t="s">
        <v>21</v>
      </c>
      <c r="D11" s="108" t="s">
        <v>2</v>
      </c>
      <c r="M11" s="59"/>
      <c r="N11" s="59"/>
      <c r="O11" s="59"/>
      <c r="P11" s="59"/>
      <c r="Q11" s="59"/>
    </row>
    <row r="12" spans="1:21" x14ac:dyDescent="0.2">
      <c r="B12" s="19">
        <v>4</v>
      </c>
      <c r="C12" s="27" t="s">
        <v>22</v>
      </c>
      <c r="D12" s="108" t="s">
        <v>3</v>
      </c>
      <c r="M12" s="59"/>
      <c r="N12" s="59"/>
      <c r="O12" s="59"/>
      <c r="P12" s="59"/>
      <c r="Q12" s="59"/>
    </row>
    <row r="13" spans="1:21" x14ac:dyDescent="0.2">
      <c r="B13" s="19">
        <v>5</v>
      </c>
      <c r="C13" s="29" t="s">
        <v>23</v>
      </c>
      <c r="D13" s="108" t="s">
        <v>4</v>
      </c>
      <c r="M13" s="59"/>
      <c r="N13" s="59"/>
      <c r="O13" s="59"/>
      <c r="P13" s="59"/>
      <c r="Q13" s="59"/>
    </row>
    <row r="14" spans="1:21" x14ac:dyDescent="0.2">
      <c r="B14" s="21"/>
      <c r="C14" s="30"/>
      <c r="D14" s="109"/>
      <c r="M14" s="32"/>
      <c r="N14" s="32"/>
      <c r="O14" s="32"/>
      <c r="P14" s="32"/>
      <c r="Q14" s="32"/>
    </row>
    <row r="15" spans="1:21" x14ac:dyDescent="0.2">
      <c r="B15" s="17"/>
      <c r="C15" s="33" t="s">
        <v>24</v>
      </c>
      <c r="D15" s="110"/>
      <c r="M15" s="35"/>
      <c r="N15" s="35"/>
      <c r="O15" s="35"/>
      <c r="P15" s="35"/>
      <c r="Q15" s="35"/>
    </row>
    <row r="16" spans="1:21"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c r="N29" s="59"/>
      <c r="O29" s="59"/>
      <c r="P29" s="59"/>
      <c r="Q29" s="59"/>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21" x14ac:dyDescent="0.2">
      <c r="B33" s="38">
        <v>20</v>
      </c>
      <c r="C33" s="39" t="s">
        <v>56</v>
      </c>
      <c r="D33" s="40" t="s">
        <v>14</v>
      </c>
      <c r="M33" s="59">
        <f>M11+M12-M13</f>
        <v>0</v>
      </c>
      <c r="N33" s="59">
        <f t="shared" ref="N33:Q33" si="0">N11+N12-N13</f>
        <v>0</v>
      </c>
      <c r="O33" s="59">
        <f t="shared" si="0"/>
        <v>0</v>
      </c>
      <c r="P33" s="59">
        <f t="shared" si="0"/>
        <v>0</v>
      </c>
      <c r="Q33" s="59">
        <f t="shared" si="0"/>
        <v>0</v>
      </c>
    </row>
    <row r="34" spans="2:21" x14ac:dyDescent="0.2">
      <c r="B34" s="17"/>
      <c r="C34" s="41"/>
      <c r="D34" s="110"/>
      <c r="M34" s="35"/>
      <c r="N34" s="35"/>
      <c r="O34" s="35"/>
      <c r="P34" s="35"/>
      <c r="Q34" s="35"/>
    </row>
    <row r="35" spans="2:21" x14ac:dyDescent="0.2">
      <c r="B35" s="19">
        <v>21</v>
      </c>
      <c r="C35" s="42" t="s">
        <v>37</v>
      </c>
      <c r="D35" s="112" t="s">
        <v>10</v>
      </c>
      <c r="M35" s="59"/>
      <c r="N35" s="59"/>
      <c r="O35" s="59"/>
      <c r="P35" s="59"/>
      <c r="Q35" s="59"/>
    </row>
    <row r="36" spans="2:21" x14ac:dyDescent="0.2">
      <c r="B36" s="19">
        <v>22</v>
      </c>
      <c r="C36" s="44" t="s">
        <v>38</v>
      </c>
      <c r="D36" s="112" t="s">
        <v>10</v>
      </c>
      <c r="M36" s="59"/>
      <c r="N36" s="59"/>
      <c r="O36" s="59"/>
      <c r="P36" s="59"/>
      <c r="Q36" s="59"/>
    </row>
    <row r="37" spans="2:21" x14ac:dyDescent="0.2">
      <c r="B37" s="19">
        <v>23</v>
      </c>
      <c r="C37" s="44" t="s">
        <v>49</v>
      </c>
      <c r="D37" s="112" t="s">
        <v>12</v>
      </c>
      <c r="M37" s="59"/>
      <c r="N37" s="59"/>
      <c r="O37" s="59"/>
      <c r="P37" s="59"/>
      <c r="Q37" s="59"/>
    </row>
    <row r="38" spans="2:21" x14ac:dyDescent="0.2">
      <c r="B38" s="19">
        <v>24</v>
      </c>
      <c r="C38" s="44" t="s">
        <v>50</v>
      </c>
      <c r="D38" s="112" t="s">
        <v>13</v>
      </c>
      <c r="M38" s="59"/>
      <c r="N38" s="59"/>
      <c r="O38" s="59"/>
      <c r="P38" s="59"/>
      <c r="Q38" s="59"/>
    </row>
    <row r="39" spans="2:21" x14ac:dyDescent="0.2">
      <c r="B39" s="19">
        <v>25</v>
      </c>
      <c r="C39" s="46" t="s">
        <v>39</v>
      </c>
      <c r="D39" s="112" t="s">
        <v>15</v>
      </c>
      <c r="M39" s="59"/>
      <c r="N39" s="59"/>
      <c r="O39" s="59"/>
      <c r="P39" s="59">
        <v>-1436</v>
      </c>
      <c r="Q39" s="59"/>
    </row>
    <row r="40" spans="2:21" x14ac:dyDescent="0.2">
      <c r="B40" s="19">
        <v>26</v>
      </c>
      <c r="C40" s="46" t="s">
        <v>40</v>
      </c>
      <c r="D40" s="112" t="s">
        <v>15</v>
      </c>
      <c r="M40" s="59"/>
      <c r="N40" s="59"/>
      <c r="O40" s="59"/>
      <c r="P40" s="59"/>
      <c r="Q40" s="59"/>
      <c r="U40" s="127"/>
    </row>
    <row r="41" spans="2:21" s="14" customFormat="1" ht="11.25" x14ac:dyDescent="0.2">
      <c r="B41" s="19"/>
      <c r="C41" s="47"/>
      <c r="D41" s="113"/>
      <c r="M41" s="49"/>
      <c r="N41" s="49"/>
      <c r="O41" s="49"/>
      <c r="P41" s="49"/>
      <c r="Q41" s="49"/>
    </row>
    <row r="42" spans="2:21" s="14" customFormat="1" ht="11.25" x14ac:dyDescent="0.2">
      <c r="B42" s="50">
        <v>27</v>
      </c>
      <c r="C42" s="51" t="s">
        <v>57</v>
      </c>
      <c r="D42" s="40" t="s">
        <v>17</v>
      </c>
      <c r="M42" s="60">
        <f>M33+M35-M36-M37+M38+M39-M40</f>
        <v>0</v>
      </c>
      <c r="N42" s="60">
        <f t="shared" ref="N42:Q42" si="1">N33+N35-N36-N37+N38+N39-N40</f>
        <v>0</v>
      </c>
      <c r="O42" s="60">
        <f t="shared" si="1"/>
        <v>0</v>
      </c>
      <c r="P42" s="60">
        <f t="shared" si="1"/>
        <v>-1436</v>
      </c>
      <c r="Q42" s="60">
        <f t="shared" si="1"/>
        <v>0</v>
      </c>
    </row>
    <row r="43" spans="2:21" ht="14.25" customHeight="1" x14ac:dyDescent="0.2">
      <c r="B43" s="13"/>
      <c r="C43" s="13"/>
    </row>
    <row r="44" spans="2:21" x14ac:dyDescent="0.2">
      <c r="B44" s="15"/>
      <c r="E44" s="16"/>
      <c r="F44" s="16"/>
      <c r="G44" s="16"/>
      <c r="H44" s="16"/>
      <c r="I44" s="16"/>
    </row>
    <row r="45" spans="2:21" x14ac:dyDescent="0.2">
      <c r="B45" s="15"/>
      <c r="E45" s="16"/>
      <c r="F45" s="16"/>
      <c r="G45" s="16"/>
      <c r="H45" s="16"/>
      <c r="I45" s="16"/>
    </row>
    <row r="46" spans="2:21" x14ac:dyDescent="0.2">
      <c r="B46" s="57"/>
      <c r="E46" s="16"/>
      <c r="F46" s="16"/>
      <c r="G46" s="16"/>
      <c r="H46" s="16"/>
      <c r="I46" s="16"/>
      <c r="M46" s="128"/>
      <c r="N46" s="128"/>
      <c r="O46" s="128"/>
      <c r="P46" s="128"/>
    </row>
    <row r="47" spans="2:21" x14ac:dyDescent="0.2">
      <c r="B47" s="57"/>
      <c r="E47" s="16"/>
      <c r="F47" s="16"/>
      <c r="G47" s="16"/>
      <c r="H47" s="16"/>
      <c r="I47" s="16"/>
    </row>
    <row r="48" spans="2:21"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0</v>
      </c>
      <c r="N58" s="80">
        <f>IFERROR(N10/GNIQ2023!N10,"")</f>
        <v>0</v>
      </c>
      <c r="O58" s="80">
        <f>IFERROR(O10/GNIQ2023!O10,"")</f>
        <v>0</v>
      </c>
      <c r="P58" s="80">
        <f>IFERROR(P10/GNIQ2023!P10,"")</f>
        <v>0</v>
      </c>
      <c r="Q58" s="80">
        <f>IFERROR(Q10/GNIQ2023!Q10,"")</f>
        <v>0</v>
      </c>
    </row>
    <row r="59" spans="2:17" x14ac:dyDescent="0.2">
      <c r="B59" s="19">
        <v>3</v>
      </c>
      <c r="C59" s="82" t="s">
        <v>21</v>
      </c>
      <c r="D59" s="119" t="s">
        <v>2</v>
      </c>
      <c r="M59" s="80">
        <f>IFERROR(M11/GNIQ2023!M11,"")</f>
        <v>0</v>
      </c>
      <c r="N59" s="80">
        <f>IFERROR(N11/GNIQ2023!N11,"")</f>
        <v>0</v>
      </c>
      <c r="O59" s="80">
        <f>IFERROR(O11/GNIQ2023!O11,"")</f>
        <v>0</v>
      </c>
      <c r="P59" s="80">
        <f>IFERROR(P11/GNIQ2023!P11,"")</f>
        <v>0</v>
      </c>
      <c r="Q59" s="80">
        <f>IFERROR(Q11/GNIQ2023!Q11,"")</f>
        <v>0</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0</v>
      </c>
      <c r="N77" s="80">
        <f>IFERROR(N29/GNIQ2023!N29,"")</f>
        <v>0</v>
      </c>
      <c r="O77" s="80">
        <f>IFERROR(O29/GNIQ2023!O29,"")</f>
        <v>0</v>
      </c>
      <c r="P77" s="80">
        <f>IFERROR(P29/GNIQ2023!P29,"")</f>
        <v>0</v>
      </c>
      <c r="Q77" s="80">
        <f>IFERROR(Q29/GNIQ2023!Q29,"")</f>
        <v>0</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0</v>
      </c>
      <c r="N81" s="80">
        <f>IFERROR(N33/GNIQ2023!N33,"")</f>
        <v>0</v>
      </c>
      <c r="O81" s="80">
        <f>IFERROR(O33/GNIQ2023!O33,"")</f>
        <v>0</v>
      </c>
      <c r="P81" s="80">
        <f>IFERROR(P33/GNIQ2023!P33,"")</f>
        <v>0</v>
      </c>
      <c r="Q81" s="80">
        <f>IFERROR(Q33/GNIQ2023!Q33,"")</f>
        <v>0</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-5.5604011607976811E-3</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0</v>
      </c>
      <c r="N90" s="105">
        <f>IFERROR(N42/GNIQ2023!N42,"")</f>
        <v>0</v>
      </c>
      <c r="O90" s="105">
        <f>IFERROR(O42/GNIQ2023!O42,"")</f>
        <v>0</v>
      </c>
      <c r="P90" s="105">
        <f>IFERROR(P42/GNIQ2023!P42,"")</f>
        <v>-1.6219097874801214E-3</v>
      </c>
      <c r="Q90" s="105">
        <f>IFERROR(Q42/GNIQ2023!Q42,"")</f>
        <v>0</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Q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71</v>
      </c>
      <c r="C1" s="64"/>
      <c r="D1" s="64"/>
      <c r="E1" s="64"/>
      <c r="F1" s="64"/>
      <c r="G1" s="64"/>
      <c r="M1" s="64"/>
      <c r="N1" s="64"/>
      <c r="O1" s="64"/>
      <c r="P1" s="64"/>
      <c r="Q1" s="64"/>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c r="N9" s="59"/>
      <c r="O9" s="59"/>
      <c r="P9" s="59"/>
      <c r="Q9" s="59"/>
    </row>
    <row r="10" spans="1:17" x14ac:dyDescent="0.2">
      <c r="B10" s="19">
        <v>2</v>
      </c>
      <c r="C10" s="27" t="s">
        <v>20</v>
      </c>
      <c r="D10" s="108" t="s">
        <v>1</v>
      </c>
      <c r="M10" s="59"/>
      <c r="N10" s="59"/>
      <c r="O10" s="59"/>
      <c r="P10" s="59"/>
      <c r="Q10" s="59"/>
    </row>
    <row r="11" spans="1:17" x14ac:dyDescent="0.2">
      <c r="B11" s="19">
        <v>3</v>
      </c>
      <c r="C11" s="27" t="s">
        <v>21</v>
      </c>
      <c r="D11" s="108" t="s">
        <v>2</v>
      </c>
      <c r="M11" s="59"/>
      <c r="N11" s="59"/>
      <c r="O11" s="59"/>
      <c r="P11" s="59"/>
      <c r="Q11" s="59"/>
    </row>
    <row r="12" spans="1:17" x14ac:dyDescent="0.2">
      <c r="B12" s="19">
        <v>4</v>
      </c>
      <c r="C12" s="27" t="s">
        <v>22</v>
      </c>
      <c r="D12" s="108" t="s">
        <v>3</v>
      </c>
      <c r="M12" s="59">
        <v>-82</v>
      </c>
      <c r="N12" s="59">
        <v>31</v>
      </c>
      <c r="O12" s="59">
        <v>-96</v>
      </c>
      <c r="P12" s="59">
        <v>-67</v>
      </c>
      <c r="Q12" s="59">
        <v>662</v>
      </c>
    </row>
    <row r="13" spans="1:17" x14ac:dyDescent="0.2">
      <c r="B13" s="19">
        <v>5</v>
      </c>
      <c r="C13" s="29" t="s">
        <v>23</v>
      </c>
      <c r="D13" s="108" t="s">
        <v>4</v>
      </c>
      <c r="M13" s="59">
        <v>0</v>
      </c>
      <c r="N13" s="59">
        <v>0</v>
      </c>
      <c r="O13" s="59">
        <v>1</v>
      </c>
      <c r="P13" s="59">
        <v>2</v>
      </c>
      <c r="Q13" s="59">
        <v>-488</v>
      </c>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v>2333</v>
      </c>
      <c r="N16" s="59">
        <v>2392</v>
      </c>
      <c r="O16" s="59">
        <v>2456</v>
      </c>
      <c r="P16" s="59">
        <v>2375</v>
      </c>
      <c r="Q16" s="59">
        <v>1791</v>
      </c>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v>2333</v>
      </c>
      <c r="N19" s="59">
        <v>2392</v>
      </c>
      <c r="O19" s="59">
        <v>2456</v>
      </c>
      <c r="P19" s="59">
        <v>2375</v>
      </c>
      <c r="Q19" s="59">
        <v>1791</v>
      </c>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404</v>
      </c>
      <c r="N28" s="59">
        <v>744</v>
      </c>
      <c r="O28" s="59">
        <v>815</v>
      </c>
      <c r="P28" s="59">
        <v>854</v>
      </c>
      <c r="Q28" s="59">
        <v>740</v>
      </c>
    </row>
    <row r="29" spans="2:17" x14ac:dyDescent="0.2">
      <c r="B29" s="19">
        <v>17</v>
      </c>
      <c r="C29" s="29" t="s">
        <v>34</v>
      </c>
      <c r="D29" s="108" t="s">
        <v>11</v>
      </c>
      <c r="M29" s="59">
        <v>-396</v>
      </c>
      <c r="N29" s="59">
        <v>-674</v>
      </c>
      <c r="O29" s="59">
        <v>-1572</v>
      </c>
      <c r="P29" s="59">
        <v>-2053</v>
      </c>
      <c r="Q29" s="59">
        <v>-1816</v>
      </c>
    </row>
    <row r="30" spans="2:17" x14ac:dyDescent="0.2">
      <c r="B30" s="19">
        <v>18</v>
      </c>
      <c r="C30" s="29" t="s">
        <v>35</v>
      </c>
      <c r="D30" s="108" t="s">
        <v>12</v>
      </c>
      <c r="M30" s="59">
        <v>-279</v>
      </c>
      <c r="N30" s="59">
        <v>-231</v>
      </c>
      <c r="O30" s="59">
        <v>-291</v>
      </c>
      <c r="P30" s="59">
        <v>-206</v>
      </c>
      <c r="Q30" s="59">
        <v>810</v>
      </c>
    </row>
    <row r="31" spans="2:17" x14ac:dyDescent="0.2">
      <c r="B31" s="19">
        <v>19</v>
      </c>
      <c r="C31" s="29" t="s">
        <v>36</v>
      </c>
      <c r="D31" s="108" t="s">
        <v>13</v>
      </c>
      <c r="M31" s="59">
        <v>-189</v>
      </c>
      <c r="N31" s="59">
        <v>-192</v>
      </c>
      <c r="O31" s="59">
        <v>-951</v>
      </c>
      <c r="P31" s="59">
        <v>-1336</v>
      </c>
      <c r="Q31" s="59">
        <v>-1416</v>
      </c>
    </row>
    <row r="32" spans="2:17" x14ac:dyDescent="0.2">
      <c r="B32" s="21"/>
      <c r="C32" s="30"/>
      <c r="D32" s="109"/>
      <c r="M32" s="32"/>
      <c r="N32" s="32"/>
      <c r="O32" s="32"/>
      <c r="P32" s="32"/>
      <c r="Q32" s="32"/>
    </row>
    <row r="33" spans="2:17" x14ac:dyDescent="0.2">
      <c r="B33" s="38">
        <v>20</v>
      </c>
      <c r="C33" s="39" t="s">
        <v>56</v>
      </c>
      <c r="D33" s="40" t="s">
        <v>14</v>
      </c>
      <c r="M33" s="59">
        <v>-82</v>
      </c>
      <c r="N33" s="59">
        <v>31</v>
      </c>
      <c r="O33" s="59">
        <v>-97</v>
      </c>
      <c r="P33" s="59">
        <v>-69</v>
      </c>
      <c r="Q33" s="59">
        <v>1150</v>
      </c>
    </row>
    <row r="34" spans="2:17" x14ac:dyDescent="0.2">
      <c r="B34" s="17"/>
      <c r="C34" s="41"/>
      <c r="D34" s="110"/>
      <c r="M34" s="35"/>
      <c r="N34" s="35"/>
      <c r="O34" s="35"/>
      <c r="P34" s="35"/>
      <c r="Q34" s="35"/>
    </row>
    <row r="35" spans="2:17" x14ac:dyDescent="0.2">
      <c r="B35" s="19">
        <v>21</v>
      </c>
      <c r="C35" s="42" t="s">
        <v>37</v>
      </c>
      <c r="D35" s="112" t="s">
        <v>10</v>
      </c>
      <c r="M35" s="59">
        <v>0</v>
      </c>
      <c r="N35" s="59">
        <v>0</v>
      </c>
      <c r="O35" s="59">
        <v>0</v>
      </c>
      <c r="P35" s="59">
        <v>0</v>
      </c>
      <c r="Q35" s="59">
        <v>0</v>
      </c>
    </row>
    <row r="36" spans="2:17" x14ac:dyDescent="0.2">
      <c r="B36" s="19">
        <v>22</v>
      </c>
      <c r="C36" s="44" t="s">
        <v>38</v>
      </c>
      <c r="D36" s="112" t="s">
        <v>10</v>
      </c>
      <c r="M36" s="59">
        <v>0</v>
      </c>
      <c r="N36" s="59">
        <v>0</v>
      </c>
      <c r="O36" s="59">
        <v>0</v>
      </c>
      <c r="P36" s="59">
        <v>0</v>
      </c>
      <c r="Q36" s="59">
        <v>0</v>
      </c>
    </row>
    <row r="37" spans="2:17" x14ac:dyDescent="0.2">
      <c r="B37" s="19">
        <v>23</v>
      </c>
      <c r="C37" s="44" t="s">
        <v>49</v>
      </c>
      <c r="D37" s="112" t="s">
        <v>12</v>
      </c>
      <c r="M37" s="59">
        <v>-306</v>
      </c>
      <c r="N37" s="59">
        <v>-311</v>
      </c>
      <c r="O37" s="59">
        <v>-307</v>
      </c>
      <c r="P37" s="59">
        <v>-307</v>
      </c>
      <c r="Q37" s="59">
        <v>-263</v>
      </c>
    </row>
    <row r="38" spans="2:17" x14ac:dyDescent="0.2">
      <c r="B38" s="19">
        <v>24</v>
      </c>
      <c r="C38" s="44" t="s">
        <v>50</v>
      </c>
      <c r="D38" s="112" t="s">
        <v>13</v>
      </c>
      <c r="M38" s="59">
        <v>-17</v>
      </c>
      <c r="N38" s="59">
        <v>-46</v>
      </c>
      <c r="O38" s="59">
        <v>-67</v>
      </c>
      <c r="P38" s="59">
        <v>-42</v>
      </c>
      <c r="Q38" s="59">
        <v>159</v>
      </c>
    </row>
    <row r="39" spans="2:17" x14ac:dyDescent="0.2">
      <c r="B39" s="19">
        <v>25</v>
      </c>
      <c r="C39" s="46" t="s">
        <v>39</v>
      </c>
      <c r="D39" s="112" t="s">
        <v>15</v>
      </c>
      <c r="M39" s="59">
        <v>-2428.1525423728744</v>
      </c>
      <c r="N39" s="59">
        <v>7959.9285714285797</v>
      </c>
      <c r="O39" s="59">
        <v>8535.7368421052524</v>
      </c>
      <c r="P39" s="59">
        <v>15176.252100840327</v>
      </c>
      <c r="Q39" s="59">
        <v>47171</v>
      </c>
    </row>
    <row r="40" spans="2:17" x14ac:dyDescent="0.2">
      <c r="B40" s="19">
        <v>26</v>
      </c>
      <c r="C40" s="46" t="s">
        <v>40</v>
      </c>
      <c r="D40" s="112" t="s">
        <v>15</v>
      </c>
      <c r="M40" s="59">
        <v>-3000.1525423728704</v>
      </c>
      <c r="N40" s="59">
        <v>6908.9285714285797</v>
      </c>
      <c r="O40" s="59">
        <v>7252.7368421052533</v>
      </c>
      <c r="P40" s="59">
        <v>14558.252100840324</v>
      </c>
      <c r="Q40" s="59">
        <v>46946</v>
      </c>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v>778.99999999999591</v>
      </c>
      <c r="N42" s="60">
        <v>1347</v>
      </c>
      <c r="O42" s="60">
        <v>1425.9999999999991</v>
      </c>
      <c r="P42" s="60">
        <v>814.00000000000364</v>
      </c>
      <c r="Q42" s="60">
        <v>1797</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v>0</v>
      </c>
      <c r="N57" s="80">
        <v>0</v>
      </c>
      <c r="O57" s="80">
        <v>0</v>
      </c>
      <c r="P57" s="80">
        <v>0</v>
      </c>
      <c r="Q57" s="80">
        <v>0</v>
      </c>
    </row>
    <row r="58" spans="2:17" x14ac:dyDescent="0.2">
      <c r="B58" s="19">
        <v>2</v>
      </c>
      <c r="C58" s="82" t="s">
        <v>20</v>
      </c>
      <c r="D58" s="119" t="s">
        <v>1</v>
      </c>
      <c r="M58" s="80">
        <v>0</v>
      </c>
      <c r="N58" s="80">
        <v>0</v>
      </c>
      <c r="O58" s="80">
        <v>0</v>
      </c>
      <c r="P58" s="80">
        <v>0</v>
      </c>
      <c r="Q58" s="80">
        <v>0</v>
      </c>
    </row>
    <row r="59" spans="2:17" x14ac:dyDescent="0.2">
      <c r="B59" s="19">
        <v>3</v>
      </c>
      <c r="C59" s="82" t="s">
        <v>21</v>
      </c>
      <c r="D59" s="119" t="s">
        <v>2</v>
      </c>
      <c r="M59" s="80">
        <v>0</v>
      </c>
      <c r="N59" s="80">
        <v>0</v>
      </c>
      <c r="O59" s="80">
        <v>0</v>
      </c>
      <c r="P59" s="80">
        <v>0</v>
      </c>
      <c r="Q59" s="80">
        <v>0</v>
      </c>
    </row>
    <row r="60" spans="2:17" x14ac:dyDescent="0.2">
      <c r="B60" s="19">
        <v>4</v>
      </c>
      <c r="C60" s="82" t="s">
        <v>22</v>
      </c>
      <c r="D60" s="119" t="s">
        <v>3</v>
      </c>
      <c r="M60" s="80">
        <v>-9.9310879385725872E-4</v>
      </c>
      <c r="N60" s="80">
        <v>3.4676778862825373E-4</v>
      </c>
      <c r="O60" s="80">
        <v>-1.0820681026612112E-3</v>
      </c>
      <c r="P60" s="80">
        <v>-6.9117055407120088E-4</v>
      </c>
      <c r="Q60" s="80">
        <v>6.6603617924623215E-3</v>
      </c>
    </row>
    <row r="61" spans="2:17" x14ac:dyDescent="0.2">
      <c r="B61" s="19">
        <v>5</v>
      </c>
      <c r="C61" s="84" t="s">
        <v>23</v>
      </c>
      <c r="D61" s="119" t="s">
        <v>4</v>
      </c>
      <c r="M61" s="80">
        <v>0</v>
      </c>
      <c r="N61" s="80">
        <v>0</v>
      </c>
      <c r="O61" s="80">
        <v>5.5035773252614197E-4</v>
      </c>
      <c r="P61" s="80">
        <v>2.3612750885478157E-3</v>
      </c>
      <c r="Q61" s="80">
        <v>-0.75308641975308643</v>
      </c>
    </row>
    <row r="62" spans="2:17" x14ac:dyDescent="0.2">
      <c r="B62" s="21"/>
      <c r="C62" s="85"/>
      <c r="D62" s="120"/>
      <c r="M62" s="103" t="s">
        <v>129</v>
      </c>
      <c r="N62" s="103" t="s">
        <v>129</v>
      </c>
      <c r="O62" s="103" t="s">
        <v>129</v>
      </c>
      <c r="P62" s="103" t="s">
        <v>129</v>
      </c>
      <c r="Q62" s="103" t="s">
        <v>129</v>
      </c>
    </row>
    <row r="63" spans="2:17" x14ac:dyDescent="0.2">
      <c r="B63" s="17"/>
      <c r="C63" s="87" t="s">
        <v>24</v>
      </c>
      <c r="D63" s="121"/>
      <c r="M63" s="89" t="s">
        <v>129</v>
      </c>
      <c r="N63" s="89" t="s">
        <v>129</v>
      </c>
      <c r="O63" s="89" t="s">
        <v>129</v>
      </c>
      <c r="P63" s="89" t="s">
        <v>129</v>
      </c>
      <c r="Q63" s="89" t="s">
        <v>129</v>
      </c>
    </row>
    <row r="64" spans="2:17" x14ac:dyDescent="0.2">
      <c r="B64" s="19">
        <v>6</v>
      </c>
      <c r="C64" s="84" t="s">
        <v>25</v>
      </c>
      <c r="D64" s="119" t="s">
        <v>5</v>
      </c>
      <c r="M64" s="80">
        <v>4.4029252182118421E-3</v>
      </c>
      <c r="N64" s="80">
        <v>4.3228394838616402E-3</v>
      </c>
      <c r="O64" s="80">
        <v>4.525962550239843E-3</v>
      </c>
      <c r="P64" s="80">
        <v>4.0629335577783369E-3</v>
      </c>
      <c r="Q64" s="80">
        <v>2.7508985346972629E-3</v>
      </c>
    </row>
    <row r="65" spans="2:17" x14ac:dyDescent="0.2">
      <c r="B65" s="19">
        <v>7</v>
      </c>
      <c r="C65" s="47" t="s">
        <v>26</v>
      </c>
      <c r="D65" s="119" t="s">
        <v>5</v>
      </c>
      <c r="M65" s="80">
        <v>0</v>
      </c>
      <c r="N65" s="80">
        <v>0</v>
      </c>
      <c r="O65" s="80">
        <v>0</v>
      </c>
      <c r="P65" s="80">
        <v>0</v>
      </c>
      <c r="Q65" s="80">
        <v>0</v>
      </c>
    </row>
    <row r="66" spans="2:17" x14ac:dyDescent="0.2">
      <c r="B66" s="19">
        <v>8</v>
      </c>
      <c r="C66" s="47" t="s">
        <v>27</v>
      </c>
      <c r="D66" s="119" t="s">
        <v>5</v>
      </c>
      <c r="M66" s="80">
        <v>0</v>
      </c>
      <c r="N66" s="80">
        <v>0</v>
      </c>
      <c r="O66" s="80">
        <v>0</v>
      </c>
      <c r="P66" s="80">
        <v>0</v>
      </c>
      <c r="Q66" s="80">
        <v>0</v>
      </c>
    </row>
    <row r="67" spans="2:17" x14ac:dyDescent="0.2">
      <c r="B67" s="19">
        <v>9</v>
      </c>
      <c r="C67" s="47" t="s">
        <v>28</v>
      </c>
      <c r="D67" s="119" t="s">
        <v>5</v>
      </c>
      <c r="M67" s="80">
        <v>1.2369374002576731E-2</v>
      </c>
      <c r="N67" s="80">
        <v>1.1951992165249283E-2</v>
      </c>
      <c r="O67" s="80">
        <v>1.183392037159281E-2</v>
      </c>
      <c r="P67" s="80">
        <v>1.0591377949420038E-2</v>
      </c>
      <c r="Q67" s="80">
        <v>7.4469854469854466E-3</v>
      </c>
    </row>
    <row r="68" spans="2:17" x14ac:dyDescent="0.2">
      <c r="B68" s="19">
        <v>10</v>
      </c>
      <c r="C68" s="84" t="s">
        <v>29</v>
      </c>
      <c r="D68" s="119" t="s">
        <v>6</v>
      </c>
      <c r="M68" s="80">
        <v>0</v>
      </c>
      <c r="N68" s="80">
        <v>0</v>
      </c>
      <c r="O68" s="80">
        <v>0</v>
      </c>
      <c r="P68" s="80">
        <v>0</v>
      </c>
      <c r="Q68" s="80">
        <v>0</v>
      </c>
    </row>
    <row r="69" spans="2:17" x14ac:dyDescent="0.2">
      <c r="B69" s="19">
        <v>11</v>
      </c>
      <c r="C69" s="47" t="s">
        <v>52</v>
      </c>
      <c r="D69" s="119" t="s">
        <v>53</v>
      </c>
      <c r="M69" s="80">
        <v>0</v>
      </c>
      <c r="N69" s="80">
        <v>0</v>
      </c>
      <c r="O69" s="80">
        <v>0</v>
      </c>
      <c r="P69" s="80">
        <v>0</v>
      </c>
      <c r="Q69" s="80">
        <v>0</v>
      </c>
    </row>
    <row r="70" spans="2:17" x14ac:dyDescent="0.2">
      <c r="B70" s="19">
        <v>12</v>
      </c>
      <c r="C70" s="47" t="s">
        <v>54</v>
      </c>
      <c r="D70" s="119" t="s">
        <v>7</v>
      </c>
      <c r="M70" s="80">
        <v>0</v>
      </c>
      <c r="N70" s="80">
        <v>0</v>
      </c>
      <c r="O70" s="80">
        <v>0</v>
      </c>
      <c r="P70" s="80">
        <v>0</v>
      </c>
      <c r="Q70" s="80">
        <v>0</v>
      </c>
    </row>
    <row r="71" spans="2:17" x14ac:dyDescent="0.2">
      <c r="B71" s="19">
        <v>13</v>
      </c>
      <c r="C71" s="90" t="s">
        <v>55</v>
      </c>
      <c r="D71" s="119" t="s">
        <v>16</v>
      </c>
      <c r="M71" s="80">
        <v>0</v>
      </c>
      <c r="N71" s="80">
        <v>0</v>
      </c>
      <c r="O71" s="80">
        <v>0</v>
      </c>
      <c r="P71" s="80">
        <v>0</v>
      </c>
      <c r="Q71" s="80">
        <v>0</v>
      </c>
    </row>
    <row r="72" spans="2:17" x14ac:dyDescent="0.2">
      <c r="B72" s="19">
        <v>14</v>
      </c>
      <c r="C72" s="84" t="s">
        <v>30</v>
      </c>
      <c r="D72" s="119" t="s">
        <v>8</v>
      </c>
      <c r="M72" s="80">
        <v>0</v>
      </c>
      <c r="N72" s="80">
        <v>0</v>
      </c>
      <c r="O72" s="80">
        <v>0</v>
      </c>
      <c r="P72" s="80">
        <v>0</v>
      </c>
      <c r="Q72" s="80">
        <v>0</v>
      </c>
    </row>
    <row r="73" spans="2:17" x14ac:dyDescent="0.2">
      <c r="B73" s="19">
        <v>15</v>
      </c>
      <c r="C73" s="84" t="s">
        <v>31</v>
      </c>
      <c r="D73" s="119" t="s">
        <v>9</v>
      </c>
      <c r="M73" s="80">
        <v>0</v>
      </c>
      <c r="N73" s="80">
        <v>0</v>
      </c>
      <c r="O73" s="80">
        <v>0</v>
      </c>
      <c r="P73" s="80">
        <v>0</v>
      </c>
      <c r="Q73" s="80">
        <v>0</v>
      </c>
    </row>
    <row r="74" spans="2:17" x14ac:dyDescent="0.2">
      <c r="B74" s="21"/>
      <c r="C74" s="85"/>
      <c r="D74" s="120"/>
      <c r="M74" s="103" t="s">
        <v>129</v>
      </c>
      <c r="N74" s="103" t="s">
        <v>129</v>
      </c>
      <c r="O74" s="103" t="s">
        <v>129</v>
      </c>
      <c r="P74" s="103" t="s">
        <v>129</v>
      </c>
      <c r="Q74" s="103" t="s">
        <v>129</v>
      </c>
    </row>
    <row r="75" spans="2:17" x14ac:dyDescent="0.2">
      <c r="B75" s="17"/>
      <c r="C75" s="87" t="s">
        <v>32</v>
      </c>
      <c r="D75" s="121"/>
      <c r="M75" s="89" t="s">
        <v>129</v>
      </c>
      <c r="N75" s="89" t="s">
        <v>129</v>
      </c>
      <c r="O75" s="89" t="s">
        <v>129</v>
      </c>
      <c r="P75" s="89" t="s">
        <v>129</v>
      </c>
      <c r="Q75" s="89" t="s">
        <v>129</v>
      </c>
    </row>
    <row r="76" spans="2:17" x14ac:dyDescent="0.2">
      <c r="B76" s="19">
        <v>16</v>
      </c>
      <c r="C76" s="84" t="s">
        <v>33</v>
      </c>
      <c r="D76" s="119" t="s">
        <v>10</v>
      </c>
      <c r="M76" s="80">
        <v>1.0923642656283799E-3</v>
      </c>
      <c r="N76" s="80">
        <v>1.9132407057389506E-3</v>
      </c>
      <c r="O76" s="80">
        <v>2.0236632028505096E-3</v>
      </c>
      <c r="P76" s="80">
        <v>2.0365044617094239E-3</v>
      </c>
      <c r="Q76" s="80">
        <v>1.6383352742440412E-3</v>
      </c>
    </row>
    <row r="77" spans="2:17" x14ac:dyDescent="0.2">
      <c r="B77" s="19">
        <v>17</v>
      </c>
      <c r="C77" s="84" t="s">
        <v>34</v>
      </c>
      <c r="D77" s="119" t="s">
        <v>11</v>
      </c>
      <c r="M77" s="80">
        <v>-1.2303701094841925E-3</v>
      </c>
      <c r="N77" s="80">
        <v>-1.9958882924420536E-3</v>
      </c>
      <c r="O77" s="80">
        <v>-4.7223221952463409E-3</v>
      </c>
      <c r="P77" s="80">
        <v>-5.4292170935480192E-3</v>
      </c>
      <c r="Q77" s="80">
        <v>-4.3481383933915959E-3</v>
      </c>
    </row>
    <row r="78" spans="2:17" x14ac:dyDescent="0.2">
      <c r="B78" s="19">
        <v>18</v>
      </c>
      <c r="C78" s="84" t="s">
        <v>35</v>
      </c>
      <c r="D78" s="119" t="s">
        <v>12</v>
      </c>
      <c r="M78" s="80">
        <v>-2.9721322652122039E-3</v>
      </c>
      <c r="N78" s="80">
        <v>-2.2853863885948338E-3</v>
      </c>
      <c r="O78" s="80">
        <v>-2.8643141886903882E-3</v>
      </c>
      <c r="P78" s="80">
        <v>-1.8687010713281384E-3</v>
      </c>
      <c r="Q78" s="80">
        <v>7.2160999207119885E-3</v>
      </c>
    </row>
    <row r="79" spans="2:17" x14ac:dyDescent="0.2">
      <c r="B79" s="19">
        <v>19</v>
      </c>
      <c r="C79" s="84" t="s">
        <v>36</v>
      </c>
      <c r="D79" s="119" t="s">
        <v>13</v>
      </c>
      <c r="M79" s="80">
        <v>-1.7815062682627957E-2</v>
      </c>
      <c r="N79" s="80">
        <v>-1.6964127937798199E-2</v>
      </c>
      <c r="O79" s="80">
        <v>-2.644163932603014E-2</v>
      </c>
      <c r="P79" s="80">
        <v>-4.046890618847121E-2</v>
      </c>
      <c r="Q79" s="80">
        <v>-6.819166867324826E-2</v>
      </c>
    </row>
    <row r="80" spans="2:17" x14ac:dyDescent="0.2">
      <c r="B80" s="21"/>
      <c r="C80" s="85"/>
      <c r="D80" s="120"/>
      <c r="M80" s="103" t="s">
        <v>129</v>
      </c>
      <c r="N80" s="103" t="s">
        <v>129</v>
      </c>
      <c r="O80" s="103" t="s">
        <v>129</v>
      </c>
      <c r="P80" s="103" t="s">
        <v>129</v>
      </c>
      <c r="Q80" s="103" t="s">
        <v>129</v>
      </c>
    </row>
    <row r="81" spans="2:17" x14ac:dyDescent="0.2">
      <c r="B81" s="38">
        <v>20</v>
      </c>
      <c r="C81" s="91" t="s">
        <v>56</v>
      </c>
      <c r="D81" s="92" t="s">
        <v>14</v>
      </c>
      <c r="M81" s="80">
        <v>-1.058122715771026E-4</v>
      </c>
      <c r="N81" s="80">
        <v>3.7975199132450453E-5</v>
      </c>
      <c r="O81" s="80">
        <v>-1.2106068074113308E-4</v>
      </c>
      <c r="P81" s="80">
        <v>-7.8883355995205669E-5</v>
      </c>
      <c r="Q81" s="80">
        <v>1.196904285125498E-3</v>
      </c>
    </row>
    <row r="82" spans="2:17" x14ac:dyDescent="0.2">
      <c r="B82" s="17"/>
      <c r="C82" s="41"/>
      <c r="D82" s="121"/>
      <c r="M82" s="89" t="s">
        <v>129</v>
      </c>
      <c r="N82" s="89" t="s">
        <v>129</v>
      </c>
      <c r="O82" s="89" t="s">
        <v>129</v>
      </c>
      <c r="P82" s="89" t="s">
        <v>129</v>
      </c>
      <c r="Q82" s="89" t="s">
        <v>129</v>
      </c>
    </row>
    <row r="83" spans="2:17" x14ac:dyDescent="0.2">
      <c r="B83" s="19">
        <v>21</v>
      </c>
      <c r="C83" s="42" t="s">
        <v>37</v>
      </c>
      <c r="D83" s="122" t="s">
        <v>10</v>
      </c>
      <c r="M83" s="80">
        <v>0</v>
      </c>
      <c r="N83" s="80">
        <v>0</v>
      </c>
      <c r="O83" s="80">
        <v>0</v>
      </c>
      <c r="P83" s="80">
        <v>0</v>
      </c>
      <c r="Q83" s="80">
        <v>0</v>
      </c>
    </row>
    <row r="84" spans="2:17" x14ac:dyDescent="0.2">
      <c r="B84" s="19">
        <v>22</v>
      </c>
      <c r="C84" s="42" t="s">
        <v>38</v>
      </c>
      <c r="D84" s="122" t="s">
        <v>10</v>
      </c>
      <c r="M84" s="80">
        <v>0</v>
      </c>
      <c r="N84" s="80">
        <v>0</v>
      </c>
      <c r="O84" s="80">
        <v>0</v>
      </c>
      <c r="P84" s="80">
        <v>0</v>
      </c>
      <c r="Q84" s="80">
        <v>0</v>
      </c>
    </row>
    <row r="85" spans="2:17" x14ac:dyDescent="0.2">
      <c r="B85" s="19">
        <v>23</v>
      </c>
      <c r="C85" s="42" t="s">
        <v>49</v>
      </c>
      <c r="D85" s="122" t="s">
        <v>12</v>
      </c>
      <c r="M85" s="80">
        <v>-9.0882090882090885E-2</v>
      </c>
      <c r="N85" s="80">
        <v>-8.6774553571428575E-2</v>
      </c>
      <c r="O85" s="80">
        <v>-8.711691259931896E-2</v>
      </c>
      <c r="P85" s="80">
        <v>-7.5559931085404874E-2</v>
      </c>
      <c r="Q85" s="80">
        <v>-5.2203255260023819E-2</v>
      </c>
    </row>
    <row r="86" spans="2:17" x14ac:dyDescent="0.2">
      <c r="B86" s="19">
        <v>24</v>
      </c>
      <c r="C86" s="42" t="s">
        <v>50</v>
      </c>
      <c r="D86" s="122" t="s">
        <v>13</v>
      </c>
      <c r="M86" s="80">
        <v>-1.1273209549071617E-2</v>
      </c>
      <c r="N86" s="80">
        <v>-2.8447742733457019E-2</v>
      </c>
      <c r="O86" s="80">
        <v>-3.9644970414201182E-2</v>
      </c>
      <c r="P86" s="80">
        <v>-2.3931623931623933E-2</v>
      </c>
      <c r="Q86" s="80">
        <v>9.3805309734513273E-2</v>
      </c>
    </row>
    <row r="87" spans="2:17" x14ac:dyDescent="0.2">
      <c r="B87" s="19">
        <v>25</v>
      </c>
      <c r="C87" s="95" t="s">
        <v>39</v>
      </c>
      <c r="D87" s="122" t="s">
        <v>15</v>
      </c>
      <c r="M87" s="80">
        <v>-8.0550125516415747E-3</v>
      </c>
      <c r="N87" s="80">
        <v>2.9460368654457527E-2</v>
      </c>
      <c r="O87" s="80">
        <v>4.1444213771482427E-2</v>
      </c>
      <c r="P87" s="80">
        <v>5.8764658633754047E-2</v>
      </c>
      <c r="Q87" s="80">
        <v>0.1537481217834013</v>
      </c>
    </row>
    <row r="88" spans="2:17" x14ac:dyDescent="0.2">
      <c r="B88" s="19">
        <v>26</v>
      </c>
      <c r="C88" s="95" t="s">
        <v>40</v>
      </c>
      <c r="D88" s="122" t="s">
        <v>15</v>
      </c>
      <c r="M88" s="80">
        <v>-1.015405383141728E-2</v>
      </c>
      <c r="N88" s="80">
        <v>2.4822944844301975E-2</v>
      </c>
      <c r="O88" s="80">
        <v>3.2467090832240204E-2</v>
      </c>
      <c r="P88" s="80">
        <v>6.2084485734109449E-2</v>
      </c>
      <c r="Q88" s="80">
        <v>0.15528630354030015</v>
      </c>
    </row>
    <row r="89" spans="2:17" x14ac:dyDescent="0.2">
      <c r="B89" s="19"/>
      <c r="C89" s="47"/>
      <c r="D89" s="113"/>
      <c r="M89" s="80" t="s">
        <v>129</v>
      </c>
      <c r="N89" s="80" t="s">
        <v>129</v>
      </c>
      <c r="O89" s="80" t="s">
        <v>129</v>
      </c>
      <c r="P89" s="80" t="s">
        <v>129</v>
      </c>
      <c r="Q89" s="80" t="s">
        <v>129</v>
      </c>
    </row>
    <row r="90" spans="2:17" x14ac:dyDescent="0.2">
      <c r="B90" s="50">
        <v>27</v>
      </c>
      <c r="C90" s="96" t="s">
        <v>57</v>
      </c>
      <c r="D90" s="92" t="s">
        <v>17</v>
      </c>
      <c r="M90" s="105">
        <v>1.010745824023827E-3</v>
      </c>
      <c r="N90" s="105">
        <v>1.6918794809057522E-3</v>
      </c>
      <c r="O90" s="105">
        <v>1.8470856589212542E-3</v>
      </c>
      <c r="P90" s="105">
        <v>9.19383403209488E-4</v>
      </c>
      <c r="Q90" s="105">
        <v>1.8913659198385023E-3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B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28" ht="15.75" x14ac:dyDescent="0.25">
      <c r="A1" s="64"/>
      <c r="B1" s="64" t="s">
        <v>70</v>
      </c>
      <c r="C1" s="64"/>
      <c r="D1" s="64"/>
      <c r="E1" s="64"/>
      <c r="F1" s="64"/>
      <c r="G1" s="64"/>
      <c r="H1" s="64"/>
      <c r="I1" s="64"/>
      <c r="J1" s="64"/>
      <c r="K1" s="64"/>
      <c r="L1" s="64"/>
      <c r="M1" s="64"/>
      <c r="N1" s="64"/>
      <c r="O1" s="64"/>
      <c r="P1" s="64"/>
      <c r="Q1" s="64"/>
      <c r="R1" s="64"/>
      <c r="S1" s="64"/>
      <c r="T1" s="64"/>
      <c r="U1" s="64"/>
      <c r="V1" s="64"/>
      <c r="W1" s="64"/>
      <c r="X1" s="64"/>
      <c r="Y1" s="64"/>
      <c r="Z1" s="64"/>
      <c r="AA1" s="64"/>
      <c r="AB1" s="64"/>
    </row>
    <row r="2" spans="1:28" ht="15.75" x14ac:dyDescent="0.25">
      <c r="B2" s="64" t="s">
        <v>72</v>
      </c>
      <c r="C2" s="64"/>
      <c r="D2" s="64"/>
      <c r="E2" s="64"/>
      <c r="F2" s="64"/>
      <c r="G2" s="64"/>
      <c r="H2" s="64"/>
      <c r="I2" s="64"/>
      <c r="J2" s="64"/>
      <c r="K2" s="64"/>
      <c r="L2" s="64"/>
      <c r="M2" s="64"/>
      <c r="N2" s="64"/>
      <c r="O2" s="64"/>
      <c r="P2" s="64"/>
      <c r="Q2" s="64"/>
      <c r="R2" s="64"/>
      <c r="S2" s="64"/>
      <c r="T2" s="64"/>
      <c r="U2" s="64"/>
      <c r="V2" s="64"/>
      <c r="W2" s="64"/>
      <c r="X2" s="64"/>
      <c r="Y2" s="64"/>
      <c r="Z2" s="64"/>
      <c r="AA2" s="64"/>
      <c r="AB2" s="64"/>
    </row>
    <row r="3" spans="1:28" ht="15.75" x14ac:dyDescent="0.25">
      <c r="B3" s="140"/>
      <c r="C3" s="141"/>
      <c r="D3" s="106"/>
      <c r="M3" s="114"/>
      <c r="N3" s="4"/>
      <c r="O3" s="1" t="s">
        <v>61</v>
      </c>
      <c r="P3" s="4"/>
      <c r="Q3" s="69"/>
    </row>
    <row r="4" spans="1:28" ht="12.6" customHeight="1" x14ac:dyDescent="0.2">
      <c r="B4" s="131" t="s">
        <v>65</v>
      </c>
      <c r="C4" s="132"/>
      <c r="D4" s="107"/>
      <c r="M4" s="115"/>
      <c r="N4" s="8"/>
      <c r="O4" s="2" t="s">
        <v>62</v>
      </c>
      <c r="P4" s="8"/>
      <c r="Q4" s="70"/>
    </row>
    <row r="5" spans="1:28" ht="12.6" customHeight="1" x14ac:dyDescent="0.2">
      <c r="B5" s="133" t="s">
        <v>66</v>
      </c>
      <c r="C5" s="134"/>
      <c r="D5" s="11"/>
      <c r="M5" s="142"/>
      <c r="N5" s="136"/>
      <c r="O5" s="136"/>
      <c r="P5" s="136"/>
      <c r="Q5" s="137"/>
    </row>
    <row r="6" spans="1:28" x14ac:dyDescent="0.2">
      <c r="B6" s="138"/>
      <c r="C6" s="139"/>
      <c r="D6" s="22" t="s">
        <v>51</v>
      </c>
      <c r="M6" s="23">
        <v>2018</v>
      </c>
      <c r="N6" s="23">
        <v>2019</v>
      </c>
      <c r="O6" s="23">
        <v>2020</v>
      </c>
      <c r="P6" s="23">
        <v>2021</v>
      </c>
      <c r="Q6" s="23">
        <v>2022</v>
      </c>
    </row>
    <row r="7" spans="1:28" x14ac:dyDescent="0.2">
      <c r="B7" s="17"/>
      <c r="C7" s="24"/>
      <c r="D7" s="107"/>
      <c r="M7" s="12"/>
      <c r="N7" s="12"/>
      <c r="O7" s="12"/>
      <c r="P7" s="12"/>
      <c r="Q7" s="12"/>
    </row>
    <row r="8" spans="1:28" x14ac:dyDescent="0.2">
      <c r="B8" s="19"/>
      <c r="C8" s="26" t="s">
        <v>18</v>
      </c>
      <c r="D8" s="107"/>
      <c r="M8" s="12"/>
      <c r="N8" s="12"/>
      <c r="O8" s="12"/>
      <c r="P8" s="12"/>
      <c r="Q8" s="12"/>
    </row>
    <row r="9" spans="1:28" x14ac:dyDescent="0.2">
      <c r="B9" s="19">
        <v>1</v>
      </c>
      <c r="C9" s="27" t="s">
        <v>19</v>
      </c>
      <c r="D9" s="108" t="s">
        <v>0</v>
      </c>
      <c r="M9" s="59">
        <v>7754.0169491525739</v>
      </c>
      <c r="N9" s="59">
        <v>9248.428571428638</v>
      </c>
      <c r="O9" s="59">
        <v>10752.456140350783</v>
      </c>
      <c r="P9" s="59">
        <v>13014.277310924372</v>
      </c>
      <c r="Q9" s="59">
        <v>30030</v>
      </c>
    </row>
    <row r="10" spans="1:28" x14ac:dyDescent="0.2">
      <c r="B10" s="19">
        <v>2</v>
      </c>
      <c r="C10" s="27" t="s">
        <v>20</v>
      </c>
      <c r="D10" s="108" t="s">
        <v>1</v>
      </c>
      <c r="M10" s="59">
        <v>7236.3898305085022</v>
      </c>
      <c r="N10" s="59">
        <v>8722.6785714285215</v>
      </c>
      <c r="O10" s="59">
        <v>9974.5263157894369</v>
      </c>
      <c r="P10" s="59">
        <v>13185.512605041964</v>
      </c>
      <c r="Q10" s="59">
        <v>29016</v>
      </c>
    </row>
    <row r="11" spans="1:28" x14ac:dyDescent="0.2">
      <c r="B11" s="19">
        <v>3</v>
      </c>
      <c r="C11" s="27" t="s">
        <v>21</v>
      </c>
      <c r="D11" s="108" t="s">
        <v>2</v>
      </c>
      <c r="M11" s="59">
        <v>517.62711864407174</v>
      </c>
      <c r="N11" s="59">
        <v>525.75000000011642</v>
      </c>
      <c r="O11" s="59">
        <v>777.92982456134632</v>
      </c>
      <c r="P11" s="59">
        <v>-171.23529411759228</v>
      </c>
      <c r="Q11" s="59">
        <v>1014</v>
      </c>
    </row>
    <row r="12" spans="1:28" x14ac:dyDescent="0.2">
      <c r="B12" s="19">
        <v>4</v>
      </c>
      <c r="C12" s="27" t="s">
        <v>22</v>
      </c>
      <c r="D12" s="108" t="s">
        <v>3</v>
      </c>
      <c r="M12" s="59"/>
      <c r="N12" s="59"/>
      <c r="O12" s="59"/>
      <c r="P12" s="59"/>
      <c r="Q12" s="59"/>
    </row>
    <row r="13" spans="1:28" x14ac:dyDescent="0.2">
      <c r="B13" s="19">
        <v>5</v>
      </c>
      <c r="C13" s="29" t="s">
        <v>23</v>
      </c>
      <c r="D13" s="108" t="s">
        <v>4</v>
      </c>
      <c r="M13" s="59"/>
      <c r="N13" s="59"/>
      <c r="O13" s="59"/>
      <c r="P13" s="59"/>
      <c r="Q13" s="59"/>
    </row>
    <row r="14" spans="1:28" x14ac:dyDescent="0.2">
      <c r="B14" s="21"/>
      <c r="C14" s="30"/>
      <c r="D14" s="109"/>
      <c r="M14" s="32"/>
      <c r="N14" s="32"/>
      <c r="O14" s="32"/>
      <c r="P14" s="32"/>
      <c r="Q14" s="32"/>
    </row>
    <row r="15" spans="1:28" x14ac:dyDescent="0.2">
      <c r="B15" s="17"/>
      <c r="C15" s="33" t="s">
        <v>24</v>
      </c>
      <c r="D15" s="110"/>
      <c r="M15" s="35"/>
      <c r="N15" s="35"/>
      <c r="O15" s="35"/>
      <c r="P15" s="35"/>
      <c r="Q15" s="35"/>
    </row>
    <row r="16" spans="1:28" x14ac:dyDescent="0.2">
      <c r="B16" s="19">
        <v>6</v>
      </c>
      <c r="C16" s="29" t="s">
        <v>25</v>
      </c>
      <c r="D16" s="108" t="s">
        <v>5</v>
      </c>
      <c r="M16" s="59">
        <v>7602</v>
      </c>
      <c r="N16" s="59">
        <v>8041</v>
      </c>
      <c r="O16" s="59">
        <v>9008</v>
      </c>
      <c r="P16" s="59">
        <v>15108</v>
      </c>
      <c r="Q16" s="59">
        <v>20316</v>
      </c>
    </row>
    <row r="17" spans="2:17" x14ac:dyDescent="0.2">
      <c r="B17" s="19">
        <v>7</v>
      </c>
      <c r="C17" s="25" t="s">
        <v>26</v>
      </c>
      <c r="D17" s="108" t="s">
        <v>5</v>
      </c>
      <c r="M17" s="59">
        <v>6978</v>
      </c>
      <c r="N17" s="59">
        <v>7260</v>
      </c>
      <c r="O17" s="59">
        <v>8103</v>
      </c>
      <c r="P17" s="59">
        <v>14021</v>
      </c>
      <c r="Q17" s="59">
        <v>19332</v>
      </c>
    </row>
    <row r="18" spans="2:17" x14ac:dyDescent="0.2">
      <c r="B18" s="19">
        <v>8</v>
      </c>
      <c r="C18" s="25" t="s">
        <v>27</v>
      </c>
      <c r="D18" s="108" t="s">
        <v>5</v>
      </c>
      <c r="M18" s="59">
        <v>624</v>
      </c>
      <c r="N18" s="59">
        <v>781</v>
      </c>
      <c r="O18" s="59">
        <v>905</v>
      </c>
      <c r="P18" s="59">
        <v>1087</v>
      </c>
      <c r="Q18" s="59">
        <v>984</v>
      </c>
    </row>
    <row r="19" spans="2:17" x14ac:dyDescent="0.2">
      <c r="B19" s="19">
        <v>9</v>
      </c>
      <c r="C19" s="25" t="s">
        <v>28</v>
      </c>
      <c r="D19" s="108" t="s">
        <v>5</v>
      </c>
      <c r="M19" s="59"/>
      <c r="N19" s="59"/>
      <c r="O19" s="59"/>
      <c r="P19" s="59"/>
      <c r="Q19" s="59"/>
    </row>
    <row r="20" spans="2:17" x14ac:dyDescent="0.2">
      <c r="B20" s="19">
        <v>10</v>
      </c>
      <c r="C20" s="29" t="s">
        <v>29</v>
      </c>
      <c r="D20" s="108" t="s">
        <v>6</v>
      </c>
      <c r="M20" s="59">
        <v>1948</v>
      </c>
      <c r="N20" s="59">
        <v>4340</v>
      </c>
      <c r="O20" s="59">
        <v>4904</v>
      </c>
      <c r="P20" s="59">
        <v>14677</v>
      </c>
      <c r="Q20" s="59">
        <v>28028</v>
      </c>
    </row>
    <row r="21" spans="2:17" x14ac:dyDescent="0.2">
      <c r="B21" s="19">
        <v>11</v>
      </c>
      <c r="C21" s="25" t="s">
        <v>52</v>
      </c>
      <c r="D21" s="111" t="s">
        <v>53</v>
      </c>
      <c r="M21" s="59">
        <v>1896</v>
      </c>
      <c r="N21" s="59">
        <v>4131</v>
      </c>
      <c r="O21" s="59">
        <v>4627</v>
      </c>
      <c r="P21" s="59">
        <v>4288</v>
      </c>
      <c r="Q21" s="59">
        <v>7885</v>
      </c>
    </row>
    <row r="22" spans="2:17" x14ac:dyDescent="0.2">
      <c r="B22" s="19">
        <v>12</v>
      </c>
      <c r="C22" s="25" t="s">
        <v>54</v>
      </c>
      <c r="D22" s="108" t="s">
        <v>7</v>
      </c>
      <c r="M22" s="59">
        <v>64</v>
      </c>
      <c r="N22" s="59">
        <v>223</v>
      </c>
      <c r="O22" s="59">
        <v>292</v>
      </c>
      <c r="P22" s="59">
        <v>10406</v>
      </c>
      <c r="Q22" s="59">
        <v>20083</v>
      </c>
    </row>
    <row r="23" spans="2:17" x14ac:dyDescent="0.2">
      <c r="B23" s="19">
        <v>13</v>
      </c>
      <c r="C23" s="37" t="s">
        <v>55</v>
      </c>
      <c r="D23" s="108" t="s">
        <v>16</v>
      </c>
      <c r="M23" s="59">
        <v>-12</v>
      </c>
      <c r="N23" s="59">
        <v>-14</v>
      </c>
      <c r="O23" s="59">
        <v>-15</v>
      </c>
      <c r="P23" s="59">
        <v>-17</v>
      </c>
      <c r="Q23" s="59">
        <v>60</v>
      </c>
    </row>
    <row r="24" spans="2:17" x14ac:dyDescent="0.2">
      <c r="B24" s="19">
        <v>14</v>
      </c>
      <c r="C24" s="29" t="s">
        <v>30</v>
      </c>
      <c r="D24" s="108" t="s">
        <v>8</v>
      </c>
      <c r="M24" s="59">
        <v>23136.016949152574</v>
      </c>
      <c r="N24" s="59">
        <v>25513.428571428522</v>
      </c>
      <c r="O24" s="59">
        <v>30023.4561403509</v>
      </c>
      <c r="P24" s="59">
        <v>29197.277310924372</v>
      </c>
      <c r="Q24" s="59">
        <v>51146</v>
      </c>
    </row>
    <row r="25" spans="2:17" x14ac:dyDescent="0.2">
      <c r="B25" s="19">
        <v>15</v>
      </c>
      <c r="C25" s="29" t="s">
        <v>31</v>
      </c>
      <c r="D25" s="108" t="s">
        <v>9</v>
      </c>
      <c r="M25" s="59">
        <v>22626.389830508502</v>
      </c>
      <c r="N25" s="59">
        <v>25899.678571428522</v>
      </c>
      <c r="O25" s="59">
        <v>31585.526315789437</v>
      </c>
      <c r="P25" s="59">
        <v>45548.512605041964</v>
      </c>
      <c r="Q25" s="59">
        <v>70661</v>
      </c>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v>517.62711864407174</v>
      </c>
      <c r="N29" s="59">
        <v>525.75000000011642</v>
      </c>
      <c r="O29" s="59">
        <v>777.92982456134632</v>
      </c>
      <c r="P29" s="59">
        <v>-171.23529411759228</v>
      </c>
      <c r="Q29" s="59">
        <v>1014</v>
      </c>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v>517.62711864407174</v>
      </c>
      <c r="N33" s="59">
        <v>525.75000000011642</v>
      </c>
      <c r="O33" s="59">
        <v>777.92982456134632</v>
      </c>
      <c r="P33" s="59">
        <v>-171.23529411759228</v>
      </c>
      <c r="Q33" s="59">
        <v>1014</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v>517.62711864407174</v>
      </c>
      <c r="N42" s="60">
        <v>525.75000000011642</v>
      </c>
      <c r="O42" s="60">
        <v>777.92982456134632</v>
      </c>
      <c r="P42" s="60">
        <v>-171.23529411759228</v>
      </c>
      <c r="Q42" s="60">
        <v>1014</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v>5.0829547905821655E-3</v>
      </c>
      <c r="N57" s="80">
        <v>5.8360216648298147E-3</v>
      </c>
      <c r="O57" s="80">
        <v>7.0172024676499242E-3</v>
      </c>
      <c r="P57" s="80">
        <v>7.7260473059991E-3</v>
      </c>
      <c r="Q57" s="80">
        <v>1.5555442747371943E-2</v>
      </c>
    </row>
    <row r="58" spans="2:17" x14ac:dyDescent="0.2">
      <c r="B58" s="19">
        <v>2</v>
      </c>
      <c r="C58" s="82" t="s">
        <v>20</v>
      </c>
      <c r="D58" s="119" t="s">
        <v>1</v>
      </c>
      <c r="M58" s="80">
        <v>8.6987171670527413E-3</v>
      </c>
      <c r="N58" s="80">
        <v>1.0184247160693046E-2</v>
      </c>
      <c r="O58" s="80">
        <v>1.2194535777774173E-2</v>
      </c>
      <c r="P58" s="80">
        <v>1.4555980153989E-2</v>
      </c>
      <c r="Q58" s="80">
        <v>2.715714756356884E-2</v>
      </c>
    </row>
    <row r="59" spans="2:17" x14ac:dyDescent="0.2">
      <c r="B59" s="19">
        <v>3</v>
      </c>
      <c r="C59" s="82" t="s">
        <v>21</v>
      </c>
      <c r="D59" s="119" t="s">
        <v>2</v>
      </c>
      <c r="M59" s="80">
        <v>7.4628798701156459E-4</v>
      </c>
      <c r="N59" s="80">
        <v>7.2195870176530253E-4</v>
      </c>
      <c r="O59" s="80">
        <v>1.0890051615385916E-3</v>
      </c>
      <c r="P59" s="80">
        <v>-2.1992173626806102E-4</v>
      </c>
      <c r="Q59" s="80">
        <v>1.1762440462795192E-3</v>
      </c>
    </row>
    <row r="60" spans="2:17" x14ac:dyDescent="0.2">
      <c r="B60" s="19">
        <v>4</v>
      </c>
      <c r="C60" s="82" t="s">
        <v>22</v>
      </c>
      <c r="D60" s="119" t="s">
        <v>3</v>
      </c>
      <c r="M60" s="80">
        <v>0</v>
      </c>
      <c r="N60" s="80">
        <v>0</v>
      </c>
      <c r="O60" s="80">
        <v>0</v>
      </c>
      <c r="P60" s="80">
        <v>0</v>
      </c>
      <c r="Q60" s="80">
        <v>0</v>
      </c>
    </row>
    <row r="61" spans="2:17" x14ac:dyDescent="0.2">
      <c r="B61" s="19">
        <v>5</v>
      </c>
      <c r="C61" s="84" t="s">
        <v>23</v>
      </c>
      <c r="D61" s="119" t="s">
        <v>4</v>
      </c>
      <c r="M61" s="80">
        <v>0</v>
      </c>
      <c r="N61" s="80">
        <v>0</v>
      </c>
      <c r="O61" s="80">
        <v>0</v>
      </c>
      <c r="P61" s="80">
        <v>0</v>
      </c>
      <c r="Q61" s="80">
        <v>0</v>
      </c>
    </row>
    <row r="62" spans="2:17" x14ac:dyDescent="0.2">
      <c r="B62" s="21"/>
      <c r="C62" s="85"/>
      <c r="D62" s="120"/>
      <c r="M62" s="103" t="s">
        <v>129</v>
      </c>
      <c r="N62" s="103" t="s">
        <v>129</v>
      </c>
      <c r="O62" s="103" t="s">
        <v>129</v>
      </c>
      <c r="P62" s="103" t="s">
        <v>129</v>
      </c>
      <c r="Q62" s="103" t="s">
        <v>129</v>
      </c>
    </row>
    <row r="63" spans="2:17" x14ac:dyDescent="0.2">
      <c r="B63" s="17"/>
      <c r="C63" s="87" t="s">
        <v>24</v>
      </c>
      <c r="D63" s="121"/>
      <c r="M63" s="89" t="s">
        <v>129</v>
      </c>
      <c r="N63" s="89" t="s">
        <v>129</v>
      </c>
      <c r="O63" s="89" t="s">
        <v>129</v>
      </c>
      <c r="P63" s="89" t="s">
        <v>129</v>
      </c>
      <c r="Q63" s="89" t="s">
        <v>129</v>
      </c>
    </row>
    <row r="64" spans="2:17" x14ac:dyDescent="0.2">
      <c r="B64" s="19">
        <v>6</v>
      </c>
      <c r="C64" s="84" t="s">
        <v>25</v>
      </c>
      <c r="D64" s="119" t="s">
        <v>5</v>
      </c>
      <c r="M64" s="80">
        <v>1.4346779900920028E-2</v>
      </c>
      <c r="N64" s="80">
        <v>1.4531752629486392E-2</v>
      </c>
      <c r="O64" s="80">
        <v>1.660011020055395E-2</v>
      </c>
      <c r="P64" s="80">
        <v>2.5845389554069519E-2</v>
      </c>
      <c r="Q64" s="80">
        <v>3.1204497281356557E-2</v>
      </c>
    </row>
    <row r="65" spans="2:17" x14ac:dyDescent="0.2">
      <c r="B65" s="19">
        <v>7</v>
      </c>
      <c r="C65" s="47" t="s">
        <v>26</v>
      </c>
      <c r="D65" s="119" t="s">
        <v>5</v>
      </c>
      <c r="M65" s="80">
        <v>2.0800233697093988E-2</v>
      </c>
      <c r="N65" s="80">
        <v>2.0905261157391278E-2</v>
      </c>
      <c r="O65" s="80">
        <v>2.4601885446237457E-2</v>
      </c>
      <c r="P65" s="80">
        <v>3.9570010216349545E-2</v>
      </c>
      <c r="Q65" s="80">
        <v>4.7826269813192553E-2</v>
      </c>
    </row>
    <row r="66" spans="2:17" x14ac:dyDescent="0.2">
      <c r="B66" s="19">
        <v>8</v>
      </c>
      <c r="C66" s="47" t="s">
        <v>27</v>
      </c>
      <c r="D66" s="119" t="s">
        <v>5</v>
      </c>
      <c r="M66" s="80">
        <v>0.10782789009849664</v>
      </c>
      <c r="N66" s="80">
        <v>0.13181434599156119</v>
      </c>
      <c r="O66" s="80">
        <v>0.15758314469789308</v>
      </c>
      <c r="P66" s="80">
        <v>0.18177257525083612</v>
      </c>
      <c r="Q66" s="80">
        <v>0.15503387427130927</v>
      </c>
    </row>
    <row r="67" spans="2:17" x14ac:dyDescent="0.2">
      <c r="B67" s="19">
        <v>9</v>
      </c>
      <c r="C67" s="47" t="s">
        <v>28</v>
      </c>
      <c r="D67" s="119" t="s">
        <v>5</v>
      </c>
      <c r="M67" s="80">
        <v>0</v>
      </c>
      <c r="N67" s="80">
        <v>0</v>
      </c>
      <c r="O67" s="80">
        <v>0</v>
      </c>
      <c r="P67" s="80">
        <v>0</v>
      </c>
      <c r="Q67" s="80">
        <v>0</v>
      </c>
    </row>
    <row r="68" spans="2:17" x14ac:dyDescent="0.2">
      <c r="B68" s="19">
        <v>10</v>
      </c>
      <c r="C68" s="84" t="s">
        <v>29</v>
      </c>
      <c r="D68" s="119" t="s">
        <v>6</v>
      </c>
      <c r="M68" s="80">
        <v>1.2009198009974785E-2</v>
      </c>
      <c r="N68" s="80">
        <v>2.4157278354188003E-2</v>
      </c>
      <c r="O68" s="80">
        <v>2.8298239438651562E-2</v>
      </c>
      <c r="P68" s="80">
        <v>7.8294036061026348E-2</v>
      </c>
      <c r="Q68" s="80">
        <v>0.13771416498381017</v>
      </c>
    </row>
    <row r="69" spans="2:17" x14ac:dyDescent="0.2">
      <c r="B69" s="19">
        <v>11</v>
      </c>
      <c r="C69" s="47" t="s">
        <v>52</v>
      </c>
      <c r="D69" s="119" t="s">
        <v>53</v>
      </c>
      <c r="M69" s="80">
        <v>1.1992940863921869E-2</v>
      </c>
      <c r="N69" s="80">
        <v>2.3905143280403687E-2</v>
      </c>
      <c r="O69" s="80">
        <v>2.6755408038765562E-2</v>
      </c>
      <c r="P69" s="80">
        <v>2.3253165586616414E-2</v>
      </c>
      <c r="Q69" s="80">
        <v>3.9451037684872015E-2</v>
      </c>
    </row>
    <row r="70" spans="2:17" x14ac:dyDescent="0.2">
      <c r="B70" s="19">
        <v>12</v>
      </c>
      <c r="C70" s="47" t="s">
        <v>54</v>
      </c>
      <c r="D70" s="119" t="s">
        <v>7</v>
      </c>
      <c r="M70" s="80">
        <v>1.6264294790343074E-2</v>
      </c>
      <c r="N70" s="80">
        <v>3.2900560637356149E-2</v>
      </c>
      <c r="O70" s="80">
        <v>3.139784946236559</v>
      </c>
      <c r="P70" s="80">
        <v>3.755322988090942</v>
      </c>
      <c r="Q70" s="80">
        <v>5.9985065710872165</v>
      </c>
    </row>
    <row r="71" spans="2:17" x14ac:dyDescent="0.2">
      <c r="B71" s="19">
        <v>13</v>
      </c>
      <c r="C71" s="90" t="s">
        <v>55</v>
      </c>
      <c r="D71" s="119" t="s">
        <v>16</v>
      </c>
      <c r="M71" s="80">
        <v>-6.6298342541436461E-2</v>
      </c>
      <c r="N71" s="80">
        <v>-0.2</v>
      </c>
      <c r="O71" s="80">
        <v>-5.6179775280898875E-2</v>
      </c>
      <c r="P71" s="80">
        <v>-5.9859154929577461E-2</v>
      </c>
      <c r="Q71" s="80">
        <v>0.19543973941368079</v>
      </c>
    </row>
    <row r="72" spans="2:17" x14ac:dyDescent="0.2">
      <c r="B72" s="19">
        <v>14</v>
      </c>
      <c r="C72" s="84" t="s">
        <v>30</v>
      </c>
      <c r="D72" s="119" t="s">
        <v>8</v>
      </c>
      <c r="M72" s="80">
        <v>3.487996083294892E-2</v>
      </c>
      <c r="N72" s="80">
        <v>3.7314923462138841E-2</v>
      </c>
      <c r="O72" s="80">
        <v>4.7301179582385507E-2</v>
      </c>
      <c r="P72" s="80">
        <v>3.9319769735410015E-2</v>
      </c>
      <c r="Q72" s="80">
        <v>5.6326270799124702E-2</v>
      </c>
    </row>
    <row r="73" spans="2:17" x14ac:dyDescent="0.2">
      <c r="B73" s="19">
        <v>15</v>
      </c>
      <c r="C73" s="84" t="s">
        <v>31</v>
      </c>
      <c r="D73" s="119" t="s">
        <v>9</v>
      </c>
      <c r="M73" s="80">
        <v>3.8982075435169371E-2</v>
      </c>
      <c r="N73" s="80">
        <v>4.313691852844645E-2</v>
      </c>
      <c r="O73" s="80">
        <v>5.7488595440935181E-2</v>
      </c>
      <c r="P73" s="80">
        <v>7.1184734716589607E-2</v>
      </c>
      <c r="Q73" s="80">
        <v>8.8127742260558098E-2</v>
      </c>
    </row>
    <row r="74" spans="2:17" x14ac:dyDescent="0.2">
      <c r="B74" s="21"/>
      <c r="C74" s="85"/>
      <c r="D74" s="120"/>
      <c r="M74" s="103" t="s">
        <v>129</v>
      </c>
      <c r="N74" s="103" t="s">
        <v>129</v>
      </c>
      <c r="O74" s="103" t="s">
        <v>129</v>
      </c>
      <c r="P74" s="103" t="s">
        <v>129</v>
      </c>
      <c r="Q74" s="103" t="s">
        <v>129</v>
      </c>
    </row>
    <row r="75" spans="2:17" x14ac:dyDescent="0.2">
      <c r="B75" s="17"/>
      <c r="C75" s="87" t="s">
        <v>32</v>
      </c>
      <c r="D75" s="121"/>
      <c r="M75" s="89" t="s">
        <v>129</v>
      </c>
      <c r="N75" s="89" t="s">
        <v>129</v>
      </c>
      <c r="O75" s="89" t="s">
        <v>129</v>
      </c>
      <c r="P75" s="89" t="s">
        <v>129</v>
      </c>
      <c r="Q75" s="89" t="s">
        <v>129</v>
      </c>
    </row>
    <row r="76" spans="2:17" x14ac:dyDescent="0.2">
      <c r="B76" s="19">
        <v>16</v>
      </c>
      <c r="C76" s="84" t="s">
        <v>33</v>
      </c>
      <c r="D76" s="119" t="s">
        <v>10</v>
      </c>
      <c r="M76" s="80">
        <v>0</v>
      </c>
      <c r="N76" s="80">
        <v>0</v>
      </c>
      <c r="O76" s="80">
        <v>0</v>
      </c>
      <c r="P76" s="80">
        <v>0</v>
      </c>
      <c r="Q76" s="80">
        <v>0</v>
      </c>
    </row>
    <row r="77" spans="2:17" x14ac:dyDescent="0.2">
      <c r="B77" s="19">
        <v>17</v>
      </c>
      <c r="C77" s="84" t="s">
        <v>34</v>
      </c>
      <c r="D77" s="119" t="s">
        <v>11</v>
      </c>
      <c r="M77" s="80">
        <v>1.6082649864598323E-3</v>
      </c>
      <c r="N77" s="80">
        <v>1.5568817058629705E-3</v>
      </c>
      <c r="O77" s="80">
        <v>2.3369181150573399E-3</v>
      </c>
      <c r="P77" s="80">
        <v>-4.5283662242667051E-4</v>
      </c>
      <c r="Q77" s="80">
        <v>2.4278702262660124E-3</v>
      </c>
    </row>
    <row r="78" spans="2:17" x14ac:dyDescent="0.2">
      <c r="B78" s="19">
        <v>18</v>
      </c>
      <c r="C78" s="84" t="s">
        <v>35</v>
      </c>
      <c r="D78" s="119" t="s">
        <v>12</v>
      </c>
      <c r="M78" s="80">
        <v>0</v>
      </c>
      <c r="N78" s="80">
        <v>0</v>
      </c>
      <c r="O78" s="80">
        <v>0</v>
      </c>
      <c r="P78" s="80">
        <v>0</v>
      </c>
      <c r="Q78" s="80">
        <v>0</v>
      </c>
    </row>
    <row r="79" spans="2:17" x14ac:dyDescent="0.2">
      <c r="B79" s="19">
        <v>19</v>
      </c>
      <c r="C79" s="84" t="s">
        <v>36</v>
      </c>
      <c r="D79" s="119" t="s">
        <v>13</v>
      </c>
      <c r="M79" s="80">
        <v>0</v>
      </c>
      <c r="N79" s="80">
        <v>0</v>
      </c>
      <c r="O79" s="80">
        <v>0</v>
      </c>
      <c r="P79" s="80">
        <v>0</v>
      </c>
      <c r="Q79" s="80">
        <v>0</v>
      </c>
    </row>
    <row r="80" spans="2:17" x14ac:dyDescent="0.2">
      <c r="B80" s="21"/>
      <c r="C80" s="85"/>
      <c r="D80" s="120"/>
      <c r="M80" s="103" t="s">
        <v>129</v>
      </c>
      <c r="N80" s="103" t="s">
        <v>129</v>
      </c>
      <c r="O80" s="103" t="s">
        <v>129</v>
      </c>
      <c r="P80" s="103" t="s">
        <v>129</v>
      </c>
      <c r="Q80" s="103" t="s">
        <v>129</v>
      </c>
    </row>
    <row r="81" spans="2:17" x14ac:dyDescent="0.2">
      <c r="B81" s="38">
        <v>20</v>
      </c>
      <c r="C81" s="91" t="s">
        <v>56</v>
      </c>
      <c r="D81" s="92" t="s">
        <v>14</v>
      </c>
      <c r="M81" s="80">
        <v>6.6794269821511738E-4</v>
      </c>
      <c r="N81" s="80">
        <v>6.4404712722226595E-4</v>
      </c>
      <c r="O81" s="80">
        <v>9.7089396010543116E-4</v>
      </c>
      <c r="P81" s="80">
        <v>-1.9576253137422868E-4</v>
      </c>
      <c r="Q81" s="80">
        <v>1.0553573435802218E-3</v>
      </c>
    </row>
    <row r="82" spans="2:17" x14ac:dyDescent="0.2">
      <c r="B82" s="17"/>
      <c r="C82" s="41"/>
      <c r="D82" s="121"/>
      <c r="M82" s="89" t="s">
        <v>129</v>
      </c>
      <c r="N82" s="89" t="s">
        <v>129</v>
      </c>
      <c r="O82" s="89" t="s">
        <v>129</v>
      </c>
      <c r="P82" s="89" t="s">
        <v>129</v>
      </c>
      <c r="Q82" s="89" t="s">
        <v>129</v>
      </c>
    </row>
    <row r="83" spans="2:17" x14ac:dyDescent="0.2">
      <c r="B83" s="19">
        <v>21</v>
      </c>
      <c r="C83" s="42" t="s">
        <v>37</v>
      </c>
      <c r="D83" s="122" t="s">
        <v>10</v>
      </c>
      <c r="M83" s="80">
        <v>0</v>
      </c>
      <c r="N83" s="80">
        <v>0</v>
      </c>
      <c r="O83" s="80">
        <v>0</v>
      </c>
      <c r="P83" s="80">
        <v>0</v>
      </c>
      <c r="Q83" s="80">
        <v>0</v>
      </c>
    </row>
    <row r="84" spans="2:17" x14ac:dyDescent="0.2">
      <c r="B84" s="19">
        <v>22</v>
      </c>
      <c r="C84" s="42" t="s">
        <v>38</v>
      </c>
      <c r="D84" s="122" t="s">
        <v>10</v>
      </c>
      <c r="M84" s="80">
        <v>0</v>
      </c>
      <c r="N84" s="80">
        <v>0</v>
      </c>
      <c r="O84" s="80">
        <v>0</v>
      </c>
      <c r="P84" s="80">
        <v>0</v>
      </c>
      <c r="Q84" s="80">
        <v>0</v>
      </c>
    </row>
    <row r="85" spans="2:17" x14ac:dyDescent="0.2">
      <c r="B85" s="19">
        <v>23</v>
      </c>
      <c r="C85" s="42" t="s">
        <v>49</v>
      </c>
      <c r="D85" s="122" t="s">
        <v>12</v>
      </c>
      <c r="M85" s="80">
        <v>0</v>
      </c>
      <c r="N85" s="80">
        <v>0</v>
      </c>
      <c r="O85" s="80">
        <v>0</v>
      </c>
      <c r="P85" s="80">
        <v>0</v>
      </c>
      <c r="Q85" s="80">
        <v>0</v>
      </c>
    </row>
    <row r="86" spans="2:17" x14ac:dyDescent="0.2">
      <c r="B86" s="19">
        <v>24</v>
      </c>
      <c r="C86" s="42" t="s">
        <v>50</v>
      </c>
      <c r="D86" s="122" t="s">
        <v>13</v>
      </c>
      <c r="M86" s="80">
        <v>0</v>
      </c>
      <c r="N86" s="80">
        <v>0</v>
      </c>
      <c r="O86" s="80">
        <v>0</v>
      </c>
      <c r="P86" s="80">
        <v>0</v>
      </c>
      <c r="Q86" s="80">
        <v>0</v>
      </c>
    </row>
    <row r="87" spans="2:17" x14ac:dyDescent="0.2">
      <c r="B87" s="19">
        <v>25</v>
      </c>
      <c r="C87" s="95" t="s">
        <v>39</v>
      </c>
      <c r="D87" s="122" t="s">
        <v>15</v>
      </c>
      <c r="M87" s="80">
        <v>0</v>
      </c>
      <c r="N87" s="80">
        <v>0</v>
      </c>
      <c r="O87" s="80">
        <v>0</v>
      </c>
      <c r="P87" s="80">
        <v>0</v>
      </c>
      <c r="Q87" s="80">
        <v>0</v>
      </c>
    </row>
    <row r="88" spans="2:17" x14ac:dyDescent="0.2">
      <c r="B88" s="19">
        <v>26</v>
      </c>
      <c r="C88" s="95" t="s">
        <v>40</v>
      </c>
      <c r="D88" s="122" t="s">
        <v>15</v>
      </c>
      <c r="M88" s="80">
        <v>0</v>
      </c>
      <c r="N88" s="80">
        <v>0</v>
      </c>
      <c r="O88" s="80">
        <v>0</v>
      </c>
      <c r="P88" s="80">
        <v>0</v>
      </c>
      <c r="Q88" s="80">
        <v>0</v>
      </c>
    </row>
    <row r="89" spans="2:17" x14ac:dyDescent="0.2">
      <c r="B89" s="19"/>
      <c r="C89" s="47"/>
      <c r="D89" s="113"/>
      <c r="M89" s="80" t="s">
        <v>129</v>
      </c>
      <c r="N89" s="80" t="s">
        <v>129</v>
      </c>
      <c r="O89" s="80" t="s">
        <v>129</v>
      </c>
      <c r="P89" s="80" t="s">
        <v>129</v>
      </c>
      <c r="Q89" s="80" t="s">
        <v>129</v>
      </c>
    </row>
    <row r="90" spans="2:17" x14ac:dyDescent="0.2">
      <c r="B90" s="50">
        <v>27</v>
      </c>
      <c r="C90" s="96" t="s">
        <v>57</v>
      </c>
      <c r="D90" s="92" t="s">
        <v>17</v>
      </c>
      <c r="M90" s="105">
        <v>6.7161675041204662E-4</v>
      </c>
      <c r="N90" s="105">
        <v>6.6036053235812636E-4</v>
      </c>
      <c r="O90" s="105">
        <v>1.0076458783971887E-3</v>
      </c>
      <c r="P90" s="105">
        <v>-1.9340403864300849E-4</v>
      </c>
      <c r="Q90" s="105">
        <v>1.0672482152010248E-3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57"/>
  <sheetViews>
    <sheetView showGridLines="0" zoomScale="90" zoomScaleNormal="90" zoomScaleSheetLayoutView="100" workbookViewId="0"/>
  </sheetViews>
  <sheetFormatPr defaultColWidth="9.140625" defaultRowHeight="12.75" x14ac:dyDescent="0.2"/>
  <cols>
    <col min="1" max="1" width="6.42578125" style="6" customWidth="1"/>
    <col min="2" max="2" width="3.85546875" style="14" customWidth="1"/>
    <col min="3" max="3" width="52.28515625" style="6" customWidth="1"/>
    <col min="4" max="4" width="14.28515625" style="6" customWidth="1"/>
    <col min="5" max="12" width="9" style="6" customWidth="1"/>
    <col min="13" max="13" width="8.7109375" style="6" customWidth="1"/>
    <col min="14" max="17" width="9" style="6" customWidth="1"/>
    <col min="18" max="24" width="6.7109375" style="6" customWidth="1"/>
    <col min="25" max="16384" width="9.140625" style="6"/>
  </cols>
  <sheetData>
    <row r="1" spans="1:17" ht="15.75" x14ac:dyDescent="0.25">
      <c r="A1" s="64"/>
      <c r="B1" s="64" t="s">
        <v>127</v>
      </c>
      <c r="C1" s="64"/>
      <c r="D1" s="64"/>
      <c r="E1" s="64"/>
      <c r="F1" s="64"/>
      <c r="G1" s="64"/>
      <c r="H1" s="64"/>
      <c r="I1" s="64"/>
      <c r="J1" s="64"/>
      <c r="K1" s="64"/>
      <c r="L1" s="64"/>
      <c r="M1" s="64"/>
      <c r="N1" s="64"/>
      <c r="O1" s="64"/>
      <c r="P1" s="64"/>
      <c r="Q1" s="64"/>
    </row>
    <row r="2" spans="1:17" ht="15.75" x14ac:dyDescent="0.25">
      <c r="A2" s="63"/>
      <c r="B2" s="67"/>
      <c r="C2" s="68"/>
    </row>
    <row r="3" spans="1:17" ht="15.75" x14ac:dyDescent="0.25">
      <c r="B3" s="129"/>
      <c r="C3" s="130"/>
      <c r="D3" s="18"/>
      <c r="E3" s="3"/>
      <c r="F3" s="58"/>
      <c r="G3" s="58"/>
      <c r="H3" s="58"/>
      <c r="I3" s="5"/>
      <c r="J3" s="58"/>
      <c r="K3" s="1" t="s">
        <v>61</v>
      </c>
      <c r="L3" s="4"/>
      <c r="M3" s="4"/>
      <c r="N3" s="4"/>
      <c r="O3" s="4"/>
      <c r="P3" s="4"/>
      <c r="Q3" s="69"/>
    </row>
    <row r="4" spans="1:17" ht="12.6" customHeight="1" x14ac:dyDescent="0.2">
      <c r="B4" s="131" t="s">
        <v>63</v>
      </c>
      <c r="C4" s="132"/>
      <c r="D4" s="20"/>
      <c r="E4" s="7"/>
      <c r="F4" s="62"/>
      <c r="G4" s="62"/>
      <c r="H4" s="62"/>
      <c r="I4" s="9"/>
      <c r="J4" s="62"/>
      <c r="K4" s="2" t="s">
        <v>62</v>
      </c>
      <c r="L4" s="8"/>
      <c r="M4" s="8"/>
      <c r="N4" s="8"/>
      <c r="O4" s="8"/>
      <c r="P4" s="8"/>
      <c r="Q4" s="70"/>
    </row>
    <row r="5" spans="1:17" ht="12.6" customHeight="1" x14ac:dyDescent="0.2">
      <c r="B5" s="133" t="s">
        <v>66</v>
      </c>
      <c r="C5" s="134"/>
      <c r="D5" s="11"/>
      <c r="E5" s="135"/>
      <c r="F5" s="136"/>
      <c r="G5" s="136"/>
      <c r="H5" s="136"/>
      <c r="I5" s="136"/>
      <c r="J5" s="136"/>
      <c r="K5" s="136"/>
      <c r="L5" s="136"/>
      <c r="M5" s="136"/>
      <c r="N5" s="136"/>
      <c r="O5" s="136"/>
      <c r="P5" s="136"/>
      <c r="Q5" s="137"/>
    </row>
    <row r="6" spans="1:17" x14ac:dyDescent="0.2">
      <c r="B6" s="138"/>
      <c r="C6" s="139"/>
      <c r="D6" s="22" t="s">
        <v>51</v>
      </c>
      <c r="E6" s="23">
        <v>2010</v>
      </c>
      <c r="F6" s="23">
        <v>2011</v>
      </c>
      <c r="G6" s="23">
        <v>2012</v>
      </c>
      <c r="H6" s="23">
        <v>2013</v>
      </c>
      <c r="I6" s="23">
        <v>2014</v>
      </c>
      <c r="J6" s="23">
        <v>2015</v>
      </c>
      <c r="K6" s="23">
        <v>2016</v>
      </c>
      <c r="L6" s="23">
        <v>2017</v>
      </c>
      <c r="M6" s="23">
        <v>2018</v>
      </c>
      <c r="N6" s="23">
        <v>2019</v>
      </c>
      <c r="O6" s="23">
        <v>2020</v>
      </c>
      <c r="P6" s="23">
        <v>2021</v>
      </c>
      <c r="Q6" s="23">
        <v>2022</v>
      </c>
    </row>
    <row r="7" spans="1:17" x14ac:dyDescent="0.2">
      <c r="B7" s="17"/>
      <c r="C7" s="24"/>
      <c r="D7" s="25"/>
      <c r="E7" s="12"/>
      <c r="F7" s="12"/>
      <c r="G7" s="12"/>
      <c r="H7" s="12"/>
      <c r="I7" s="12"/>
      <c r="J7" s="12"/>
      <c r="K7" s="12"/>
      <c r="L7" s="12"/>
      <c r="M7" s="12"/>
      <c r="N7" s="12"/>
      <c r="O7" s="12"/>
      <c r="P7" s="12"/>
      <c r="Q7" s="12"/>
    </row>
    <row r="8" spans="1:17" x14ac:dyDescent="0.2">
      <c r="B8" s="19"/>
      <c r="C8" s="26" t="s">
        <v>18</v>
      </c>
      <c r="D8" s="25"/>
      <c r="E8" s="12"/>
      <c r="F8" s="12"/>
      <c r="G8" s="12"/>
      <c r="H8" s="12"/>
      <c r="I8" s="12"/>
      <c r="J8" s="12"/>
      <c r="K8" s="12"/>
      <c r="L8" s="12"/>
      <c r="M8" s="12"/>
      <c r="N8" s="12"/>
      <c r="O8" s="12"/>
      <c r="P8" s="12"/>
      <c r="Q8" s="12"/>
    </row>
    <row r="9" spans="1:17" x14ac:dyDescent="0.2">
      <c r="B9" s="19">
        <v>1</v>
      </c>
      <c r="C9" s="27" t="s">
        <v>19</v>
      </c>
      <c r="D9" s="28" t="s">
        <v>0</v>
      </c>
      <c r="E9" s="123">
        <v>1195129</v>
      </c>
      <c r="F9" s="123">
        <v>1259755</v>
      </c>
      <c r="G9" s="123">
        <v>1279472</v>
      </c>
      <c r="H9" s="123">
        <v>1283818</v>
      </c>
      <c r="I9" s="123">
        <v>1303083</v>
      </c>
      <c r="J9" s="123">
        <v>1338912</v>
      </c>
      <c r="K9" s="123">
        <v>1360287</v>
      </c>
      <c r="L9" s="123">
        <v>1430639</v>
      </c>
      <c r="M9" s="123">
        <v>1558226</v>
      </c>
      <c r="N9" s="123">
        <v>1622350</v>
      </c>
      <c r="O9" s="123">
        <v>1573914</v>
      </c>
      <c r="P9" s="123">
        <v>1740104</v>
      </c>
      <c r="Q9" s="123">
        <v>2010010</v>
      </c>
    </row>
    <row r="10" spans="1:17" x14ac:dyDescent="0.2">
      <c r="B10" s="19">
        <v>2</v>
      </c>
      <c r="C10" s="27" t="s">
        <v>20</v>
      </c>
      <c r="D10" s="28" t="s">
        <v>1</v>
      </c>
      <c r="E10" s="123">
        <v>621218</v>
      </c>
      <c r="F10" s="123">
        <v>673836</v>
      </c>
      <c r="G10" s="123">
        <v>689430</v>
      </c>
      <c r="H10" s="123">
        <v>688305</v>
      </c>
      <c r="I10" s="123">
        <v>698234</v>
      </c>
      <c r="J10" s="123">
        <v>718089</v>
      </c>
      <c r="K10" s="123">
        <v>725573</v>
      </c>
      <c r="L10" s="123">
        <v>769514</v>
      </c>
      <c r="M10" s="123">
        <v>854669</v>
      </c>
      <c r="N10" s="123">
        <v>882842</v>
      </c>
      <c r="O10" s="123">
        <v>847765</v>
      </c>
      <c r="P10" s="123">
        <v>948374</v>
      </c>
      <c r="Q10" s="123">
        <v>1121836</v>
      </c>
    </row>
    <row r="11" spans="1:17" x14ac:dyDescent="0.2">
      <c r="B11" s="19">
        <v>3</v>
      </c>
      <c r="C11" s="27" t="s">
        <v>21</v>
      </c>
      <c r="D11" s="28" t="s">
        <v>2</v>
      </c>
      <c r="E11" s="123">
        <v>573911</v>
      </c>
      <c r="F11" s="123">
        <v>585919</v>
      </c>
      <c r="G11" s="123">
        <v>590042</v>
      </c>
      <c r="H11" s="123">
        <v>595513</v>
      </c>
      <c r="I11" s="123">
        <v>604849</v>
      </c>
      <c r="J11" s="123">
        <v>620823</v>
      </c>
      <c r="K11" s="123">
        <v>634714</v>
      </c>
      <c r="L11" s="123">
        <v>661125</v>
      </c>
      <c r="M11" s="123">
        <v>703557</v>
      </c>
      <c r="N11" s="123">
        <v>739508</v>
      </c>
      <c r="O11" s="123">
        <v>726149</v>
      </c>
      <c r="P11" s="123">
        <v>791730</v>
      </c>
      <c r="Q11" s="123">
        <v>888174</v>
      </c>
    </row>
    <row r="12" spans="1:17" x14ac:dyDescent="0.2">
      <c r="B12" s="19">
        <v>4</v>
      </c>
      <c r="C12" s="27" t="s">
        <v>22</v>
      </c>
      <c r="D12" s="28" t="s">
        <v>3</v>
      </c>
      <c r="E12" s="123">
        <v>65841</v>
      </c>
      <c r="F12" s="123">
        <v>65271</v>
      </c>
      <c r="G12" s="123">
        <v>63455</v>
      </c>
      <c r="H12" s="123">
        <v>65494</v>
      </c>
      <c r="I12" s="123">
        <v>67460</v>
      </c>
      <c r="J12" s="123">
        <v>69896</v>
      </c>
      <c r="K12" s="123">
        <v>74504</v>
      </c>
      <c r="L12" s="123">
        <v>77706</v>
      </c>
      <c r="M12" s="123">
        <v>84930</v>
      </c>
      <c r="N12" s="123">
        <v>91561</v>
      </c>
      <c r="O12" s="123">
        <v>92132</v>
      </c>
      <c r="P12" s="123">
        <v>100669</v>
      </c>
      <c r="Q12" s="123">
        <v>105806</v>
      </c>
    </row>
    <row r="13" spans="1:17" x14ac:dyDescent="0.2">
      <c r="B13" s="19">
        <v>5</v>
      </c>
      <c r="C13" s="29" t="s">
        <v>23</v>
      </c>
      <c r="D13" s="28" t="s">
        <v>4</v>
      </c>
      <c r="E13" s="123">
        <v>934</v>
      </c>
      <c r="F13" s="123">
        <v>865</v>
      </c>
      <c r="G13" s="123">
        <v>805</v>
      </c>
      <c r="H13" s="123">
        <v>740</v>
      </c>
      <c r="I13" s="123">
        <v>714</v>
      </c>
      <c r="J13" s="123">
        <v>723</v>
      </c>
      <c r="K13" s="123">
        <v>991</v>
      </c>
      <c r="L13" s="123">
        <v>1126</v>
      </c>
      <c r="M13" s="123">
        <v>1214</v>
      </c>
      <c r="N13" s="123">
        <v>1302</v>
      </c>
      <c r="O13" s="123">
        <v>1818</v>
      </c>
      <c r="P13" s="123">
        <v>849</v>
      </c>
      <c r="Q13" s="123">
        <v>160</v>
      </c>
    </row>
    <row r="14" spans="1:17" x14ac:dyDescent="0.2">
      <c r="B14" s="21"/>
      <c r="C14" s="30"/>
      <c r="D14" s="31"/>
      <c r="E14" s="32"/>
      <c r="F14" s="32"/>
      <c r="G14" s="32"/>
      <c r="H14" s="32"/>
      <c r="I14" s="32"/>
      <c r="J14" s="32"/>
      <c r="K14" s="32"/>
      <c r="L14" s="32"/>
      <c r="M14" s="32"/>
      <c r="N14" s="32"/>
      <c r="O14" s="32"/>
      <c r="P14" s="32"/>
      <c r="Q14" s="32"/>
    </row>
    <row r="15" spans="1:17" x14ac:dyDescent="0.2">
      <c r="B15" s="17"/>
      <c r="C15" s="33" t="s">
        <v>24</v>
      </c>
      <c r="D15" s="34"/>
      <c r="E15" s="35"/>
      <c r="F15" s="35"/>
      <c r="G15" s="35"/>
      <c r="H15" s="35"/>
      <c r="I15" s="35"/>
      <c r="J15" s="35"/>
      <c r="K15" s="35"/>
      <c r="L15" s="35"/>
      <c r="M15" s="35"/>
      <c r="N15" s="35"/>
      <c r="O15" s="35"/>
      <c r="P15" s="35"/>
      <c r="Q15" s="35"/>
    </row>
    <row r="16" spans="1:17" x14ac:dyDescent="0.2">
      <c r="B16" s="19">
        <v>6</v>
      </c>
      <c r="C16" s="29" t="s">
        <v>25</v>
      </c>
      <c r="D16" s="28" t="s">
        <v>5</v>
      </c>
      <c r="E16" s="123">
        <v>458013</v>
      </c>
      <c r="F16" s="123">
        <v>464274</v>
      </c>
      <c r="G16" s="123">
        <v>466876</v>
      </c>
      <c r="H16" s="123">
        <v>470539</v>
      </c>
      <c r="I16" s="123">
        <v>476465</v>
      </c>
      <c r="J16" s="123">
        <v>482897</v>
      </c>
      <c r="K16" s="123">
        <v>490608</v>
      </c>
      <c r="L16" s="123">
        <v>506470</v>
      </c>
      <c r="M16" s="123">
        <v>542949</v>
      </c>
      <c r="N16" s="123">
        <v>566538</v>
      </c>
      <c r="O16" s="123">
        <v>558446</v>
      </c>
      <c r="P16" s="123">
        <v>606798</v>
      </c>
      <c r="Q16" s="123">
        <v>679345</v>
      </c>
    </row>
    <row r="17" spans="2:17" x14ac:dyDescent="0.2">
      <c r="B17" s="19">
        <v>7</v>
      </c>
      <c r="C17" s="25" t="s">
        <v>26</v>
      </c>
      <c r="D17" s="28" t="s">
        <v>5</v>
      </c>
      <c r="E17" s="123">
        <v>284987</v>
      </c>
      <c r="F17" s="123">
        <v>291140</v>
      </c>
      <c r="G17" s="123">
        <v>291603</v>
      </c>
      <c r="H17" s="123">
        <v>294780</v>
      </c>
      <c r="I17" s="123">
        <v>298582</v>
      </c>
      <c r="J17" s="123">
        <v>305099</v>
      </c>
      <c r="K17" s="123">
        <v>310155</v>
      </c>
      <c r="L17" s="123">
        <v>321318</v>
      </c>
      <c r="M17" s="123">
        <v>345861</v>
      </c>
      <c r="N17" s="123">
        <v>357553</v>
      </c>
      <c r="O17" s="123">
        <v>342051</v>
      </c>
      <c r="P17" s="123">
        <v>373364</v>
      </c>
      <c r="Q17" s="123">
        <v>430007</v>
      </c>
    </row>
    <row r="18" spans="2:17" x14ac:dyDescent="0.2">
      <c r="B18" s="19">
        <v>8</v>
      </c>
      <c r="C18" s="25" t="s">
        <v>27</v>
      </c>
      <c r="D18" s="28" t="s">
        <v>5</v>
      </c>
      <c r="E18" s="123">
        <v>5282</v>
      </c>
      <c r="F18" s="123">
        <v>5428</v>
      </c>
      <c r="G18" s="123">
        <v>5328</v>
      </c>
      <c r="H18" s="123">
        <v>5433</v>
      </c>
      <c r="I18" s="123">
        <v>5418</v>
      </c>
      <c r="J18" s="123">
        <v>5444</v>
      </c>
      <c r="K18" s="123">
        <v>5611</v>
      </c>
      <c r="L18" s="123">
        <v>5661</v>
      </c>
      <c r="M18" s="123">
        <v>6439</v>
      </c>
      <c r="N18" s="123">
        <v>6723</v>
      </c>
      <c r="O18" s="123">
        <v>6652</v>
      </c>
      <c r="P18" s="123">
        <v>7063</v>
      </c>
      <c r="Q18" s="123">
        <v>7440</v>
      </c>
    </row>
    <row r="19" spans="2:17" x14ac:dyDescent="0.2">
      <c r="B19" s="19">
        <v>9</v>
      </c>
      <c r="C19" s="25" t="s">
        <v>28</v>
      </c>
      <c r="D19" s="28" t="s">
        <v>5</v>
      </c>
      <c r="E19" s="123">
        <v>167744</v>
      </c>
      <c r="F19" s="123">
        <v>167706</v>
      </c>
      <c r="G19" s="123">
        <v>169945</v>
      </c>
      <c r="H19" s="123">
        <v>170326</v>
      </c>
      <c r="I19" s="123">
        <v>172465</v>
      </c>
      <c r="J19" s="123">
        <v>172354</v>
      </c>
      <c r="K19" s="123">
        <v>174842</v>
      </c>
      <c r="L19" s="123">
        <v>179491</v>
      </c>
      <c r="M19" s="123">
        <v>190649</v>
      </c>
      <c r="N19" s="123">
        <v>202262</v>
      </c>
      <c r="O19" s="123">
        <v>209743</v>
      </c>
      <c r="P19" s="123">
        <v>226371</v>
      </c>
      <c r="Q19" s="123">
        <v>241898</v>
      </c>
    </row>
    <row r="20" spans="2:17" x14ac:dyDescent="0.2">
      <c r="B20" s="19">
        <v>10</v>
      </c>
      <c r="C20" s="29" t="s">
        <v>29</v>
      </c>
      <c r="D20" s="28" t="s">
        <v>6</v>
      </c>
      <c r="E20" s="123">
        <v>129254</v>
      </c>
      <c r="F20" s="123">
        <v>130330</v>
      </c>
      <c r="G20" s="123">
        <v>122266</v>
      </c>
      <c r="H20" s="123">
        <v>122252</v>
      </c>
      <c r="I20" s="123">
        <v>120294</v>
      </c>
      <c r="J20" s="123">
        <v>155079</v>
      </c>
      <c r="K20" s="123">
        <v>145121</v>
      </c>
      <c r="L20" s="123">
        <v>152004</v>
      </c>
      <c r="M20" s="123">
        <v>161237</v>
      </c>
      <c r="N20" s="123">
        <v>180541</v>
      </c>
      <c r="O20" s="123">
        <v>174331</v>
      </c>
      <c r="P20" s="123">
        <v>197869</v>
      </c>
      <c r="Q20" s="123">
        <v>227220</v>
      </c>
    </row>
    <row r="21" spans="2:17" x14ac:dyDescent="0.2">
      <c r="B21" s="19">
        <v>11</v>
      </c>
      <c r="C21" s="25" t="s">
        <v>52</v>
      </c>
      <c r="D21" s="36" t="s">
        <v>53</v>
      </c>
      <c r="E21" s="123">
        <v>125898</v>
      </c>
      <c r="F21" s="123">
        <v>130965</v>
      </c>
      <c r="G21" s="123">
        <v>122505</v>
      </c>
      <c r="H21" s="123">
        <v>121237</v>
      </c>
      <c r="I21" s="123">
        <v>118138</v>
      </c>
      <c r="J21" s="123">
        <v>152533</v>
      </c>
      <c r="K21" s="123">
        <v>141675</v>
      </c>
      <c r="L21" s="123">
        <v>148670</v>
      </c>
      <c r="M21" s="123">
        <v>157069</v>
      </c>
      <c r="N21" s="123">
        <v>173484</v>
      </c>
      <c r="O21" s="123">
        <v>173694</v>
      </c>
      <c r="P21" s="123">
        <v>184425</v>
      </c>
      <c r="Q21" s="123">
        <v>203422</v>
      </c>
    </row>
    <row r="22" spans="2:17" x14ac:dyDescent="0.2">
      <c r="B22" s="19">
        <v>12</v>
      </c>
      <c r="C22" s="25" t="s">
        <v>54</v>
      </c>
      <c r="D22" s="28" t="s">
        <v>7</v>
      </c>
      <c r="E22" s="123">
        <v>3754</v>
      </c>
      <c r="F22" s="123">
        <v>873</v>
      </c>
      <c r="G22" s="123">
        <v>844</v>
      </c>
      <c r="H22" s="123">
        <v>764</v>
      </c>
      <c r="I22" s="123">
        <v>1579</v>
      </c>
      <c r="J22" s="123">
        <v>2244</v>
      </c>
      <c r="K22" s="123">
        <v>3140</v>
      </c>
      <c r="L22" s="123">
        <v>3131</v>
      </c>
      <c r="M22" s="123">
        <v>3999</v>
      </c>
      <c r="N22" s="123">
        <v>7001</v>
      </c>
      <c r="O22" s="123">
        <v>385</v>
      </c>
      <c r="P22" s="123">
        <v>13177</v>
      </c>
      <c r="Q22" s="123">
        <v>23431</v>
      </c>
    </row>
    <row r="23" spans="2:17" x14ac:dyDescent="0.2">
      <c r="B23" s="19">
        <v>13</v>
      </c>
      <c r="C23" s="37" t="s">
        <v>55</v>
      </c>
      <c r="D23" s="28" t="s">
        <v>16</v>
      </c>
      <c r="E23" s="123">
        <v>-398</v>
      </c>
      <c r="F23" s="123">
        <v>-1508</v>
      </c>
      <c r="G23" s="123">
        <v>-1083</v>
      </c>
      <c r="H23" s="123">
        <v>251</v>
      </c>
      <c r="I23" s="123">
        <v>577</v>
      </c>
      <c r="J23" s="123">
        <v>302</v>
      </c>
      <c r="K23" s="123">
        <v>306</v>
      </c>
      <c r="L23" s="123">
        <v>203</v>
      </c>
      <c r="M23" s="123">
        <v>169</v>
      </c>
      <c r="N23" s="123">
        <v>56</v>
      </c>
      <c r="O23" s="123">
        <v>252</v>
      </c>
      <c r="P23" s="123">
        <v>267</v>
      </c>
      <c r="Q23" s="123">
        <v>367</v>
      </c>
    </row>
    <row r="24" spans="2:17" x14ac:dyDescent="0.2">
      <c r="B24" s="19">
        <v>14</v>
      </c>
      <c r="C24" s="29" t="s">
        <v>30</v>
      </c>
      <c r="D24" s="28" t="s">
        <v>8</v>
      </c>
      <c r="E24" s="123">
        <v>446125</v>
      </c>
      <c r="F24" s="123">
        <v>491263</v>
      </c>
      <c r="G24" s="123">
        <v>519168</v>
      </c>
      <c r="H24" s="123">
        <v>527660</v>
      </c>
      <c r="I24" s="123">
        <v>541420</v>
      </c>
      <c r="J24" s="123">
        <v>570623</v>
      </c>
      <c r="K24" s="123">
        <v>563612</v>
      </c>
      <c r="L24" s="123">
        <v>615478</v>
      </c>
      <c r="M24" s="123">
        <v>685372</v>
      </c>
      <c r="N24" s="123">
        <v>707965</v>
      </c>
      <c r="O24" s="123">
        <v>663307</v>
      </c>
      <c r="P24" s="123">
        <v>770745</v>
      </c>
      <c r="Q24" s="123">
        <v>958476</v>
      </c>
    </row>
    <row r="25" spans="2:17" x14ac:dyDescent="0.2">
      <c r="B25" s="19">
        <v>15</v>
      </c>
      <c r="C25" s="29" t="s">
        <v>31</v>
      </c>
      <c r="D25" s="28" t="s">
        <v>9</v>
      </c>
      <c r="E25" s="123">
        <v>394574</v>
      </c>
      <c r="F25" s="123">
        <v>435542</v>
      </c>
      <c r="G25" s="123">
        <v>455618</v>
      </c>
      <c r="H25" s="123">
        <v>460184</v>
      </c>
      <c r="I25" s="123">
        <v>466584</v>
      </c>
      <c r="J25" s="123">
        <v>518603</v>
      </c>
      <c r="K25" s="123">
        <v>491114</v>
      </c>
      <c r="L25" s="123">
        <v>536247</v>
      </c>
      <c r="M25" s="123">
        <v>602285</v>
      </c>
      <c r="N25" s="123">
        <v>625277</v>
      </c>
      <c r="O25" s="123">
        <v>579621</v>
      </c>
      <c r="P25" s="123">
        <v>683862</v>
      </c>
      <c r="Q25" s="123">
        <v>871221</v>
      </c>
    </row>
    <row r="26" spans="2:17" x14ac:dyDescent="0.2">
      <c r="B26" s="21"/>
      <c r="C26" s="30"/>
      <c r="D26" s="31"/>
      <c r="E26" s="32"/>
      <c r="F26" s="32"/>
      <c r="G26" s="32"/>
      <c r="H26" s="32"/>
      <c r="I26" s="32"/>
      <c r="J26" s="32"/>
      <c r="K26" s="32"/>
      <c r="L26" s="32"/>
      <c r="M26" s="32"/>
      <c r="N26" s="32"/>
      <c r="O26" s="32"/>
      <c r="P26" s="32"/>
      <c r="Q26" s="32"/>
    </row>
    <row r="27" spans="2:17" x14ac:dyDescent="0.2">
      <c r="B27" s="17"/>
      <c r="C27" s="33" t="s">
        <v>32</v>
      </c>
      <c r="D27" s="34"/>
      <c r="E27" s="35"/>
      <c r="F27" s="35"/>
      <c r="G27" s="35"/>
      <c r="H27" s="35"/>
      <c r="I27" s="35"/>
      <c r="J27" s="35"/>
      <c r="K27" s="35"/>
      <c r="L27" s="35"/>
      <c r="M27" s="35"/>
      <c r="N27" s="35"/>
      <c r="O27" s="35"/>
      <c r="P27" s="35"/>
      <c r="Q27" s="35"/>
    </row>
    <row r="28" spans="2:17" x14ac:dyDescent="0.2">
      <c r="B28" s="19">
        <v>16</v>
      </c>
      <c r="C28" s="29" t="s">
        <v>33</v>
      </c>
      <c r="D28" s="28" t="s">
        <v>10</v>
      </c>
      <c r="E28" s="123">
        <v>311717</v>
      </c>
      <c r="F28" s="123">
        <v>319557</v>
      </c>
      <c r="G28" s="123">
        <v>323867</v>
      </c>
      <c r="H28" s="123">
        <v>324676</v>
      </c>
      <c r="I28" s="123">
        <v>328166</v>
      </c>
      <c r="J28" s="123">
        <v>330267</v>
      </c>
      <c r="K28" s="123">
        <v>340586</v>
      </c>
      <c r="L28" s="123">
        <v>352818</v>
      </c>
      <c r="M28" s="123">
        <v>372900</v>
      </c>
      <c r="N28" s="123">
        <v>393062</v>
      </c>
      <c r="O28" s="123">
        <v>406330</v>
      </c>
      <c r="P28" s="123">
        <v>423799</v>
      </c>
      <c r="Q28" s="123">
        <v>454769</v>
      </c>
    </row>
    <row r="29" spans="2:17" x14ac:dyDescent="0.2">
      <c r="B29" s="19">
        <v>17</v>
      </c>
      <c r="C29" s="29" t="s">
        <v>34</v>
      </c>
      <c r="D29" s="28" t="s">
        <v>11</v>
      </c>
      <c r="E29" s="123">
        <v>265491</v>
      </c>
      <c r="F29" s="123">
        <v>268734</v>
      </c>
      <c r="G29" s="123">
        <v>267371</v>
      </c>
      <c r="H29" s="123">
        <v>270735</v>
      </c>
      <c r="I29" s="123">
        <v>273811</v>
      </c>
      <c r="J29" s="123">
        <v>288939</v>
      </c>
      <c r="K29" s="123">
        <v>292237</v>
      </c>
      <c r="L29" s="123">
        <v>306631</v>
      </c>
      <c r="M29" s="123">
        <v>328764</v>
      </c>
      <c r="N29" s="123">
        <v>344713</v>
      </c>
      <c r="O29" s="123">
        <v>340593</v>
      </c>
      <c r="P29" s="123">
        <v>385948</v>
      </c>
      <c r="Q29" s="123">
        <v>441318</v>
      </c>
    </row>
    <row r="30" spans="2:17" x14ac:dyDescent="0.2">
      <c r="B30" s="19">
        <v>18</v>
      </c>
      <c r="C30" s="29" t="s">
        <v>35</v>
      </c>
      <c r="D30" s="28" t="s">
        <v>12</v>
      </c>
      <c r="E30" s="123">
        <v>72553</v>
      </c>
      <c r="F30" s="123">
        <v>72389</v>
      </c>
      <c r="G30" s="123">
        <v>70984</v>
      </c>
      <c r="H30" s="123">
        <v>73774</v>
      </c>
      <c r="I30" s="123">
        <v>78079</v>
      </c>
      <c r="J30" s="123">
        <v>79430</v>
      </c>
      <c r="K30" s="123">
        <v>84725</v>
      </c>
      <c r="L30" s="123">
        <v>88314</v>
      </c>
      <c r="M30" s="123">
        <v>96206</v>
      </c>
      <c r="N30" s="123">
        <v>103164</v>
      </c>
      <c r="O30" s="123">
        <v>105060</v>
      </c>
      <c r="P30" s="123">
        <v>114025</v>
      </c>
      <c r="Q30" s="123">
        <v>118778</v>
      </c>
    </row>
    <row r="31" spans="2:17" x14ac:dyDescent="0.2">
      <c r="B31" s="19">
        <v>19</v>
      </c>
      <c r="C31" s="29" t="s">
        <v>36</v>
      </c>
      <c r="D31" s="28" t="s">
        <v>13</v>
      </c>
      <c r="E31" s="123">
        <v>10943</v>
      </c>
      <c r="F31" s="123">
        <v>10355</v>
      </c>
      <c r="G31" s="123">
        <v>9530</v>
      </c>
      <c r="H31" s="123">
        <v>8918</v>
      </c>
      <c r="I31" s="123">
        <v>8461</v>
      </c>
      <c r="J31" s="123">
        <v>8640</v>
      </c>
      <c r="K31" s="123">
        <v>9321</v>
      </c>
      <c r="L31" s="123">
        <v>10058</v>
      </c>
      <c r="M31" s="123">
        <v>10597</v>
      </c>
      <c r="N31" s="123">
        <v>11172</v>
      </c>
      <c r="O31" s="123">
        <v>35520</v>
      </c>
      <c r="P31" s="123">
        <v>32222</v>
      </c>
      <c r="Q31" s="123">
        <v>21045</v>
      </c>
    </row>
    <row r="32" spans="2:17" x14ac:dyDescent="0.2">
      <c r="B32" s="21"/>
      <c r="C32" s="30"/>
      <c r="D32" s="31"/>
      <c r="E32" s="32"/>
      <c r="F32" s="32"/>
      <c r="G32" s="32"/>
      <c r="H32" s="32"/>
      <c r="I32" s="32"/>
      <c r="J32" s="32"/>
      <c r="K32" s="32"/>
      <c r="L32" s="32"/>
      <c r="M32" s="32"/>
      <c r="N32" s="32"/>
      <c r="O32" s="32"/>
      <c r="P32" s="32"/>
      <c r="Q32" s="32"/>
    </row>
    <row r="33" spans="2:17" x14ac:dyDescent="0.2">
      <c r="B33" s="38">
        <v>20</v>
      </c>
      <c r="C33" s="39" t="s">
        <v>56</v>
      </c>
      <c r="D33" s="40" t="s">
        <v>14</v>
      </c>
      <c r="E33" s="123">
        <v>638818</v>
      </c>
      <c r="F33" s="123">
        <v>650325</v>
      </c>
      <c r="G33" s="123">
        <v>652692</v>
      </c>
      <c r="H33" s="123">
        <v>660267</v>
      </c>
      <c r="I33" s="123">
        <v>671595</v>
      </c>
      <c r="J33" s="123">
        <v>689996</v>
      </c>
      <c r="K33" s="123">
        <v>708227</v>
      </c>
      <c r="L33" s="123">
        <v>737705</v>
      </c>
      <c r="M33" s="123">
        <v>787273</v>
      </c>
      <c r="N33" s="123">
        <v>829767</v>
      </c>
      <c r="O33" s="123">
        <v>816463</v>
      </c>
      <c r="P33" s="123">
        <v>891550</v>
      </c>
      <c r="Q33" s="123">
        <v>993820</v>
      </c>
    </row>
    <row r="34" spans="2:17" x14ac:dyDescent="0.2">
      <c r="B34" s="17"/>
      <c r="C34" s="41"/>
      <c r="D34" s="34"/>
      <c r="E34" s="35"/>
      <c r="F34" s="35"/>
      <c r="G34" s="35"/>
      <c r="H34" s="35"/>
      <c r="I34" s="35"/>
      <c r="J34" s="35"/>
      <c r="K34" s="35"/>
      <c r="L34" s="35"/>
      <c r="M34" s="35"/>
      <c r="N34" s="35"/>
      <c r="O34" s="35"/>
      <c r="P34" s="35"/>
      <c r="Q34" s="35"/>
    </row>
    <row r="35" spans="2:17" x14ac:dyDescent="0.2">
      <c r="B35" s="19">
        <v>21</v>
      </c>
      <c r="C35" s="42" t="s">
        <v>37</v>
      </c>
      <c r="D35" s="43" t="s">
        <v>10</v>
      </c>
      <c r="E35" s="123">
        <v>1211</v>
      </c>
      <c r="F35" s="123">
        <v>1366</v>
      </c>
      <c r="G35" s="123">
        <v>1464</v>
      </c>
      <c r="H35" s="123">
        <v>1564</v>
      </c>
      <c r="I35" s="123">
        <v>1766</v>
      </c>
      <c r="J35" s="123">
        <v>1903</v>
      </c>
      <c r="K35" s="123">
        <v>1796</v>
      </c>
      <c r="L35" s="123">
        <v>1825</v>
      </c>
      <c r="M35" s="123">
        <v>3042</v>
      </c>
      <c r="N35" s="123">
        <v>3176</v>
      </c>
      <c r="O35" s="123">
        <v>3095</v>
      </c>
      <c r="P35" s="123">
        <v>3242</v>
      </c>
      <c r="Q35" s="123">
        <v>3436</v>
      </c>
    </row>
    <row r="36" spans="2:17" x14ac:dyDescent="0.2">
      <c r="B36" s="19">
        <v>22</v>
      </c>
      <c r="C36" s="44" t="s">
        <v>38</v>
      </c>
      <c r="D36" s="43" t="s">
        <v>10</v>
      </c>
      <c r="E36" s="123">
        <v>8635</v>
      </c>
      <c r="F36" s="123">
        <v>9190</v>
      </c>
      <c r="G36" s="123">
        <v>9140</v>
      </c>
      <c r="H36" s="123">
        <v>8769</v>
      </c>
      <c r="I36" s="123">
        <v>8420</v>
      </c>
      <c r="J36" s="123">
        <v>8591</v>
      </c>
      <c r="K36" s="123">
        <v>8841</v>
      </c>
      <c r="L36" s="123">
        <v>9347</v>
      </c>
      <c r="M36" s="123">
        <v>11173</v>
      </c>
      <c r="N36" s="123">
        <v>11890</v>
      </c>
      <c r="O36" s="123">
        <v>11613</v>
      </c>
      <c r="P36" s="123">
        <v>12229</v>
      </c>
      <c r="Q36" s="123">
        <v>13730</v>
      </c>
    </row>
    <row r="37" spans="2:17" x14ac:dyDescent="0.2">
      <c r="B37" s="19">
        <v>23</v>
      </c>
      <c r="C37" s="44" t="s">
        <v>49</v>
      </c>
      <c r="D37" s="45" t="s">
        <v>12</v>
      </c>
      <c r="E37" s="123">
        <v>1968</v>
      </c>
      <c r="F37" s="123">
        <v>2186</v>
      </c>
      <c r="G37" s="123">
        <v>2047</v>
      </c>
      <c r="H37" s="123">
        <v>2009</v>
      </c>
      <c r="I37" s="123">
        <v>2416</v>
      </c>
      <c r="J37" s="123">
        <v>3117</v>
      </c>
      <c r="K37" s="123">
        <v>3098</v>
      </c>
      <c r="L37" s="123">
        <v>3139</v>
      </c>
      <c r="M37" s="123">
        <v>3061</v>
      </c>
      <c r="N37" s="123">
        <v>3273</v>
      </c>
      <c r="O37" s="123">
        <v>3217</v>
      </c>
      <c r="P37" s="123">
        <v>3756</v>
      </c>
      <c r="Q37" s="123">
        <v>4775</v>
      </c>
    </row>
    <row r="38" spans="2:17" x14ac:dyDescent="0.2">
      <c r="B38" s="19">
        <v>24</v>
      </c>
      <c r="C38" s="44" t="s">
        <v>50</v>
      </c>
      <c r="D38" s="45" t="s">
        <v>13</v>
      </c>
      <c r="E38" s="123">
        <v>1299</v>
      </c>
      <c r="F38" s="123">
        <v>1451</v>
      </c>
      <c r="G38" s="123">
        <v>1381</v>
      </c>
      <c r="H38" s="123">
        <v>1543</v>
      </c>
      <c r="I38" s="123">
        <v>1279</v>
      </c>
      <c r="J38" s="123">
        <v>1598</v>
      </c>
      <c r="K38" s="123">
        <v>1427</v>
      </c>
      <c r="L38" s="123">
        <v>1497</v>
      </c>
      <c r="M38" s="123">
        <v>1491</v>
      </c>
      <c r="N38" s="123">
        <v>1571</v>
      </c>
      <c r="O38" s="123">
        <v>1623</v>
      </c>
      <c r="P38" s="123">
        <v>1713</v>
      </c>
      <c r="Q38" s="123">
        <v>1854</v>
      </c>
    </row>
    <row r="39" spans="2:17" x14ac:dyDescent="0.2">
      <c r="B39" s="19">
        <v>25</v>
      </c>
      <c r="C39" s="46" t="s">
        <v>39</v>
      </c>
      <c r="D39" s="43" t="s">
        <v>15</v>
      </c>
      <c r="E39" s="123">
        <v>225261</v>
      </c>
      <c r="F39" s="123">
        <v>241647</v>
      </c>
      <c r="G39" s="123">
        <v>229965</v>
      </c>
      <c r="H39" s="123">
        <v>235721</v>
      </c>
      <c r="I39" s="123">
        <v>266236</v>
      </c>
      <c r="J39" s="123">
        <v>258891</v>
      </c>
      <c r="K39" s="123">
        <v>257436</v>
      </c>
      <c r="L39" s="123">
        <v>260170</v>
      </c>
      <c r="M39" s="123">
        <v>299252</v>
      </c>
      <c r="N39" s="123">
        <v>278599</v>
      </c>
      <c r="O39" s="123">
        <v>213099</v>
      </c>
      <c r="P39" s="123">
        <v>274016</v>
      </c>
      <c r="Q39" s="123">
        <v>351555</v>
      </c>
    </row>
    <row r="40" spans="2:17" x14ac:dyDescent="0.2">
      <c r="B40" s="19">
        <v>26</v>
      </c>
      <c r="C40" s="46" t="s">
        <v>40</v>
      </c>
      <c r="D40" s="43" t="s">
        <v>15</v>
      </c>
      <c r="E40" s="123">
        <v>215799</v>
      </c>
      <c r="F40" s="123">
        <v>224124</v>
      </c>
      <c r="G40" s="123">
        <v>209976</v>
      </c>
      <c r="H40" s="123">
        <v>218363</v>
      </c>
      <c r="I40" s="123">
        <v>259613</v>
      </c>
      <c r="J40" s="123">
        <v>248198</v>
      </c>
      <c r="K40" s="123">
        <v>265910</v>
      </c>
      <c r="L40" s="123">
        <v>259490</v>
      </c>
      <c r="M40" s="123">
        <v>294395</v>
      </c>
      <c r="N40" s="123">
        <v>286245</v>
      </c>
      <c r="O40" s="123">
        <v>228449</v>
      </c>
      <c r="P40" s="123">
        <v>252160</v>
      </c>
      <c r="Q40" s="123">
        <v>352984</v>
      </c>
    </row>
    <row r="41" spans="2:17" s="14" customFormat="1" ht="11.25" x14ac:dyDescent="0.2">
      <c r="B41" s="19"/>
      <c r="C41" s="47"/>
      <c r="D41" s="48"/>
      <c r="E41" s="49"/>
      <c r="F41" s="49"/>
      <c r="G41" s="49"/>
      <c r="H41" s="49"/>
      <c r="I41" s="49"/>
      <c r="J41" s="49"/>
      <c r="K41" s="49"/>
      <c r="L41" s="49"/>
      <c r="M41" s="49"/>
      <c r="N41" s="49"/>
      <c r="O41" s="49"/>
      <c r="P41" s="49"/>
      <c r="Q41" s="49"/>
    </row>
    <row r="42" spans="2:17" s="14" customFormat="1" ht="11.25" x14ac:dyDescent="0.2">
      <c r="B42" s="50">
        <v>27</v>
      </c>
      <c r="C42" s="51" t="s">
        <v>57</v>
      </c>
      <c r="D42" s="40" t="s">
        <v>17</v>
      </c>
      <c r="E42" s="124">
        <v>640187</v>
      </c>
      <c r="F42" s="124">
        <v>659289</v>
      </c>
      <c r="G42" s="124">
        <v>664339</v>
      </c>
      <c r="H42" s="124">
        <v>669954</v>
      </c>
      <c r="I42" s="124">
        <v>670427</v>
      </c>
      <c r="J42" s="124">
        <v>692482</v>
      </c>
      <c r="K42" s="124">
        <v>691037</v>
      </c>
      <c r="L42" s="124">
        <v>729221</v>
      </c>
      <c r="M42" s="124">
        <v>782429</v>
      </c>
      <c r="N42" s="124">
        <v>811705</v>
      </c>
      <c r="O42" s="124">
        <v>791001</v>
      </c>
      <c r="P42" s="124">
        <v>902376</v>
      </c>
      <c r="Q42" s="124">
        <v>979176</v>
      </c>
    </row>
    <row r="43" spans="2:17" s="14" customFormat="1" ht="11.25" x14ac:dyDescent="0.2">
      <c r="B43" s="19"/>
      <c r="C43" s="47"/>
      <c r="D43" s="48"/>
      <c r="E43" s="49"/>
      <c r="F43" s="49"/>
      <c r="G43" s="49"/>
      <c r="H43" s="49"/>
      <c r="I43" s="49"/>
      <c r="J43" s="49"/>
      <c r="K43" s="49"/>
      <c r="L43" s="49"/>
      <c r="M43" s="49"/>
      <c r="N43" s="49"/>
      <c r="O43" s="49"/>
      <c r="P43" s="49"/>
      <c r="Q43" s="49"/>
    </row>
    <row r="44" spans="2:17" s="14" customFormat="1" ht="11.25" x14ac:dyDescent="0.2">
      <c r="B44" s="19">
        <v>28</v>
      </c>
      <c r="C44" s="52" t="s">
        <v>58</v>
      </c>
      <c r="E44" s="125">
        <v>9475</v>
      </c>
      <c r="F44" s="125">
        <v>10101</v>
      </c>
      <c r="G44" s="125">
        <v>10950</v>
      </c>
      <c r="H44" s="125">
        <v>15371</v>
      </c>
      <c r="I44" s="12"/>
      <c r="J44" s="12"/>
      <c r="K44" s="12"/>
      <c r="L44" s="12"/>
      <c r="M44" s="12"/>
      <c r="N44" s="12"/>
      <c r="O44" s="12"/>
      <c r="P44" s="12"/>
      <c r="Q44" s="12"/>
    </row>
    <row r="45" spans="2:17" s="14" customFormat="1" ht="11.25" x14ac:dyDescent="0.2">
      <c r="B45" s="19"/>
      <c r="C45" s="53" t="s">
        <v>59</v>
      </c>
      <c r="D45" s="25"/>
      <c r="E45" s="12"/>
      <c r="F45" s="12"/>
      <c r="G45" s="12"/>
      <c r="H45" s="12"/>
      <c r="I45" s="12"/>
      <c r="J45" s="12"/>
      <c r="K45" s="12"/>
      <c r="L45" s="12"/>
      <c r="M45" s="12"/>
      <c r="N45" s="12"/>
      <c r="O45" s="12"/>
      <c r="P45" s="12"/>
      <c r="Q45" s="12"/>
    </row>
    <row r="46" spans="2:17" s="14" customFormat="1" ht="11.25" x14ac:dyDescent="0.2">
      <c r="B46" s="19"/>
      <c r="C46" s="54"/>
      <c r="D46" s="55"/>
      <c r="E46" s="10"/>
      <c r="F46" s="10"/>
      <c r="G46" s="10"/>
      <c r="H46" s="10"/>
      <c r="I46" s="12"/>
      <c r="J46" s="12"/>
      <c r="K46" s="12"/>
      <c r="L46" s="12"/>
      <c r="M46" s="12"/>
      <c r="N46" s="12"/>
      <c r="O46" s="12"/>
      <c r="P46" s="12"/>
      <c r="Q46" s="12"/>
    </row>
    <row r="47" spans="2:17" s="14" customFormat="1" ht="11.25" x14ac:dyDescent="0.2">
      <c r="B47" s="38">
        <v>29</v>
      </c>
      <c r="C47" s="56" t="s">
        <v>41</v>
      </c>
      <c r="D47" s="40" t="s">
        <v>17</v>
      </c>
      <c r="E47" s="126">
        <v>630712</v>
      </c>
      <c r="F47" s="126">
        <v>649188</v>
      </c>
      <c r="G47" s="126">
        <v>653389</v>
      </c>
      <c r="H47" s="126">
        <v>654583</v>
      </c>
      <c r="I47" s="61"/>
      <c r="J47" s="61"/>
      <c r="K47" s="61"/>
      <c r="L47" s="61"/>
      <c r="M47" s="61"/>
      <c r="N47" s="61"/>
      <c r="O47" s="61"/>
      <c r="P47" s="61"/>
      <c r="Q47" s="61"/>
    </row>
    <row r="48" spans="2:17" ht="14.25" customHeight="1" x14ac:dyDescent="0.2">
      <c r="B48" s="13"/>
      <c r="C48" s="13"/>
    </row>
    <row r="49" spans="2:18" x14ac:dyDescent="0.2">
      <c r="B49" s="71" t="s">
        <v>64</v>
      </c>
      <c r="C49" s="72"/>
      <c r="D49"/>
      <c r="E49"/>
      <c r="F49"/>
      <c r="G49"/>
      <c r="H49"/>
      <c r="I49"/>
      <c r="J49"/>
      <c r="K49"/>
      <c r="L49"/>
      <c r="M49"/>
      <c r="N49"/>
      <c r="O49"/>
      <c r="P49"/>
      <c r="Q49"/>
      <c r="R49"/>
    </row>
    <row r="50" spans="2:18" x14ac:dyDescent="0.2">
      <c r="B50" s="73" t="s">
        <v>42</v>
      </c>
      <c r="C50" s="72"/>
      <c r="D50"/>
      <c r="E50" s="74">
        <v>0</v>
      </c>
      <c r="F50" s="74">
        <v>0</v>
      </c>
      <c r="G50" s="74">
        <v>0</v>
      </c>
      <c r="H50" s="74">
        <v>0</v>
      </c>
      <c r="I50" s="74">
        <v>0</v>
      </c>
      <c r="J50" s="74">
        <v>0</v>
      </c>
      <c r="K50" s="74">
        <v>0</v>
      </c>
      <c r="L50" s="74">
        <v>0</v>
      </c>
      <c r="M50" s="74">
        <v>0</v>
      </c>
      <c r="N50" s="74">
        <v>0</v>
      </c>
      <c r="O50" s="74">
        <v>0</v>
      </c>
      <c r="P50" s="74">
        <v>0</v>
      </c>
      <c r="Q50" s="74">
        <v>0</v>
      </c>
      <c r="R50" s="74"/>
    </row>
    <row r="51" spans="2:18" x14ac:dyDescent="0.2">
      <c r="B51" s="73" t="s">
        <v>43</v>
      </c>
      <c r="C51" s="72"/>
      <c r="D51"/>
      <c r="E51" s="74">
        <v>0</v>
      </c>
      <c r="F51" s="74">
        <v>0</v>
      </c>
      <c r="G51" s="74">
        <v>0</v>
      </c>
      <c r="H51" s="74">
        <v>0</v>
      </c>
      <c r="I51" s="74">
        <v>0</v>
      </c>
      <c r="J51" s="74">
        <v>0</v>
      </c>
      <c r="K51" s="74">
        <v>0</v>
      </c>
      <c r="L51" s="74">
        <v>0</v>
      </c>
      <c r="M51" s="74">
        <v>0</v>
      </c>
      <c r="N51" s="74">
        <v>0</v>
      </c>
      <c r="O51" s="74">
        <v>0</v>
      </c>
      <c r="P51" s="74">
        <v>0</v>
      </c>
      <c r="Q51" s="74">
        <v>0</v>
      </c>
      <c r="R51" s="74"/>
    </row>
    <row r="52" spans="2:18" x14ac:dyDescent="0.2">
      <c r="B52" s="73" t="s">
        <v>44</v>
      </c>
      <c r="C52" s="72"/>
      <c r="D52"/>
      <c r="E52" s="74">
        <v>0</v>
      </c>
      <c r="F52" s="74">
        <v>0</v>
      </c>
      <c r="G52" s="74">
        <v>0</v>
      </c>
      <c r="H52" s="74">
        <v>0</v>
      </c>
      <c r="I52" s="74">
        <v>0</v>
      </c>
      <c r="J52" s="74">
        <v>0</v>
      </c>
      <c r="K52" s="74">
        <v>0</v>
      </c>
      <c r="L52" s="74">
        <v>0</v>
      </c>
      <c r="M52" s="74">
        <v>0</v>
      </c>
      <c r="N52" s="74">
        <v>0</v>
      </c>
      <c r="O52" s="74">
        <v>0</v>
      </c>
      <c r="P52" s="74">
        <v>0</v>
      </c>
      <c r="Q52" s="74">
        <v>0</v>
      </c>
      <c r="R52" s="74"/>
    </row>
    <row r="53" spans="2:18" x14ac:dyDescent="0.2">
      <c r="B53" s="73" t="s">
        <v>48</v>
      </c>
      <c r="C53" s="72"/>
      <c r="D53"/>
      <c r="E53" s="74">
        <v>0</v>
      </c>
      <c r="F53" s="74">
        <v>0</v>
      </c>
      <c r="G53" s="74">
        <v>0</v>
      </c>
      <c r="H53" s="74">
        <v>0</v>
      </c>
      <c r="I53" s="74">
        <v>0</v>
      </c>
      <c r="J53" s="74">
        <v>0</v>
      </c>
      <c r="K53" s="74">
        <v>0</v>
      </c>
      <c r="L53" s="74">
        <v>0</v>
      </c>
      <c r="M53" s="74">
        <v>0</v>
      </c>
      <c r="N53" s="74">
        <v>0</v>
      </c>
      <c r="O53" s="74">
        <v>0</v>
      </c>
      <c r="P53" s="74">
        <v>0</v>
      </c>
      <c r="Q53" s="74">
        <v>0</v>
      </c>
      <c r="R53" s="74"/>
    </row>
    <row r="54" spans="2:18" x14ac:dyDescent="0.2">
      <c r="B54" s="73" t="s">
        <v>45</v>
      </c>
      <c r="C54" s="72"/>
      <c r="D54"/>
      <c r="E54" s="74">
        <v>0</v>
      </c>
      <c r="F54" s="74">
        <v>0</v>
      </c>
      <c r="G54" s="74">
        <v>0</v>
      </c>
      <c r="H54" s="74">
        <v>0</v>
      </c>
      <c r="I54" s="74">
        <v>0</v>
      </c>
      <c r="J54" s="74">
        <v>0</v>
      </c>
      <c r="K54" s="74">
        <v>0</v>
      </c>
      <c r="L54" s="74">
        <v>0</v>
      </c>
      <c r="M54" s="74">
        <v>0</v>
      </c>
      <c r="N54" s="74">
        <v>0</v>
      </c>
      <c r="O54" s="74">
        <v>0</v>
      </c>
      <c r="P54" s="74">
        <v>0</v>
      </c>
      <c r="Q54" s="74">
        <v>0</v>
      </c>
      <c r="R54" s="74"/>
    </row>
    <row r="55" spans="2:18" x14ac:dyDescent="0.2">
      <c r="B55" s="73" t="s">
        <v>46</v>
      </c>
      <c r="C55" s="72"/>
      <c r="D55"/>
      <c r="E55" s="74">
        <v>0</v>
      </c>
      <c r="F55" s="74">
        <v>0</v>
      </c>
      <c r="G55" s="74">
        <v>0</v>
      </c>
      <c r="H55" s="74">
        <v>0</v>
      </c>
      <c r="I55" s="74">
        <v>0</v>
      </c>
      <c r="J55" s="74">
        <v>0</v>
      </c>
      <c r="K55" s="74">
        <v>0</v>
      </c>
      <c r="L55" s="74">
        <v>0</v>
      </c>
      <c r="M55" s="74">
        <v>0</v>
      </c>
      <c r="N55" s="74">
        <v>0</v>
      </c>
      <c r="O55" s="74">
        <v>0</v>
      </c>
      <c r="P55" s="74">
        <v>0</v>
      </c>
      <c r="Q55" s="74">
        <v>0</v>
      </c>
      <c r="R55" s="74"/>
    </row>
    <row r="56" spans="2:18" x14ac:dyDescent="0.2">
      <c r="B56" s="75" t="s">
        <v>47</v>
      </c>
      <c r="C56" s="76"/>
      <c r="D56" s="76"/>
      <c r="E56" s="74">
        <v>0</v>
      </c>
      <c r="F56" s="74">
        <v>0</v>
      </c>
      <c r="G56" s="74">
        <v>0</v>
      </c>
      <c r="H56" s="74">
        <v>0</v>
      </c>
      <c r="I56" s="74">
        <v>0</v>
      </c>
      <c r="J56" s="74">
        <v>0</v>
      </c>
      <c r="K56" s="74">
        <v>0</v>
      </c>
      <c r="L56" s="74">
        <v>0</v>
      </c>
      <c r="M56" s="74">
        <v>0</v>
      </c>
      <c r="N56" s="74">
        <v>0</v>
      </c>
      <c r="O56" s="74">
        <v>0</v>
      </c>
      <c r="P56" s="74">
        <v>0</v>
      </c>
      <c r="Q56" s="74">
        <v>0</v>
      </c>
      <c r="R56" s="74"/>
    </row>
    <row r="57" spans="2:18" x14ac:dyDescent="0.2">
      <c r="B57" s="75" t="s">
        <v>60</v>
      </c>
      <c r="C57" s="76"/>
      <c r="D57" s="76"/>
      <c r="E57" s="74">
        <v>0</v>
      </c>
      <c r="F57" s="74">
        <v>0</v>
      </c>
      <c r="G57" s="74">
        <v>0</v>
      </c>
      <c r="H57" s="74">
        <v>0</v>
      </c>
      <c r="I57" s="74"/>
      <c r="J57" s="74"/>
      <c r="K57" s="74"/>
      <c r="L57" s="74"/>
      <c r="M57" s="74"/>
      <c r="N57" s="74"/>
      <c r="O57" s="74"/>
      <c r="P57" s="74"/>
      <c r="Q57" s="74"/>
      <c r="R57" s="74"/>
    </row>
  </sheetData>
  <mergeCells count="5">
    <mergeCell ref="B3:C3"/>
    <mergeCell ref="B4:C4"/>
    <mergeCell ref="B5:C5"/>
    <mergeCell ref="E5:Q5"/>
    <mergeCell ref="B6:C6"/>
  </mergeCells>
  <conditionalFormatting sqref="E50:R57">
    <cfRule type="cellIs" dxfId="1" priority="1" stopIfTrue="1" operator="lessThan">
      <formula>0</formula>
    </cfRule>
    <cfRule type="cellIs" dxfId="0" priority="2" stopIfTrue="1" operator="greaterThan">
      <formula>0</formula>
    </cfRule>
  </conditionalFormatting>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90"/>
  <sheetViews>
    <sheetView showGridLines="0" zoomScale="85" zoomScaleNormal="85"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96</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c r="N9" s="59"/>
      <c r="O9" s="59"/>
      <c r="P9" s="59"/>
      <c r="Q9" s="59"/>
    </row>
    <row r="10" spans="1:17" x14ac:dyDescent="0.2">
      <c r="B10" s="19">
        <v>2</v>
      </c>
      <c r="C10" s="27" t="s">
        <v>20</v>
      </c>
      <c r="D10" s="108" t="s">
        <v>1</v>
      </c>
      <c r="M10" s="59"/>
      <c r="N10" s="59"/>
      <c r="O10" s="59"/>
      <c r="P10" s="59"/>
      <c r="Q10" s="59"/>
    </row>
    <row r="11" spans="1:17" x14ac:dyDescent="0.2">
      <c r="B11" s="19">
        <v>3</v>
      </c>
      <c r="C11" s="27" t="s">
        <v>21</v>
      </c>
      <c r="D11" s="108" t="s">
        <v>2</v>
      </c>
      <c r="M11" s="59"/>
      <c r="N11" s="59"/>
      <c r="O11" s="59"/>
      <c r="P11" s="59"/>
      <c r="Q11" s="59"/>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c r="N29" s="59"/>
      <c r="O29" s="59"/>
      <c r="P29" s="59"/>
      <c r="Q29" s="59"/>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0</v>
      </c>
      <c r="N33" s="59">
        <f t="shared" ref="N33:Q33" si="0">N11+N12-N13</f>
        <v>0</v>
      </c>
      <c r="O33" s="59">
        <f t="shared" si="0"/>
        <v>0</v>
      </c>
      <c r="P33" s="59">
        <f t="shared" si="0"/>
        <v>0</v>
      </c>
      <c r="Q33" s="59">
        <f t="shared" si="0"/>
        <v>0</v>
      </c>
    </row>
    <row r="34" spans="2:17" x14ac:dyDescent="0.2">
      <c r="B34" s="17"/>
      <c r="C34" s="41"/>
      <c r="D34" s="110"/>
      <c r="M34" s="35"/>
      <c r="N34" s="35"/>
      <c r="O34" s="35"/>
      <c r="P34" s="35"/>
      <c r="Q34" s="35"/>
    </row>
    <row r="35" spans="2:17" x14ac:dyDescent="0.2">
      <c r="B35" s="19">
        <v>21</v>
      </c>
      <c r="C35" s="42" t="s">
        <v>37</v>
      </c>
      <c r="D35" s="112" t="s">
        <v>10</v>
      </c>
      <c r="M35" s="59">
        <v>446</v>
      </c>
      <c r="N35" s="59">
        <v>471</v>
      </c>
      <c r="O35" s="59">
        <v>489</v>
      </c>
      <c r="P35" s="59">
        <v>541</v>
      </c>
      <c r="Q35" s="59">
        <v>560</v>
      </c>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446</v>
      </c>
      <c r="N42" s="60">
        <f t="shared" ref="N42:Q42" si="1">N33+N35-N36-N37+N38+N39-N40</f>
        <v>471</v>
      </c>
      <c r="O42" s="60">
        <f t="shared" si="1"/>
        <v>489</v>
      </c>
      <c r="P42" s="60">
        <f t="shared" si="1"/>
        <v>541</v>
      </c>
      <c r="Q42" s="60">
        <f t="shared" si="1"/>
        <v>560</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0</v>
      </c>
      <c r="N58" s="80">
        <f>IFERROR(N10/GNIQ2023!N10,"")</f>
        <v>0</v>
      </c>
      <c r="O58" s="80">
        <f>IFERROR(O10/GNIQ2023!O10,"")</f>
        <v>0</v>
      </c>
      <c r="P58" s="80">
        <f>IFERROR(P10/GNIQ2023!P10,"")</f>
        <v>0</v>
      </c>
      <c r="Q58" s="80">
        <f>IFERROR(Q10/GNIQ2023!Q10,"")</f>
        <v>0</v>
      </c>
    </row>
    <row r="59" spans="2:17" x14ac:dyDescent="0.2">
      <c r="B59" s="19">
        <v>3</v>
      </c>
      <c r="C59" s="82" t="s">
        <v>21</v>
      </c>
      <c r="D59" s="119" t="s">
        <v>2</v>
      </c>
      <c r="M59" s="80">
        <f>IFERROR(M11/GNIQ2023!M11,"")</f>
        <v>0</v>
      </c>
      <c r="N59" s="80">
        <f>IFERROR(N11/GNIQ2023!N11,"")</f>
        <v>0</v>
      </c>
      <c r="O59" s="80">
        <f>IFERROR(O11/GNIQ2023!O11,"")</f>
        <v>0</v>
      </c>
      <c r="P59" s="80">
        <f>IFERROR(P11/GNIQ2023!P11,"")</f>
        <v>0</v>
      </c>
      <c r="Q59" s="80">
        <f>IFERROR(Q11/GNIQ2023!Q11,"")</f>
        <v>0</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0</v>
      </c>
      <c r="N77" s="80">
        <f>IFERROR(N29/GNIQ2023!N29,"")</f>
        <v>0</v>
      </c>
      <c r="O77" s="80">
        <f>IFERROR(O29/GNIQ2023!O29,"")</f>
        <v>0</v>
      </c>
      <c r="P77" s="80">
        <f>IFERROR(P29/GNIQ2023!P29,"")</f>
        <v>0</v>
      </c>
      <c r="Q77" s="80">
        <f>IFERROR(Q29/GNIQ2023!Q29,"")</f>
        <v>0</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0</v>
      </c>
      <c r="N81" s="80">
        <f>IFERROR(N33/GNIQ2023!N33,"")</f>
        <v>0</v>
      </c>
      <c r="O81" s="80">
        <f>IFERROR(O33/GNIQ2023!O33,"")</f>
        <v>0</v>
      </c>
      <c r="P81" s="80">
        <f>IFERROR(P33/GNIQ2023!P33,"")</f>
        <v>0</v>
      </c>
      <c r="Q81" s="80">
        <f>IFERROR(Q33/GNIQ2023!Q33,"")</f>
        <v>0</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0.23072943610967409</v>
      </c>
      <c r="N83" s="80">
        <f>IFERROR(N35/GNIQ2023!N35,"")</f>
        <v>0.25363489499192243</v>
      </c>
      <c r="O83" s="80">
        <f>IFERROR(O35/GNIQ2023!O35,"")</f>
        <v>0.27799886299033544</v>
      </c>
      <c r="P83" s="80">
        <f>IFERROR(P35/GNIQ2023!P35,"")</f>
        <v>0.29660087719298245</v>
      </c>
      <c r="Q83" s="80">
        <f>IFERROR(Q35/GNIQ2023!Q35,"")</f>
        <v>0.26192703461178674</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5.7868117781082059E-4</v>
      </c>
      <c r="N90" s="105">
        <f>IFERROR(N42/GNIQ2023!N42,"")</f>
        <v>5.915926024547953E-4</v>
      </c>
      <c r="O90" s="105">
        <f>IFERROR(O42/GNIQ2023!O42,"")</f>
        <v>6.3339753661465208E-4</v>
      </c>
      <c r="P90" s="105">
        <f>IFERROR(P42/GNIQ2023!P42,"")</f>
        <v>6.1103982940581179E-4</v>
      </c>
      <c r="Q90" s="105">
        <f>IFERROR(Q42/GNIQ2023!Q42,"")</f>
        <v>5.8940729833587165E-4</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122</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c r="N9" s="59"/>
      <c r="O9" s="59"/>
      <c r="P9" s="59"/>
      <c r="Q9" s="59"/>
    </row>
    <row r="10" spans="1:17" x14ac:dyDescent="0.2">
      <c r="B10" s="19">
        <v>2</v>
      </c>
      <c r="C10" s="27" t="s">
        <v>20</v>
      </c>
      <c r="D10" s="108" t="s">
        <v>1</v>
      </c>
      <c r="M10" s="59"/>
      <c r="N10" s="59"/>
      <c r="O10" s="59"/>
      <c r="P10" s="59"/>
      <c r="Q10" s="59"/>
    </row>
    <row r="11" spans="1:17" x14ac:dyDescent="0.2">
      <c r="B11" s="19">
        <v>3</v>
      </c>
      <c r="C11" s="27" t="s">
        <v>21</v>
      </c>
      <c r="D11" s="108" t="s">
        <v>2</v>
      </c>
      <c r="M11" s="59"/>
      <c r="N11" s="59"/>
      <c r="O11" s="59"/>
      <c r="P11" s="59"/>
      <c r="Q11" s="59"/>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c r="N29" s="59"/>
      <c r="O29" s="59"/>
      <c r="P29" s="59"/>
      <c r="Q29" s="59"/>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0</v>
      </c>
      <c r="N33" s="59">
        <f t="shared" ref="N33:Q33" si="0">N11+N12-N13</f>
        <v>0</v>
      </c>
      <c r="O33" s="59">
        <f t="shared" si="0"/>
        <v>0</v>
      </c>
      <c r="P33" s="59">
        <f t="shared" si="0"/>
        <v>0</v>
      </c>
      <c r="Q33" s="59">
        <f t="shared" si="0"/>
        <v>0</v>
      </c>
    </row>
    <row r="34" spans="2:17" x14ac:dyDescent="0.2">
      <c r="B34" s="17"/>
      <c r="C34" s="41"/>
      <c r="D34" s="110"/>
      <c r="M34" s="35"/>
      <c r="N34" s="35"/>
      <c r="O34" s="35"/>
      <c r="P34" s="35"/>
      <c r="Q34" s="35"/>
    </row>
    <row r="35" spans="2:17" x14ac:dyDescent="0.2">
      <c r="B35" s="19">
        <v>21</v>
      </c>
      <c r="C35" s="42" t="s">
        <v>37</v>
      </c>
      <c r="D35" s="112" t="s">
        <v>10</v>
      </c>
      <c r="M35" s="59">
        <v>663</v>
      </c>
      <c r="N35" s="59">
        <v>848</v>
      </c>
      <c r="O35" s="59">
        <v>847</v>
      </c>
      <c r="P35" s="59">
        <v>877</v>
      </c>
      <c r="Q35" s="59">
        <v>738</v>
      </c>
    </row>
    <row r="36" spans="2:17" x14ac:dyDescent="0.2">
      <c r="B36" s="19">
        <v>22</v>
      </c>
      <c r="C36" s="44" t="s">
        <v>38</v>
      </c>
      <c r="D36" s="112" t="s">
        <v>10</v>
      </c>
      <c r="M36" s="59">
        <v>877</v>
      </c>
      <c r="N36" s="59">
        <v>-29</v>
      </c>
      <c r="O36" s="59">
        <v>-106</v>
      </c>
      <c r="P36" s="59">
        <v>-384</v>
      </c>
      <c r="Q36" s="59">
        <v>-258</v>
      </c>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-214</v>
      </c>
      <c r="N42" s="60">
        <f t="shared" ref="N42:Q42" si="1">N33+N35-N36-N37+N38+N39-N40</f>
        <v>877</v>
      </c>
      <c r="O42" s="60">
        <f t="shared" si="1"/>
        <v>953</v>
      </c>
      <c r="P42" s="60">
        <f t="shared" si="1"/>
        <v>1261</v>
      </c>
      <c r="Q42" s="60">
        <f t="shared" si="1"/>
        <v>996</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0</v>
      </c>
      <c r="N58" s="80">
        <f>IFERROR(N10/GNIQ2023!N10,"")</f>
        <v>0</v>
      </c>
      <c r="O58" s="80">
        <f>IFERROR(O10/GNIQ2023!O10,"")</f>
        <v>0</v>
      </c>
      <c r="P58" s="80">
        <f>IFERROR(P10/GNIQ2023!P10,"")</f>
        <v>0</v>
      </c>
      <c r="Q58" s="80">
        <f>IFERROR(Q10/GNIQ2023!Q10,"")</f>
        <v>0</v>
      </c>
    </row>
    <row r="59" spans="2:17" x14ac:dyDescent="0.2">
      <c r="B59" s="19">
        <v>3</v>
      </c>
      <c r="C59" s="82" t="s">
        <v>21</v>
      </c>
      <c r="D59" s="119" t="s">
        <v>2</v>
      </c>
      <c r="M59" s="80">
        <f>IFERROR(M11/GNIQ2023!M11,"")</f>
        <v>0</v>
      </c>
      <c r="N59" s="80">
        <f>IFERROR(N11/GNIQ2023!N11,"")</f>
        <v>0</v>
      </c>
      <c r="O59" s="80">
        <f>IFERROR(O11/GNIQ2023!O11,"")</f>
        <v>0</v>
      </c>
      <c r="P59" s="80">
        <f>IFERROR(P11/GNIQ2023!P11,"")</f>
        <v>0</v>
      </c>
      <c r="Q59" s="80">
        <f>IFERROR(Q11/GNIQ2023!Q11,"")</f>
        <v>0</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0</v>
      </c>
      <c r="N77" s="80">
        <f>IFERROR(N29/GNIQ2023!N29,"")</f>
        <v>0</v>
      </c>
      <c r="O77" s="80">
        <f>IFERROR(O29/GNIQ2023!O29,"")</f>
        <v>0</v>
      </c>
      <c r="P77" s="80">
        <f>IFERROR(P29/GNIQ2023!P29,"")</f>
        <v>0</v>
      </c>
      <c r="Q77" s="80">
        <f>IFERROR(Q29/GNIQ2023!Q29,"")</f>
        <v>0</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0</v>
      </c>
      <c r="N81" s="80">
        <f>IFERROR(N33/GNIQ2023!N33,"")</f>
        <v>0</v>
      </c>
      <c r="O81" s="80">
        <f>IFERROR(O33/GNIQ2023!O33,"")</f>
        <v>0</v>
      </c>
      <c r="P81" s="80">
        <f>IFERROR(P33/GNIQ2023!P33,"")</f>
        <v>0</v>
      </c>
      <c r="Q81" s="80">
        <f>IFERROR(Q33/GNIQ2023!Q33,"")</f>
        <v>0</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0.34299017071908949</v>
      </c>
      <c r="N83" s="80">
        <f>IFERROR(N35/GNIQ2023!N35,"")</f>
        <v>0.45665051157781367</v>
      </c>
      <c r="O83" s="80">
        <f>IFERROR(O35/GNIQ2023!O35,"")</f>
        <v>0.48152359295054009</v>
      </c>
      <c r="P83" s="80">
        <f>IFERROR(P35/GNIQ2023!P35,"")</f>
        <v>0.48081140350877194</v>
      </c>
      <c r="Q83" s="80">
        <f>IFERROR(Q35/GNIQ2023!Q35,"")</f>
        <v>0.34518241347053319</v>
      </c>
    </row>
    <row r="84" spans="2:17" x14ac:dyDescent="0.2">
      <c r="B84" s="19">
        <v>22</v>
      </c>
      <c r="C84" s="42" t="s">
        <v>38</v>
      </c>
      <c r="D84" s="122" t="s">
        <v>10</v>
      </c>
      <c r="M84" s="80">
        <f>IFERROR(M36/GNIQ2023!M36,"")</f>
        <v>8.5178710178710176E-2</v>
      </c>
      <c r="N84" s="80">
        <f>IFERROR(N36/GNIQ2023!N36,"")</f>
        <v>-2.4330900243309003E-3</v>
      </c>
      <c r="O84" s="80">
        <f>IFERROR(O36/GNIQ2023!O36,"")</f>
        <v>-9.0451403703387667E-3</v>
      </c>
      <c r="P84" s="80">
        <f>IFERROR(P36/GNIQ2023!P36,"")</f>
        <v>-3.0444779196067549E-2</v>
      </c>
      <c r="Q84" s="80">
        <f>IFERROR(Q36/GNIQ2023!Q36,"")</f>
        <v>-1.8444380897912498E-2</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-2.7766316603478834E-4</v>
      </c>
      <c r="N90" s="105">
        <f>IFERROR(N42/GNIQ2023!N42,"")</f>
        <v>1.1015429137003301E-3</v>
      </c>
      <c r="O90" s="105">
        <f>IFERROR(O42/GNIQ2023!O42,"")</f>
        <v>1.2344127860813158E-3</v>
      </c>
      <c r="P90" s="105">
        <f>IFERROR(P42/GNIQ2023!P42,"")</f>
        <v>1.4242536504264856E-3</v>
      </c>
      <c r="Q90" s="105">
        <f>IFERROR(Q42/GNIQ2023!Q42,"")</f>
        <v>1.0483029806116575E-3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9" ht="15.75" x14ac:dyDescent="0.25">
      <c r="A1" s="64"/>
      <c r="B1" s="64" t="s">
        <v>97</v>
      </c>
      <c r="C1" s="65"/>
    </row>
    <row r="3" spans="1:19" ht="15.75" x14ac:dyDescent="0.25">
      <c r="B3" s="140"/>
      <c r="C3" s="141"/>
      <c r="D3" s="106"/>
      <c r="M3" s="114"/>
      <c r="N3" s="4"/>
      <c r="O3" s="1" t="s">
        <v>61</v>
      </c>
      <c r="P3" s="4"/>
      <c r="Q3" s="69"/>
    </row>
    <row r="4" spans="1:19" ht="12.6" customHeight="1" x14ac:dyDescent="0.2">
      <c r="B4" s="131" t="s">
        <v>65</v>
      </c>
      <c r="C4" s="132"/>
      <c r="D4" s="107"/>
      <c r="M4" s="115"/>
      <c r="N4" s="8"/>
      <c r="O4" s="2" t="s">
        <v>62</v>
      </c>
      <c r="P4" s="8"/>
      <c r="Q4" s="70"/>
    </row>
    <row r="5" spans="1:19" ht="12.6" customHeight="1" x14ac:dyDescent="0.2">
      <c r="B5" s="133" t="s">
        <v>66</v>
      </c>
      <c r="C5" s="134"/>
      <c r="D5" s="11"/>
      <c r="M5" s="142"/>
      <c r="N5" s="136"/>
      <c r="O5" s="136"/>
      <c r="P5" s="136"/>
      <c r="Q5" s="137"/>
    </row>
    <row r="6" spans="1:19" x14ac:dyDescent="0.2">
      <c r="B6" s="138"/>
      <c r="C6" s="139"/>
      <c r="D6" s="22" t="s">
        <v>51</v>
      </c>
      <c r="M6" s="23">
        <v>2018</v>
      </c>
      <c r="N6" s="23">
        <v>2019</v>
      </c>
      <c r="O6" s="23">
        <v>2020</v>
      </c>
      <c r="P6" s="23">
        <v>2021</v>
      </c>
      <c r="Q6" s="23">
        <v>2022</v>
      </c>
    </row>
    <row r="7" spans="1:19" x14ac:dyDescent="0.2">
      <c r="B7" s="17"/>
      <c r="C7" s="24"/>
      <c r="D7" s="107"/>
      <c r="M7" s="12"/>
      <c r="N7" s="12"/>
      <c r="O7" s="12"/>
      <c r="P7" s="12"/>
      <c r="Q7" s="12"/>
    </row>
    <row r="8" spans="1:19" x14ac:dyDescent="0.2">
      <c r="B8" s="19"/>
      <c r="C8" s="26" t="s">
        <v>18</v>
      </c>
      <c r="D8" s="107"/>
      <c r="M8" s="12"/>
      <c r="N8" s="12"/>
      <c r="O8" s="12"/>
      <c r="P8" s="12"/>
      <c r="Q8" s="12"/>
    </row>
    <row r="9" spans="1:19" x14ac:dyDescent="0.2">
      <c r="B9" s="19">
        <v>1</v>
      </c>
      <c r="C9" s="27" t="s">
        <v>19</v>
      </c>
      <c r="D9" s="108" t="s">
        <v>0</v>
      </c>
      <c r="M9" s="59">
        <v>-2230</v>
      </c>
      <c r="N9" s="59">
        <v>-2614</v>
      </c>
      <c r="O9" s="59">
        <v>-2965</v>
      </c>
      <c r="P9" s="59">
        <v>-3360</v>
      </c>
      <c r="Q9" s="59">
        <v>-4304</v>
      </c>
      <c r="S9" s="127"/>
    </row>
    <row r="10" spans="1:19" x14ac:dyDescent="0.2">
      <c r="B10" s="19">
        <v>2</v>
      </c>
      <c r="C10" s="27" t="s">
        <v>20</v>
      </c>
      <c r="D10" s="108" t="s">
        <v>1</v>
      </c>
      <c r="M10" s="59">
        <v>-560</v>
      </c>
      <c r="N10" s="59">
        <v>-427</v>
      </c>
      <c r="O10" s="59">
        <v>-398</v>
      </c>
      <c r="P10" s="59">
        <v>-394</v>
      </c>
      <c r="Q10" s="59">
        <v>-196</v>
      </c>
    </row>
    <row r="11" spans="1:19" x14ac:dyDescent="0.2">
      <c r="B11" s="19">
        <v>3</v>
      </c>
      <c r="C11" s="27" t="s">
        <v>21</v>
      </c>
      <c r="D11" s="108" t="s">
        <v>2</v>
      </c>
      <c r="M11" s="59">
        <f>M9-M10</f>
        <v>-1670</v>
      </c>
      <c r="N11" s="59">
        <f t="shared" ref="N11:Q11" si="0">N9-N10</f>
        <v>-2187</v>
      </c>
      <c r="O11" s="59">
        <f t="shared" si="0"/>
        <v>-2567</v>
      </c>
      <c r="P11" s="59">
        <f t="shared" si="0"/>
        <v>-2966</v>
      </c>
      <c r="Q11" s="59">
        <f t="shared" si="0"/>
        <v>-4108</v>
      </c>
    </row>
    <row r="12" spans="1:19" x14ac:dyDescent="0.2">
      <c r="B12" s="19">
        <v>4</v>
      </c>
      <c r="C12" s="27" t="s">
        <v>22</v>
      </c>
      <c r="D12" s="108" t="s">
        <v>3</v>
      </c>
      <c r="M12" s="59"/>
      <c r="N12" s="59"/>
      <c r="O12" s="59"/>
      <c r="P12" s="59"/>
      <c r="Q12" s="59"/>
    </row>
    <row r="13" spans="1:19" x14ac:dyDescent="0.2">
      <c r="B13" s="19">
        <v>5</v>
      </c>
      <c r="C13" s="29" t="s">
        <v>23</v>
      </c>
      <c r="D13" s="108" t="s">
        <v>4</v>
      </c>
      <c r="M13" s="59"/>
      <c r="N13" s="59"/>
      <c r="O13" s="59"/>
      <c r="P13" s="59"/>
      <c r="Q13" s="59"/>
    </row>
    <row r="14" spans="1:19" x14ac:dyDescent="0.2">
      <c r="B14" s="21"/>
      <c r="C14" s="30"/>
      <c r="D14" s="109"/>
      <c r="M14" s="32"/>
      <c r="N14" s="32"/>
      <c r="O14" s="32"/>
      <c r="P14" s="32"/>
      <c r="Q14" s="32"/>
    </row>
    <row r="15" spans="1:19" x14ac:dyDescent="0.2">
      <c r="B15" s="17"/>
      <c r="C15" s="33" t="s">
        <v>24</v>
      </c>
      <c r="D15" s="110"/>
      <c r="M15" s="35"/>
      <c r="N15" s="35"/>
      <c r="O15" s="35"/>
      <c r="P15" s="35"/>
      <c r="Q15" s="35"/>
    </row>
    <row r="16" spans="1:19" x14ac:dyDescent="0.2">
      <c r="B16" s="19">
        <v>6</v>
      </c>
      <c r="C16" s="29" t="s">
        <v>25</v>
      </c>
      <c r="D16" s="108" t="s">
        <v>5</v>
      </c>
      <c r="M16" s="59">
        <f>M17+M18+M19</f>
        <v>-2230</v>
      </c>
      <c r="N16" s="59">
        <f t="shared" ref="N16:Q16" si="1">N17+N18+N19</f>
        <v>-2614</v>
      </c>
      <c r="O16" s="59">
        <f t="shared" si="1"/>
        <v>-2965</v>
      </c>
      <c r="P16" s="59">
        <f t="shared" si="1"/>
        <v>-3360</v>
      </c>
      <c r="Q16" s="59">
        <f t="shared" si="1"/>
        <v>-4304</v>
      </c>
    </row>
    <row r="17" spans="2:17" x14ac:dyDescent="0.2">
      <c r="B17" s="19">
        <v>7</v>
      </c>
      <c r="C17" s="25" t="s">
        <v>26</v>
      </c>
      <c r="D17" s="108" t="s">
        <v>5</v>
      </c>
      <c r="M17" s="59">
        <f>M9</f>
        <v>-2230</v>
      </c>
      <c r="N17" s="59">
        <f t="shared" ref="N17:Q17" si="2">N9</f>
        <v>-2614</v>
      </c>
      <c r="O17" s="59">
        <f t="shared" si="2"/>
        <v>-2965</v>
      </c>
      <c r="P17" s="59">
        <f t="shared" si="2"/>
        <v>-3360</v>
      </c>
      <c r="Q17" s="59">
        <f t="shared" si="2"/>
        <v>-4304</v>
      </c>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f>M33-M28-M30+M31</f>
        <v>-1559</v>
      </c>
      <c r="N29" s="59">
        <f t="shared" ref="N29:Q29" si="3">N33-N28-N30+N31</f>
        <v>-2070</v>
      </c>
      <c r="O29" s="59">
        <f t="shared" si="3"/>
        <v>-2459</v>
      </c>
      <c r="P29" s="59">
        <f t="shared" si="3"/>
        <v>-2873</v>
      </c>
      <c r="Q29" s="59">
        <f t="shared" si="3"/>
        <v>-4144</v>
      </c>
    </row>
    <row r="30" spans="2:17" x14ac:dyDescent="0.2">
      <c r="B30" s="19">
        <v>18</v>
      </c>
      <c r="C30" s="29" t="s">
        <v>35</v>
      </c>
      <c r="D30" s="108" t="s">
        <v>12</v>
      </c>
      <c r="M30" s="59">
        <v>-111</v>
      </c>
      <c r="N30" s="59">
        <v>-117</v>
      </c>
      <c r="O30" s="59">
        <v>-108</v>
      </c>
      <c r="P30" s="59">
        <v>-93</v>
      </c>
      <c r="Q30" s="59">
        <v>37</v>
      </c>
    </row>
    <row r="31" spans="2:17" x14ac:dyDescent="0.2">
      <c r="B31" s="19">
        <v>19</v>
      </c>
      <c r="C31" s="29" t="s">
        <v>36</v>
      </c>
      <c r="D31" s="108" t="s">
        <v>13</v>
      </c>
      <c r="M31" s="59">
        <v>0</v>
      </c>
      <c r="N31" s="59">
        <v>0</v>
      </c>
      <c r="O31" s="59">
        <v>0</v>
      </c>
      <c r="P31" s="59">
        <v>0</v>
      </c>
      <c r="Q31" s="59">
        <v>1</v>
      </c>
    </row>
    <row r="32" spans="2:17" x14ac:dyDescent="0.2">
      <c r="B32" s="21"/>
      <c r="C32" s="30"/>
      <c r="D32" s="109"/>
      <c r="M32" s="32"/>
      <c r="N32" s="32"/>
      <c r="O32" s="32"/>
      <c r="P32" s="32"/>
      <c r="Q32" s="32"/>
    </row>
    <row r="33" spans="2:17" x14ac:dyDescent="0.2">
      <c r="B33" s="38">
        <v>20</v>
      </c>
      <c r="C33" s="39" t="s">
        <v>56</v>
      </c>
      <c r="D33" s="40" t="s">
        <v>14</v>
      </c>
      <c r="M33" s="59">
        <f>M11+M12-M13</f>
        <v>-1670</v>
      </c>
      <c r="N33" s="59">
        <f t="shared" ref="N33:Q33" si="4">N11+N12-N13</f>
        <v>-2187</v>
      </c>
      <c r="O33" s="59">
        <f t="shared" si="4"/>
        <v>-2567</v>
      </c>
      <c r="P33" s="59">
        <f t="shared" si="4"/>
        <v>-2966</v>
      </c>
      <c r="Q33" s="59">
        <f t="shared" si="4"/>
        <v>-4108</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-1670</v>
      </c>
      <c r="N42" s="60">
        <f t="shared" ref="N42:Q42" si="5">N33+N35-N36-N37+N38+N39-N40</f>
        <v>-2187</v>
      </c>
      <c r="O42" s="60">
        <f t="shared" si="5"/>
        <v>-2567</v>
      </c>
      <c r="P42" s="60">
        <f t="shared" si="5"/>
        <v>-2966</v>
      </c>
      <c r="Q42" s="60">
        <f t="shared" si="5"/>
        <v>-4108</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-1.4618215638846411E-3</v>
      </c>
      <c r="N57" s="80">
        <f>IFERROR(N9/GNIQ2023!N9,"")</f>
        <v>-1.6495084017833946E-3</v>
      </c>
      <c r="O57" s="80">
        <f>IFERROR(O9/GNIQ2023!O9,"")</f>
        <v>-1.9350002497106914E-3</v>
      </c>
      <c r="P57" s="80">
        <f>IFERROR(P9/GNIQ2023!P9,"")</f>
        <v>-1.9946953893756501E-3</v>
      </c>
      <c r="Q57" s="80">
        <f>IFERROR(Q9/GNIQ2023!Q9,"")</f>
        <v>-2.2294580614281999E-3</v>
      </c>
    </row>
    <row r="58" spans="2:17" x14ac:dyDescent="0.2">
      <c r="B58" s="19">
        <v>2</v>
      </c>
      <c r="C58" s="82" t="s">
        <v>20</v>
      </c>
      <c r="D58" s="119" t="s">
        <v>1</v>
      </c>
      <c r="M58" s="80">
        <f>IFERROR(M10/GNIQ2023!M10,"")</f>
        <v>-6.7316462043162607E-4</v>
      </c>
      <c r="N58" s="80">
        <f>IFERROR(N10/GNIQ2023!N10,"")</f>
        <v>-4.9854795198577906E-4</v>
      </c>
      <c r="O58" s="80">
        <f>IFERROR(O10/GNIQ2023!O10,"")</f>
        <v>-4.8658202764689329E-4</v>
      </c>
      <c r="P58" s="80">
        <f>IFERROR(P10/GNIQ2023!P10,"")</f>
        <v>-4.349513251747723E-4</v>
      </c>
      <c r="Q58" s="80">
        <f>IFERROR(Q10/GNIQ2023!Q10,"")</f>
        <v>-1.8344364910599298E-4</v>
      </c>
    </row>
    <row r="59" spans="2:17" x14ac:dyDescent="0.2">
      <c r="B59" s="19">
        <v>3</v>
      </c>
      <c r="C59" s="82" t="s">
        <v>21</v>
      </c>
      <c r="D59" s="119" t="s">
        <v>2</v>
      </c>
      <c r="M59" s="80">
        <f>IFERROR(M11/GNIQ2023!M11,"")</f>
        <v>-2.4077195599295645E-3</v>
      </c>
      <c r="N59" s="80">
        <f>IFERROR(N11/GNIQ2023!N11,"")</f>
        <v>-3.0031834156164852E-3</v>
      </c>
      <c r="O59" s="80">
        <f>IFERROR(O11/GNIQ2023!O11,"")</f>
        <v>-3.5934812645161901E-3</v>
      </c>
      <c r="P59" s="80">
        <f>IFERROR(P11/GNIQ2023!P11,"")</f>
        <v>-3.8093073810071178E-3</v>
      </c>
      <c r="Q59" s="80">
        <f>IFERROR(Q11/GNIQ2023!Q11,"")</f>
        <v>-4.7652963926195909E-3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-4.2085397499410241E-3</v>
      </c>
      <c r="N64" s="80">
        <f>IFERROR(N16/GNIQ2023!N16,"")</f>
        <v>-4.7240394694039829E-3</v>
      </c>
      <c r="O64" s="80">
        <f>IFERROR(O16/GNIQ2023!O16,"")</f>
        <v>-5.4639572318652824E-3</v>
      </c>
      <c r="P64" s="80">
        <f>IFERROR(P16/GNIQ2023!P16,"")</f>
        <v>-5.7479817912148255E-3</v>
      </c>
      <c r="Q64" s="80">
        <f>IFERROR(Q16/GNIQ2023!Q16,"")</f>
        <v>-6.6107578410591955E-3</v>
      </c>
    </row>
    <row r="65" spans="2:17" x14ac:dyDescent="0.2">
      <c r="B65" s="19">
        <v>7</v>
      </c>
      <c r="C65" s="47" t="s">
        <v>26</v>
      </c>
      <c r="D65" s="119" t="s">
        <v>5</v>
      </c>
      <c r="M65" s="80">
        <f>IFERROR(M17/GNIQ2023!M17,"")</f>
        <v>-6.6472515254398963E-3</v>
      </c>
      <c r="N65" s="80">
        <f>IFERROR(N17/GNIQ2023!N17,"")</f>
        <v>-7.5270458216833052E-3</v>
      </c>
      <c r="O65" s="80">
        <f>IFERROR(O17/GNIQ2023!O17,"")</f>
        <v>-9.0021708438965883E-3</v>
      </c>
      <c r="P65" s="80">
        <f>IFERROR(P17/GNIQ2023!P17,"")</f>
        <v>-9.482578584047819E-3</v>
      </c>
      <c r="Q65" s="80">
        <f>IFERROR(Q17/GNIQ2023!Q17,"")</f>
        <v>-1.0647851504033764E-2</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-4.8438055572875153E-3</v>
      </c>
      <c r="N77" s="80">
        <f>IFERROR(N29/GNIQ2023!N29,"")</f>
        <v>-6.1298052898442895E-3</v>
      </c>
      <c r="O77" s="80">
        <f>IFERROR(O29/GNIQ2023!O29,"")</f>
        <v>-7.3868894898923365E-3</v>
      </c>
      <c r="P77" s="80">
        <f>IFERROR(P29/GNIQ2023!P29,"")</f>
        <v>-7.5977304967186849E-3</v>
      </c>
      <c r="Q77" s="80">
        <f>IFERROR(Q29/GNIQ2023!Q29,"")</f>
        <v>-9.9221836465940381E-3</v>
      </c>
    </row>
    <row r="78" spans="2:17" x14ac:dyDescent="0.2">
      <c r="B78" s="19">
        <v>18</v>
      </c>
      <c r="C78" s="84" t="s">
        <v>35</v>
      </c>
      <c r="D78" s="119" t="s">
        <v>12</v>
      </c>
      <c r="M78" s="80">
        <f>IFERROR(M30/GNIQ2023!M30,"")</f>
        <v>-1.1824612237941027E-3</v>
      </c>
      <c r="N78" s="80">
        <f>IFERROR(N30/GNIQ2023!N30,"")</f>
        <v>-1.1575333656519287E-3</v>
      </c>
      <c r="O78" s="80">
        <f>IFERROR(O30/GNIQ2023!O30,"")</f>
        <v>-1.063044441163443E-3</v>
      </c>
      <c r="P78" s="80">
        <f>IFERROR(P30/GNIQ2023!P30,"")</f>
        <v>-8.4363689142483926E-4</v>
      </c>
      <c r="Q78" s="80">
        <f>IFERROR(Q30/GNIQ2023!Q30,"")</f>
        <v>3.2962431736585629E-4</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4.8157958102576449E-5</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-2.1549572382166017E-3</v>
      </c>
      <c r="N81" s="80">
        <f>IFERROR(N33/GNIQ2023!N33,"")</f>
        <v>-2.6790890484731981E-3</v>
      </c>
      <c r="O81" s="80">
        <f>IFERROR(O33/GNIQ2023!O33,"")</f>
        <v>-3.2037398707473056E-3</v>
      </c>
      <c r="P81" s="80">
        <f>IFERROR(P33/GNIQ2023!P33,"")</f>
        <v>-3.3908410707504349E-3</v>
      </c>
      <c r="Q81" s="80">
        <f>IFERROR(Q33/GNIQ2023!Q33,"")</f>
        <v>-4.2755502637352571E-3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-2.1668106882154043E-3</v>
      </c>
      <c r="N90" s="105">
        <f>IFERROR(N42/GNIQ2023!N42,"")</f>
        <v>-2.7469490903792725E-3</v>
      </c>
      <c r="O90" s="105">
        <f>IFERROR(O42/GNIQ2023!O42,"")</f>
        <v>-3.3250132443554434E-3</v>
      </c>
      <c r="P90" s="105">
        <f>IFERROR(P42/GNIQ2023!P42,"")</f>
        <v>-3.3499891571490532E-3</v>
      </c>
      <c r="Q90" s="105">
        <f>IFERROR(Q42/GNIQ2023!Q42,"")</f>
        <v>-4.3237235385067156E-3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9" ht="15.75" x14ac:dyDescent="0.25">
      <c r="A1" s="64"/>
      <c r="B1" s="64" t="s">
        <v>98</v>
      </c>
      <c r="C1" s="65"/>
    </row>
    <row r="3" spans="1:19" ht="15.75" x14ac:dyDescent="0.25">
      <c r="B3" s="140"/>
      <c r="C3" s="141"/>
      <c r="D3" s="106"/>
      <c r="M3" s="114"/>
      <c r="N3" s="4"/>
      <c r="O3" s="1" t="s">
        <v>61</v>
      </c>
      <c r="P3" s="4"/>
      <c r="Q3" s="69"/>
    </row>
    <row r="4" spans="1:19" ht="12.6" customHeight="1" x14ac:dyDescent="0.2">
      <c r="B4" s="131" t="s">
        <v>65</v>
      </c>
      <c r="C4" s="132"/>
      <c r="D4" s="107"/>
      <c r="M4" s="115"/>
      <c r="N4" s="8"/>
      <c r="O4" s="2" t="s">
        <v>62</v>
      </c>
      <c r="P4" s="8"/>
      <c r="Q4" s="70"/>
    </row>
    <row r="5" spans="1:19" ht="12.6" customHeight="1" x14ac:dyDescent="0.2">
      <c r="B5" s="133" t="s">
        <v>66</v>
      </c>
      <c r="C5" s="134"/>
      <c r="D5" s="11"/>
      <c r="M5" s="142"/>
      <c r="N5" s="136"/>
      <c r="O5" s="136"/>
      <c r="P5" s="136"/>
      <c r="Q5" s="137"/>
    </row>
    <row r="6" spans="1:19" x14ac:dyDescent="0.2">
      <c r="B6" s="138"/>
      <c r="C6" s="139"/>
      <c r="D6" s="22" t="s">
        <v>51</v>
      </c>
      <c r="M6" s="23">
        <v>2018</v>
      </c>
      <c r="N6" s="23">
        <v>2019</v>
      </c>
      <c r="O6" s="23">
        <v>2020</v>
      </c>
      <c r="P6" s="23">
        <v>2021</v>
      </c>
      <c r="Q6" s="23">
        <v>2022</v>
      </c>
    </row>
    <row r="7" spans="1:19" x14ac:dyDescent="0.2">
      <c r="B7" s="17"/>
      <c r="C7" s="24"/>
      <c r="D7" s="107"/>
      <c r="M7" s="12"/>
      <c r="N7" s="12"/>
      <c r="O7" s="12"/>
      <c r="P7" s="12"/>
      <c r="Q7" s="12"/>
    </row>
    <row r="8" spans="1:19" x14ac:dyDescent="0.2">
      <c r="B8" s="19"/>
      <c r="C8" s="26" t="s">
        <v>18</v>
      </c>
      <c r="D8" s="107"/>
      <c r="M8" s="12"/>
      <c r="N8" s="12"/>
      <c r="O8" s="12"/>
      <c r="P8" s="12"/>
      <c r="Q8" s="12"/>
    </row>
    <row r="9" spans="1:19" x14ac:dyDescent="0.2">
      <c r="B9" s="19">
        <v>1</v>
      </c>
      <c r="C9" s="27" t="s">
        <v>19</v>
      </c>
      <c r="D9" s="108" t="s">
        <v>0</v>
      </c>
      <c r="M9" s="59">
        <v>0</v>
      </c>
      <c r="N9" s="59">
        <v>0</v>
      </c>
      <c r="O9" s="59">
        <v>0</v>
      </c>
      <c r="P9" s="59">
        <v>0</v>
      </c>
      <c r="Q9" s="59">
        <v>0</v>
      </c>
      <c r="S9" s="127"/>
    </row>
    <row r="10" spans="1:19" x14ac:dyDescent="0.2">
      <c r="B10" s="19">
        <v>2</v>
      </c>
      <c r="C10" s="27" t="s">
        <v>20</v>
      </c>
      <c r="D10" s="108" t="s">
        <v>1</v>
      </c>
      <c r="M10" s="59">
        <v>-673</v>
      </c>
      <c r="N10" s="59">
        <v>-890</v>
      </c>
      <c r="O10" s="59">
        <v>-1110</v>
      </c>
      <c r="P10" s="59">
        <v>-1326</v>
      </c>
      <c r="Q10" s="59">
        <v>-1121</v>
      </c>
    </row>
    <row r="11" spans="1:19" x14ac:dyDescent="0.2">
      <c r="B11" s="19">
        <v>3</v>
      </c>
      <c r="C11" s="27" t="s">
        <v>21</v>
      </c>
      <c r="D11" s="108" t="s">
        <v>2</v>
      </c>
      <c r="M11" s="59">
        <f>M9-M10</f>
        <v>673</v>
      </c>
      <c r="N11" s="59">
        <f t="shared" ref="N11:Q11" si="0">N9-N10</f>
        <v>890</v>
      </c>
      <c r="O11" s="59">
        <f t="shared" si="0"/>
        <v>1110</v>
      </c>
      <c r="P11" s="59">
        <f t="shared" si="0"/>
        <v>1326</v>
      </c>
      <c r="Q11" s="59">
        <f t="shared" si="0"/>
        <v>1121</v>
      </c>
    </row>
    <row r="12" spans="1:19" x14ac:dyDescent="0.2">
      <c r="B12" s="19">
        <v>4</v>
      </c>
      <c r="C12" s="27" t="s">
        <v>22</v>
      </c>
      <c r="D12" s="108" t="s">
        <v>3</v>
      </c>
      <c r="M12" s="59"/>
      <c r="N12" s="59"/>
      <c r="O12" s="59"/>
      <c r="P12" s="59"/>
      <c r="Q12" s="59"/>
    </row>
    <row r="13" spans="1:19" x14ac:dyDescent="0.2">
      <c r="B13" s="19">
        <v>5</v>
      </c>
      <c r="C13" s="29" t="s">
        <v>23</v>
      </c>
      <c r="D13" s="108" t="s">
        <v>4</v>
      </c>
      <c r="M13" s="59"/>
      <c r="N13" s="59"/>
      <c r="O13" s="59"/>
      <c r="P13" s="59"/>
      <c r="Q13" s="59"/>
    </row>
    <row r="14" spans="1:19" x14ac:dyDescent="0.2">
      <c r="B14" s="21"/>
      <c r="C14" s="30"/>
      <c r="D14" s="109"/>
      <c r="M14" s="32"/>
      <c r="N14" s="32"/>
      <c r="O14" s="32"/>
      <c r="P14" s="32"/>
      <c r="Q14" s="32"/>
    </row>
    <row r="15" spans="1:19" x14ac:dyDescent="0.2">
      <c r="B15" s="17"/>
      <c r="C15" s="33" t="s">
        <v>24</v>
      </c>
      <c r="D15" s="110"/>
      <c r="M15" s="35"/>
      <c r="N15" s="35"/>
      <c r="O15" s="35"/>
      <c r="P15" s="35"/>
      <c r="Q15" s="35"/>
    </row>
    <row r="16" spans="1:19" x14ac:dyDescent="0.2">
      <c r="B16" s="19">
        <v>6</v>
      </c>
      <c r="C16" s="29" t="s">
        <v>25</v>
      </c>
      <c r="D16" s="108" t="s">
        <v>5</v>
      </c>
      <c r="M16" s="59">
        <f>M17+M18+M19</f>
        <v>673</v>
      </c>
      <c r="N16" s="59">
        <f t="shared" ref="N16:Q16" si="1">N17+N18+N19</f>
        <v>890</v>
      </c>
      <c r="O16" s="59">
        <f t="shared" si="1"/>
        <v>1110</v>
      </c>
      <c r="P16" s="59">
        <f t="shared" si="1"/>
        <v>1326</v>
      </c>
      <c r="Q16" s="59">
        <f t="shared" si="1"/>
        <v>1121</v>
      </c>
    </row>
    <row r="17" spans="2:17" x14ac:dyDescent="0.2">
      <c r="B17" s="19">
        <v>7</v>
      </c>
      <c r="C17" s="25" t="s">
        <v>26</v>
      </c>
      <c r="D17" s="108" t="s">
        <v>5</v>
      </c>
      <c r="M17" s="59">
        <f>M11</f>
        <v>673</v>
      </c>
      <c r="N17" s="59">
        <f t="shared" ref="N17:Q17" si="2">N11</f>
        <v>890</v>
      </c>
      <c r="O17" s="59">
        <f t="shared" si="2"/>
        <v>1110</v>
      </c>
      <c r="P17" s="59">
        <f t="shared" si="2"/>
        <v>1326</v>
      </c>
      <c r="Q17" s="59">
        <f t="shared" si="2"/>
        <v>1121</v>
      </c>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486</v>
      </c>
      <c r="N28" s="59">
        <v>642</v>
      </c>
      <c r="O28" s="59">
        <v>801</v>
      </c>
      <c r="P28" s="59">
        <v>957</v>
      </c>
      <c r="Q28" s="59">
        <v>1132</v>
      </c>
    </row>
    <row r="29" spans="2:17" x14ac:dyDescent="0.2">
      <c r="B29" s="19">
        <v>17</v>
      </c>
      <c r="C29" s="29" t="s">
        <v>34</v>
      </c>
      <c r="D29" s="108" t="s">
        <v>11</v>
      </c>
      <c r="M29" s="59">
        <f>M11-M28</f>
        <v>187</v>
      </c>
      <c r="N29" s="59">
        <f t="shared" ref="N29:Q29" si="3">N11-N28</f>
        <v>248</v>
      </c>
      <c r="O29" s="59">
        <f t="shared" si="3"/>
        <v>309</v>
      </c>
      <c r="P29" s="59">
        <f t="shared" si="3"/>
        <v>369</v>
      </c>
      <c r="Q29" s="59">
        <f t="shared" si="3"/>
        <v>-11</v>
      </c>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673</v>
      </c>
      <c r="N33" s="59">
        <f t="shared" ref="N33:Q33" si="4">N11+N12-N13</f>
        <v>890</v>
      </c>
      <c r="O33" s="59">
        <f t="shared" si="4"/>
        <v>1110</v>
      </c>
      <c r="P33" s="59">
        <f t="shared" si="4"/>
        <v>1326</v>
      </c>
      <c r="Q33" s="59">
        <f t="shared" si="4"/>
        <v>1121</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673</v>
      </c>
      <c r="N42" s="60">
        <f t="shared" ref="N42:Q42" si="5">N33+N35-N36-N37+N38+N39-N40</f>
        <v>890</v>
      </c>
      <c r="O42" s="60">
        <f t="shared" si="5"/>
        <v>1110</v>
      </c>
      <c r="P42" s="60">
        <f t="shared" si="5"/>
        <v>1326</v>
      </c>
      <c r="Q42" s="60">
        <f t="shared" si="5"/>
        <v>1121</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-8.0899962419729349E-4</v>
      </c>
      <c r="N58" s="80">
        <f>IFERROR(N10/GNIQ2023!N10,"")</f>
        <v>-1.0391280498064249E-3</v>
      </c>
      <c r="O58" s="80">
        <f>IFERROR(O10/GNIQ2023!O10,"")</f>
        <v>-1.3570503786131949E-3</v>
      </c>
      <c r="P58" s="80">
        <f>IFERROR(P10/GNIQ2023!P10,"")</f>
        <v>-1.4638209573140813E-3</v>
      </c>
      <c r="Q58" s="80">
        <f>IFERROR(Q10/GNIQ2023!Q10,"")</f>
        <v>-1.0491853604480518E-3</v>
      </c>
    </row>
    <row r="59" spans="2:17" x14ac:dyDescent="0.2">
      <c r="B59" s="19">
        <v>3</v>
      </c>
      <c r="C59" s="82" t="s">
        <v>21</v>
      </c>
      <c r="D59" s="119" t="s">
        <v>2</v>
      </c>
      <c r="M59" s="80">
        <f>IFERROR(M11/GNIQ2023!M11,"")</f>
        <v>9.7029656516921974E-4</v>
      </c>
      <c r="N59" s="80">
        <f>IFERROR(N11/GNIQ2023!N11,"")</f>
        <v>1.2221459716043308E-3</v>
      </c>
      <c r="O59" s="80">
        <f>IFERROR(O11/GNIQ2023!O11,"")</f>
        <v>1.553862175151138E-3</v>
      </c>
      <c r="P59" s="80">
        <f>IFERROR(P11/GNIQ2023!P11,"")</f>
        <v>1.7030146956221977E-3</v>
      </c>
      <c r="Q59" s="80">
        <f>IFERROR(Q11/GNIQ2023!Q11,"")</f>
        <v>1.300364473253788E-3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1.2701108752064165E-3</v>
      </c>
      <c r="N64" s="80">
        <f>IFERROR(N16/GNIQ2023!N16,"")</f>
        <v>1.6084143564535367E-3</v>
      </c>
      <c r="O64" s="80">
        <f>IFERROR(O16/GNIQ2023!O16,"")</f>
        <v>2.0455286770220786E-3</v>
      </c>
      <c r="P64" s="80">
        <f>IFERROR(P16/GNIQ2023!P16,"")</f>
        <v>2.2683999568901365E-3</v>
      </c>
      <c r="Q64" s="80">
        <f>IFERROR(Q16/GNIQ2023!Q16,"")</f>
        <v>1.7218075139004087E-3</v>
      </c>
    </row>
    <row r="65" spans="2:17" x14ac:dyDescent="0.2">
      <c r="B65" s="19">
        <v>7</v>
      </c>
      <c r="C65" s="47" t="s">
        <v>26</v>
      </c>
      <c r="D65" s="119" t="s">
        <v>5</v>
      </c>
      <c r="M65" s="80">
        <f>IFERROR(M17/GNIQ2023!M17,"")</f>
        <v>2.006098778753834E-3</v>
      </c>
      <c r="N65" s="80">
        <f>IFERROR(N17/GNIQ2023!N17,"")</f>
        <v>2.5627661749419058E-3</v>
      </c>
      <c r="O65" s="80">
        <f>IFERROR(O17/GNIQ2023!O17,"")</f>
        <v>3.3701212940051312E-3</v>
      </c>
      <c r="P65" s="80">
        <f>IFERROR(P17/GNIQ2023!P17,"")</f>
        <v>3.7422319054903003E-3</v>
      </c>
      <c r="Q65" s="80">
        <f>IFERROR(Q17/GNIQ2023!Q17,"")</f>
        <v>2.773290319707679E-3</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1.3140817650876054E-3</v>
      </c>
      <c r="N76" s="80">
        <f>IFERROR(N28/GNIQ2023!N28,"")</f>
        <v>1.6509415767263526E-3</v>
      </c>
      <c r="O76" s="80">
        <f>IFERROR(O28/GNIQ2023!O28,"")</f>
        <v>1.9889008901635072E-3</v>
      </c>
      <c r="P76" s="80">
        <f>IFERROR(P28/GNIQ2023!P28,"")</f>
        <v>2.2821250232504899E-3</v>
      </c>
      <c r="Q76" s="80">
        <f>IFERROR(Q28/GNIQ2023!Q28,"")</f>
        <v>2.5062101762760199E-3</v>
      </c>
    </row>
    <row r="77" spans="2:17" x14ac:dyDescent="0.2">
      <c r="B77" s="19">
        <v>17</v>
      </c>
      <c r="C77" s="84" t="s">
        <v>34</v>
      </c>
      <c r="D77" s="119" t="s">
        <v>11</v>
      </c>
      <c r="M77" s="80">
        <f>IFERROR(M29/GNIQ2023!M29,"")</f>
        <v>5.8100810725642427E-4</v>
      </c>
      <c r="N77" s="80">
        <f>IFERROR(N29/GNIQ2023!N29,"")</f>
        <v>7.3439213134366365E-4</v>
      </c>
      <c r="O77" s="80">
        <f>IFERROR(O29/GNIQ2023!O29,"")</f>
        <v>9.2824272158468157E-4</v>
      </c>
      <c r="P77" s="80">
        <f>IFERROR(P29/GNIQ2023!P29,"")</f>
        <v>9.7583103142679934E-4</v>
      </c>
      <c r="Q77" s="80">
        <f>IFERROR(Q29/GNIQ2023!Q29,"")</f>
        <v>-2.6337842691248652E-5</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8.6843486306573234E-4</v>
      </c>
      <c r="N81" s="80">
        <f>IFERROR(N33/GNIQ2023!N33,"")</f>
        <v>1.0902557170284161E-3</v>
      </c>
      <c r="O81" s="80">
        <f>IFERROR(O33/GNIQ2023!O33,"")</f>
        <v>1.3853335631201827E-3</v>
      </c>
      <c r="P81" s="80">
        <f>IFERROR(P33/GNIQ2023!P33,"")</f>
        <v>1.5159323195600395E-3</v>
      </c>
      <c r="Q81" s="80">
        <f>IFERROR(Q33/GNIQ2023!Q33,"")</f>
        <v>1.1667214814136376E-3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8.7321173243650721E-4</v>
      </c>
      <c r="N90" s="105">
        <f>IFERROR(N42/GNIQ2023!N42,"")</f>
        <v>1.1178713719421822E-3</v>
      </c>
      <c r="O90" s="105">
        <f>IFERROR(O42/GNIQ2023!O42,"")</f>
        <v>1.4377735493706827E-3</v>
      </c>
      <c r="P90" s="105">
        <f>IFERROR(P42/GNIQ2023!P42,"")</f>
        <v>1.4976687870464074E-3</v>
      </c>
      <c r="Q90" s="105">
        <f>IFERROR(Q42/GNIQ2023!Q42,"")</f>
        <v>1.179867109704486E-3</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9" ht="15.75" x14ac:dyDescent="0.25">
      <c r="A1" s="64"/>
      <c r="B1" s="64" t="s">
        <v>99</v>
      </c>
      <c r="C1" s="65"/>
    </row>
    <row r="3" spans="1:19" ht="15.75" x14ac:dyDescent="0.25">
      <c r="B3" s="140"/>
      <c r="C3" s="141"/>
      <c r="D3" s="106"/>
      <c r="M3" s="114"/>
      <c r="N3" s="4"/>
      <c r="O3" s="1" t="s">
        <v>61</v>
      </c>
      <c r="P3" s="4"/>
      <c r="Q3" s="69"/>
    </row>
    <row r="4" spans="1:19" ht="12.6" customHeight="1" x14ac:dyDescent="0.2">
      <c r="B4" s="131" t="s">
        <v>65</v>
      </c>
      <c r="C4" s="132"/>
      <c r="D4" s="107"/>
      <c r="M4" s="115"/>
      <c r="N4" s="8"/>
      <c r="O4" s="2" t="s">
        <v>62</v>
      </c>
      <c r="P4" s="8"/>
      <c r="Q4" s="70"/>
    </row>
    <row r="5" spans="1:19" ht="12.6" customHeight="1" x14ac:dyDescent="0.2">
      <c r="B5" s="133" t="s">
        <v>66</v>
      </c>
      <c r="C5" s="134"/>
      <c r="D5" s="11"/>
      <c r="M5" s="142"/>
      <c r="N5" s="136"/>
      <c r="O5" s="136"/>
      <c r="P5" s="136"/>
      <c r="Q5" s="137"/>
    </row>
    <row r="6" spans="1:19" x14ac:dyDescent="0.2">
      <c r="B6" s="138"/>
      <c r="C6" s="139"/>
      <c r="D6" s="22" t="s">
        <v>51</v>
      </c>
      <c r="M6" s="23">
        <v>2018</v>
      </c>
      <c r="N6" s="23">
        <v>2019</v>
      </c>
      <c r="O6" s="23">
        <v>2020</v>
      </c>
      <c r="P6" s="23">
        <v>2021</v>
      </c>
      <c r="Q6" s="23">
        <v>2022</v>
      </c>
    </row>
    <row r="7" spans="1:19" x14ac:dyDescent="0.2">
      <c r="B7" s="17"/>
      <c r="C7" s="24"/>
      <c r="D7" s="107"/>
      <c r="M7" s="12"/>
      <c r="N7" s="12"/>
      <c r="O7" s="12"/>
      <c r="P7" s="12"/>
      <c r="Q7" s="12"/>
    </row>
    <row r="8" spans="1:19" x14ac:dyDescent="0.2">
      <c r="B8" s="19"/>
      <c r="C8" s="26" t="s">
        <v>18</v>
      </c>
      <c r="D8" s="107"/>
      <c r="M8" s="12"/>
      <c r="N8" s="12"/>
      <c r="O8" s="12"/>
      <c r="P8" s="12"/>
      <c r="Q8" s="12"/>
    </row>
    <row r="9" spans="1:19" x14ac:dyDescent="0.2">
      <c r="B9" s="19">
        <v>1</v>
      </c>
      <c r="C9" s="27" t="s">
        <v>19</v>
      </c>
      <c r="D9" s="108" t="s">
        <v>0</v>
      </c>
      <c r="M9" s="59">
        <v>-1293</v>
      </c>
      <c r="N9" s="59">
        <v>-1234</v>
      </c>
      <c r="O9" s="59">
        <v>-1222</v>
      </c>
      <c r="P9" s="59">
        <v>-1219</v>
      </c>
      <c r="Q9" s="59">
        <v>-1115</v>
      </c>
      <c r="S9" s="127"/>
    </row>
    <row r="10" spans="1:19" x14ac:dyDescent="0.2">
      <c r="B10" s="19">
        <v>2</v>
      </c>
      <c r="C10" s="27" t="s">
        <v>20</v>
      </c>
      <c r="D10" s="108" t="s">
        <v>1</v>
      </c>
      <c r="M10" s="59">
        <v>-531</v>
      </c>
      <c r="N10" s="59">
        <v>-549</v>
      </c>
      <c r="O10" s="59">
        <v>-567</v>
      </c>
      <c r="P10" s="59">
        <v>-602</v>
      </c>
      <c r="Q10" s="59">
        <v>-511</v>
      </c>
    </row>
    <row r="11" spans="1:19" x14ac:dyDescent="0.2">
      <c r="B11" s="19">
        <v>3</v>
      </c>
      <c r="C11" s="27" t="s">
        <v>21</v>
      </c>
      <c r="D11" s="108" t="s">
        <v>2</v>
      </c>
      <c r="M11" s="59">
        <f>M9-M10</f>
        <v>-762</v>
      </c>
      <c r="N11" s="59">
        <f t="shared" ref="N11:Q11" si="0">N9-N10</f>
        <v>-685</v>
      </c>
      <c r="O11" s="59">
        <f t="shared" si="0"/>
        <v>-655</v>
      </c>
      <c r="P11" s="59">
        <f t="shared" si="0"/>
        <v>-617</v>
      </c>
      <c r="Q11" s="59">
        <f t="shared" si="0"/>
        <v>-604</v>
      </c>
    </row>
    <row r="12" spans="1:19" x14ac:dyDescent="0.2">
      <c r="B12" s="19">
        <v>4</v>
      </c>
      <c r="C12" s="27" t="s">
        <v>22</v>
      </c>
      <c r="D12" s="108" t="s">
        <v>3</v>
      </c>
      <c r="M12" s="59"/>
      <c r="N12" s="59"/>
      <c r="O12" s="59"/>
      <c r="P12" s="59"/>
      <c r="Q12" s="59"/>
    </row>
    <row r="13" spans="1:19" x14ac:dyDescent="0.2">
      <c r="B13" s="19">
        <v>5</v>
      </c>
      <c r="C13" s="29" t="s">
        <v>23</v>
      </c>
      <c r="D13" s="108" t="s">
        <v>4</v>
      </c>
      <c r="M13" s="59"/>
      <c r="N13" s="59"/>
      <c r="O13" s="59"/>
      <c r="P13" s="59"/>
      <c r="Q13" s="59"/>
    </row>
    <row r="14" spans="1:19" x14ac:dyDescent="0.2">
      <c r="B14" s="21"/>
      <c r="C14" s="30"/>
      <c r="D14" s="109"/>
      <c r="M14" s="32"/>
      <c r="N14" s="32"/>
      <c r="O14" s="32"/>
      <c r="P14" s="32"/>
      <c r="Q14" s="32"/>
    </row>
    <row r="15" spans="1:19" x14ac:dyDescent="0.2">
      <c r="B15" s="17"/>
      <c r="C15" s="33" t="s">
        <v>24</v>
      </c>
      <c r="D15" s="110"/>
      <c r="M15" s="35"/>
      <c r="N15" s="35"/>
      <c r="O15" s="35"/>
      <c r="P15" s="35"/>
      <c r="Q15" s="35"/>
    </row>
    <row r="16" spans="1:19" x14ac:dyDescent="0.2">
      <c r="B16" s="19">
        <v>6</v>
      </c>
      <c r="C16" s="29" t="s">
        <v>25</v>
      </c>
      <c r="D16" s="108" t="s">
        <v>5</v>
      </c>
      <c r="M16" s="59">
        <f>M17+M18+M19</f>
        <v>1964</v>
      </c>
      <c r="N16" s="59">
        <f t="shared" ref="N16:Q16" si="1">N17+N18+N19</f>
        <v>2148</v>
      </c>
      <c r="O16" s="59">
        <f t="shared" si="1"/>
        <v>2276</v>
      </c>
      <c r="P16" s="59">
        <f t="shared" si="1"/>
        <v>2522</v>
      </c>
      <c r="Q16" s="59">
        <f t="shared" si="1"/>
        <v>2637</v>
      </c>
    </row>
    <row r="17" spans="2:17" x14ac:dyDescent="0.2">
      <c r="B17" s="19">
        <v>7</v>
      </c>
      <c r="C17" s="25" t="s">
        <v>26</v>
      </c>
      <c r="D17" s="108" t="s">
        <v>5</v>
      </c>
      <c r="M17" s="59">
        <v>1964</v>
      </c>
      <c r="N17" s="59">
        <v>2148</v>
      </c>
      <c r="O17" s="59">
        <v>2276</v>
      </c>
      <c r="P17" s="59">
        <v>2522</v>
      </c>
      <c r="Q17" s="59">
        <v>2637</v>
      </c>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f>+M21+M22+M23</f>
        <v>-395</v>
      </c>
      <c r="N20" s="59">
        <f t="shared" ref="N20:Q20" si="2">+N21+N22+N23</f>
        <v>-439</v>
      </c>
      <c r="O20" s="59">
        <f t="shared" si="2"/>
        <v>-488</v>
      </c>
      <c r="P20" s="59">
        <f t="shared" si="2"/>
        <v>-542</v>
      </c>
      <c r="Q20" s="59">
        <f t="shared" si="2"/>
        <v>-571</v>
      </c>
    </row>
    <row r="21" spans="2:17" x14ac:dyDescent="0.2">
      <c r="B21" s="19">
        <v>11</v>
      </c>
      <c r="C21" s="25" t="s">
        <v>52</v>
      </c>
      <c r="D21" s="111" t="s">
        <v>53</v>
      </c>
      <c r="M21" s="59">
        <v>-395</v>
      </c>
      <c r="N21" s="59">
        <v>-439</v>
      </c>
      <c r="O21" s="59">
        <v>-488</v>
      </c>
      <c r="P21" s="59">
        <v>-542</v>
      </c>
      <c r="Q21" s="59">
        <v>-571</v>
      </c>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v>-2155</v>
      </c>
      <c r="N24" s="59">
        <v>-2266</v>
      </c>
      <c r="O24" s="59">
        <v>-2415</v>
      </c>
      <c r="P24" s="59">
        <v>-2585</v>
      </c>
      <c r="Q24" s="59">
        <v>-2645</v>
      </c>
    </row>
    <row r="25" spans="2:17" x14ac:dyDescent="0.2">
      <c r="B25" s="19">
        <v>15</v>
      </c>
      <c r="C25" s="29" t="s">
        <v>31</v>
      </c>
      <c r="D25" s="108" t="s">
        <v>9</v>
      </c>
      <c r="M25" s="59">
        <v>-228</v>
      </c>
      <c r="N25" s="59">
        <v>-287</v>
      </c>
      <c r="O25" s="59">
        <v>-346</v>
      </c>
      <c r="P25" s="59">
        <v>-389</v>
      </c>
      <c r="Q25" s="59">
        <v>-434</v>
      </c>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v>-202</v>
      </c>
      <c r="N28" s="59">
        <v>-208</v>
      </c>
      <c r="O28" s="59">
        <v>-188</v>
      </c>
      <c r="P28" s="59">
        <v>-199</v>
      </c>
      <c r="Q28" s="59">
        <v>-228</v>
      </c>
    </row>
    <row r="29" spans="2:17" x14ac:dyDescent="0.2">
      <c r="B29" s="19">
        <v>17</v>
      </c>
      <c r="C29" s="29" t="s">
        <v>34</v>
      </c>
      <c r="D29" s="108" t="s">
        <v>11</v>
      </c>
      <c r="M29" s="59">
        <f>M11-M28</f>
        <v>-560</v>
      </c>
      <c r="N29" s="59">
        <f t="shared" ref="N29:Q29" si="3">N11-N28</f>
        <v>-477</v>
      </c>
      <c r="O29" s="59">
        <f t="shared" si="3"/>
        <v>-467</v>
      </c>
      <c r="P29" s="59">
        <f t="shared" si="3"/>
        <v>-418</v>
      </c>
      <c r="Q29" s="59">
        <f t="shared" si="3"/>
        <v>-376</v>
      </c>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-762</v>
      </c>
      <c r="N33" s="59">
        <f t="shared" ref="N33:Q33" si="4">N11+N12-N13</f>
        <v>-685</v>
      </c>
      <c r="O33" s="59">
        <f t="shared" si="4"/>
        <v>-655</v>
      </c>
      <c r="P33" s="59">
        <f t="shared" si="4"/>
        <v>-617</v>
      </c>
      <c r="Q33" s="59">
        <f t="shared" si="4"/>
        <v>-604</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-762</v>
      </c>
      <c r="N42" s="60">
        <f t="shared" ref="N42:Q42" si="5">N33+N35-N36-N37+N38+N39-N40</f>
        <v>-685</v>
      </c>
      <c r="O42" s="60">
        <f t="shared" si="5"/>
        <v>-655</v>
      </c>
      <c r="P42" s="60">
        <f t="shared" si="5"/>
        <v>-617</v>
      </c>
      <c r="Q42" s="60">
        <f t="shared" si="5"/>
        <v>-604</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-8.4759429690710352E-4</v>
      </c>
      <c r="N57" s="80">
        <f>IFERROR(N9/GNIQ2023!N9,"")</f>
        <v>-7.7868912310662163E-4</v>
      </c>
      <c r="O57" s="80">
        <f>IFERROR(O9/GNIQ2023!O9,"")</f>
        <v>-7.9749420072393426E-4</v>
      </c>
      <c r="P57" s="80">
        <f>IFERROR(P9/GNIQ2023!P9,"")</f>
        <v>-7.2367073799074917E-4</v>
      </c>
      <c r="Q57" s="80">
        <f>IFERROR(Q9/GNIQ2023!Q9,"")</f>
        <v>-5.7756638905493568E-4</v>
      </c>
    </row>
    <row r="58" spans="2:17" x14ac:dyDescent="0.2">
      <c r="B58" s="19">
        <v>2</v>
      </c>
      <c r="C58" s="82" t="s">
        <v>20</v>
      </c>
      <c r="D58" s="119" t="s">
        <v>1</v>
      </c>
      <c r="M58" s="80">
        <f>IFERROR(M10/GNIQ2023!M10,"")</f>
        <v>-6.3830430973070259E-4</v>
      </c>
      <c r="N58" s="80">
        <f>IFERROR(N10/GNIQ2023!N10,"")</f>
        <v>-6.4099022398171601E-4</v>
      </c>
      <c r="O58" s="80">
        <f>IFERROR(O10/GNIQ2023!O10,"")</f>
        <v>-6.9319600421052384E-4</v>
      </c>
      <c r="P58" s="80">
        <f>IFERROR(P10/GNIQ2023!P10,"")</f>
        <v>-6.6457029887109873E-4</v>
      </c>
      <c r="Q58" s="80">
        <f>IFERROR(Q10/GNIQ2023!Q10,"")</f>
        <v>-4.782637994549103E-4</v>
      </c>
    </row>
    <row r="59" spans="2:17" x14ac:dyDescent="0.2">
      <c r="B59" s="19">
        <v>3</v>
      </c>
      <c r="C59" s="82" t="s">
        <v>21</v>
      </c>
      <c r="D59" s="119" t="s">
        <v>2</v>
      </c>
      <c r="M59" s="80">
        <f>IFERROR(M11/GNIQ2023!M11,"")</f>
        <v>-1.0986121584828311E-3</v>
      </c>
      <c r="N59" s="80">
        <f>IFERROR(N11/GNIQ2023!N11,"")</f>
        <v>-9.4064043881906373E-4</v>
      </c>
      <c r="O59" s="80">
        <f>IFERROR(O11/GNIQ2023!O11,"")</f>
        <v>-9.1691867092251835E-4</v>
      </c>
      <c r="P59" s="80">
        <f>IFERROR(P11/GNIQ2023!P11,"")</f>
        <v>-7.9242840663566814E-4</v>
      </c>
      <c r="Q59" s="80">
        <f>IFERROR(Q11/GNIQ2023!Q11,"")</f>
        <v>-7.0064241020989114E-4</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3.706534560037745E-3</v>
      </c>
      <c r="N64" s="80">
        <f>IFERROR(N16/GNIQ2023!N16,"")</f>
        <v>3.8818809411934798E-3</v>
      </c>
      <c r="O64" s="80">
        <f>IFERROR(O16/GNIQ2023!O16,"")</f>
        <v>4.1942551972092351E-3</v>
      </c>
      <c r="P64" s="80">
        <f>IFERROR(P16/GNIQ2023!P16,"")</f>
        <v>4.3144077611439857E-3</v>
      </c>
      <c r="Q64" s="80">
        <f>IFERROR(Q16/GNIQ2023!Q16,"")</f>
        <v>4.0503179430467235E-3</v>
      </c>
    </row>
    <row r="65" spans="2:17" x14ac:dyDescent="0.2">
      <c r="B65" s="19">
        <v>7</v>
      </c>
      <c r="C65" s="47" t="s">
        <v>26</v>
      </c>
      <c r="D65" s="119" t="s">
        <v>5</v>
      </c>
      <c r="M65" s="80">
        <f>IFERROR(M17/GNIQ2023!M17,"")</f>
        <v>5.8543506708358542E-3</v>
      </c>
      <c r="N65" s="80">
        <f>IFERROR(N17/GNIQ2023!N17,"")</f>
        <v>6.1851929705339483E-3</v>
      </c>
      <c r="O65" s="80">
        <f>IFERROR(O17/GNIQ2023!O17,"")</f>
        <v>6.910266725365476E-3</v>
      </c>
      <c r="P65" s="80">
        <f>IFERROR(P17/GNIQ2023!P17,"")</f>
        <v>7.1175783300501784E-3</v>
      </c>
      <c r="Q65" s="80">
        <f>IFERROR(Q17/GNIQ2023!Q17,"")</f>
        <v>6.5237882007753338E-3</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-2.4351299866221974E-3</v>
      </c>
      <c r="N68" s="80">
        <f>IFERROR(N20/GNIQ2023!N20,"")</f>
        <v>-2.443558801264639E-3</v>
      </c>
      <c r="O68" s="80">
        <f>IFERROR(O20/GNIQ2023!O20,"")</f>
        <v>-2.8159748870436301E-3</v>
      </c>
      <c r="P68" s="80">
        <f>IFERROR(P20/GNIQ2023!P20,"")</f>
        <v>-2.8912834738077458E-3</v>
      </c>
      <c r="Q68" s="80">
        <f>IFERROR(Q20/GNIQ2023!Q20,"")</f>
        <v>-2.8055797133493513E-3</v>
      </c>
    </row>
    <row r="69" spans="2:17" x14ac:dyDescent="0.2">
      <c r="B69" s="19">
        <v>11</v>
      </c>
      <c r="C69" s="47" t="s">
        <v>52</v>
      </c>
      <c r="D69" s="119" t="s">
        <v>53</v>
      </c>
      <c r="M69" s="80">
        <f>IFERROR(M21/GNIQ2023!M21,"")</f>
        <v>-2.4985293466503892E-3</v>
      </c>
      <c r="N69" s="80">
        <f>IFERROR(N21/GNIQ2023!N21,"")</f>
        <v>-2.54039164853479E-3</v>
      </c>
      <c r="O69" s="80">
        <f>IFERROR(O21/GNIQ2023!O21,"")</f>
        <v>-2.8218368538832062E-3</v>
      </c>
      <c r="P69" s="80">
        <f>IFERROR(P21/GNIQ2023!P21,"")</f>
        <v>-2.9391827770396681E-3</v>
      </c>
      <c r="Q69" s="80">
        <f>IFERROR(Q21/GNIQ2023!Q21,"")</f>
        <v>-2.856885544459343E-3</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-3.2488874710025709E-3</v>
      </c>
      <c r="N72" s="80">
        <f>IFERROR(N24/GNIQ2023!N24,"")</f>
        <v>-3.3141612593729206E-3</v>
      </c>
      <c r="O72" s="80">
        <f>IFERROR(O24/GNIQ2023!O24,"")</f>
        <v>-3.8047701156541766E-3</v>
      </c>
      <c r="P72" s="80">
        <f>IFERROR(P24/GNIQ2023!P24,"")</f>
        <v>-3.4812014724402043E-3</v>
      </c>
      <c r="Q72" s="80">
        <f>IFERROR(Q24/GNIQ2023!Q24,"")</f>
        <v>-2.912896145616174E-3</v>
      </c>
    </row>
    <row r="73" spans="2:17" x14ac:dyDescent="0.2">
      <c r="B73" s="19">
        <v>15</v>
      </c>
      <c r="C73" s="84" t="s">
        <v>31</v>
      </c>
      <c r="D73" s="119" t="s">
        <v>9</v>
      </c>
      <c r="M73" s="80">
        <f>IFERROR(M25/GNIQ2023!M25,"")</f>
        <v>-3.9281181248077479E-4</v>
      </c>
      <c r="N73" s="80">
        <f>IFERROR(N25/GNIQ2023!N25,"")</f>
        <v>-4.7800962407778966E-4</v>
      </c>
      <c r="O73" s="80">
        <f>IFERROR(O25/GNIQ2023!O25,"")</f>
        <v>-6.2975217901055337E-4</v>
      </c>
      <c r="P73" s="80">
        <f>IFERROR(P25/GNIQ2023!P25,"")</f>
        <v>-6.0794217464058605E-4</v>
      </c>
      <c r="Q73" s="80">
        <f>IFERROR(Q25/GNIQ2023!Q25,"")</f>
        <v>-5.4128076507666478E-4</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-5.4618213281418997E-4</v>
      </c>
      <c r="N76" s="80">
        <f>IFERROR(N28/GNIQ2023!N28,"")</f>
        <v>-5.3488449837863134E-4</v>
      </c>
      <c r="O76" s="80">
        <f>IFERROR(O28/GNIQ2023!O28,"")</f>
        <v>-4.6680819893974947E-4</v>
      </c>
      <c r="P76" s="80">
        <f>IFERROR(P28/GNIQ2023!P28,"")</f>
        <v>-4.7454846355992426E-4</v>
      </c>
      <c r="Q76" s="80">
        <f>IFERROR(Q28/GNIQ2023!Q28,"")</f>
        <v>-5.0478438179410998E-4</v>
      </c>
    </row>
    <row r="77" spans="2:17" x14ac:dyDescent="0.2">
      <c r="B77" s="19">
        <v>17</v>
      </c>
      <c r="C77" s="84" t="s">
        <v>34</v>
      </c>
      <c r="D77" s="119" t="s">
        <v>11</v>
      </c>
      <c r="M77" s="80">
        <f>IFERROR(M29/GNIQ2023!M29,"")</f>
        <v>-1.7399173265433025E-3</v>
      </c>
      <c r="N77" s="80">
        <f>IFERROR(N29/GNIQ2023!N29,"")</f>
        <v>-1.4125203493989015E-3</v>
      </c>
      <c r="O77" s="80">
        <f>IFERROR(O29/GNIQ2023!O29,"")</f>
        <v>-1.4028781585114767E-3</v>
      </c>
      <c r="P77" s="80">
        <f>IFERROR(P29/GNIQ2023!P29,"")</f>
        <v>-1.1054129299089489E-3</v>
      </c>
      <c r="Q77" s="80">
        <f>IFERROR(Q29/GNIQ2023!Q29,"")</f>
        <v>-9.0027535017359029E-4</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-9.8327988953356323E-4</v>
      </c>
      <c r="N81" s="80">
        <f>IFERROR(N33/GNIQ2023!N33,"")</f>
        <v>-8.3912940018479219E-4</v>
      </c>
      <c r="O81" s="80">
        <f>IFERROR(O33/GNIQ2023!O33,"")</f>
        <v>-8.1747160706641413E-4</v>
      </c>
      <c r="P81" s="80">
        <f>IFERROR(P33/GNIQ2023!P33,"")</f>
        <v>-7.0537725578321598E-4</v>
      </c>
      <c r="Q81" s="80">
        <f>IFERROR(Q33/GNIQ2023!Q33,"")</f>
        <v>-6.2863494627460944E-4</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-9.8868846971265759E-4</v>
      </c>
      <c r="N90" s="105">
        <f>IFERROR(N42/GNIQ2023!N42,"")</f>
        <v>-8.6038414582066832E-4</v>
      </c>
      <c r="O90" s="105">
        <f>IFERROR(O42/GNIQ2023!O42,"")</f>
        <v>-8.4841592327729472E-4</v>
      </c>
      <c r="P90" s="105">
        <f>IFERROR(P42/GNIQ2023!P42,"")</f>
        <v>-6.9687906606910512E-4</v>
      </c>
      <c r="Q90" s="105">
        <f>IFERROR(Q42/GNIQ2023!Q42,"")</f>
        <v>-6.3571787177654727E-4</v>
      </c>
    </row>
  </sheetData>
  <mergeCells count="9">
    <mergeCell ref="B54:C54"/>
    <mergeCell ref="B3:C3"/>
    <mergeCell ref="B4:C4"/>
    <mergeCell ref="B5:C5"/>
    <mergeCell ref="M5:Q5"/>
    <mergeCell ref="B6:C6"/>
    <mergeCell ref="B51:C51"/>
    <mergeCell ref="B52:C52"/>
    <mergeCell ref="B53:C53"/>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Q90"/>
  <sheetViews>
    <sheetView showGridLines="0" zoomScale="90" zoomScaleNormal="90" zoomScaleSheetLayoutView="100" workbookViewId="0"/>
  </sheetViews>
  <sheetFormatPr defaultColWidth="9.140625" defaultRowHeight="12.75" x14ac:dyDescent="0.2"/>
  <cols>
    <col min="1" max="1" width="6.28515625" style="6" customWidth="1"/>
    <col min="2" max="2" width="3.85546875" style="14" customWidth="1"/>
    <col min="3" max="3" width="52.28515625" style="6" customWidth="1"/>
    <col min="4" max="4" width="14.28515625" style="6" customWidth="1"/>
    <col min="5" max="9" width="11.140625" style="6" hidden="1" customWidth="1"/>
    <col min="10" max="12" width="6.7109375" style="6" hidden="1" customWidth="1"/>
    <col min="13" max="17" width="10" style="6" customWidth="1"/>
    <col min="18" max="16384" width="9.140625" style="6"/>
  </cols>
  <sheetData>
    <row r="1" spans="1:17" ht="15.75" x14ac:dyDescent="0.25">
      <c r="A1" s="64"/>
      <c r="B1" s="64" t="s">
        <v>100</v>
      </c>
      <c r="C1" s="65"/>
    </row>
    <row r="3" spans="1:17" ht="15.75" x14ac:dyDescent="0.25">
      <c r="B3" s="140"/>
      <c r="C3" s="141"/>
      <c r="D3" s="106"/>
      <c r="M3" s="114"/>
      <c r="N3" s="4"/>
      <c r="O3" s="1" t="s">
        <v>61</v>
      </c>
      <c r="P3" s="4"/>
      <c r="Q3" s="69"/>
    </row>
    <row r="4" spans="1:17" ht="12.6" customHeight="1" x14ac:dyDescent="0.2">
      <c r="B4" s="131" t="s">
        <v>65</v>
      </c>
      <c r="C4" s="132"/>
      <c r="D4" s="107"/>
      <c r="M4" s="115"/>
      <c r="N4" s="8"/>
      <c r="O4" s="2" t="s">
        <v>62</v>
      </c>
      <c r="P4" s="8"/>
      <c r="Q4" s="70"/>
    </row>
    <row r="5" spans="1:17" ht="12.6" customHeight="1" x14ac:dyDescent="0.2">
      <c r="B5" s="133" t="s">
        <v>66</v>
      </c>
      <c r="C5" s="134"/>
      <c r="D5" s="11"/>
      <c r="M5" s="142"/>
      <c r="N5" s="136"/>
      <c r="O5" s="136"/>
      <c r="P5" s="136"/>
      <c r="Q5" s="137"/>
    </row>
    <row r="6" spans="1:17" x14ac:dyDescent="0.2">
      <c r="B6" s="138"/>
      <c r="C6" s="139"/>
      <c r="D6" s="22" t="s">
        <v>51</v>
      </c>
      <c r="M6" s="23">
        <v>2018</v>
      </c>
      <c r="N6" s="23">
        <v>2019</v>
      </c>
      <c r="O6" s="23">
        <v>2020</v>
      </c>
      <c r="P6" s="23">
        <v>2021</v>
      </c>
      <c r="Q6" s="23">
        <v>2022</v>
      </c>
    </row>
    <row r="7" spans="1:17" x14ac:dyDescent="0.2">
      <c r="B7" s="17"/>
      <c r="C7" s="24"/>
      <c r="D7" s="107"/>
      <c r="M7" s="12"/>
      <c r="N7" s="12"/>
      <c r="O7" s="12"/>
      <c r="P7" s="12"/>
      <c r="Q7" s="12"/>
    </row>
    <row r="8" spans="1:17" x14ac:dyDescent="0.2">
      <c r="B8" s="19"/>
      <c r="C8" s="26" t="s">
        <v>18</v>
      </c>
      <c r="D8" s="107"/>
      <c r="M8" s="12"/>
      <c r="N8" s="12"/>
      <c r="O8" s="12"/>
      <c r="P8" s="12"/>
      <c r="Q8" s="12"/>
    </row>
    <row r="9" spans="1:17" x14ac:dyDescent="0.2">
      <c r="B9" s="19">
        <v>1</v>
      </c>
      <c r="C9" s="27" t="s">
        <v>19</v>
      </c>
      <c r="D9" s="108" t="s">
        <v>0</v>
      </c>
      <c r="M9" s="59"/>
      <c r="N9" s="59"/>
      <c r="O9" s="59"/>
      <c r="P9" s="59"/>
      <c r="Q9" s="59"/>
    </row>
    <row r="10" spans="1:17" x14ac:dyDescent="0.2">
      <c r="B10" s="19">
        <v>2</v>
      </c>
      <c r="C10" s="27" t="s">
        <v>20</v>
      </c>
      <c r="D10" s="108" t="s">
        <v>1</v>
      </c>
      <c r="M10" s="59">
        <v>874</v>
      </c>
      <c r="N10" s="59">
        <v>934</v>
      </c>
      <c r="O10" s="59">
        <v>1006</v>
      </c>
      <c r="P10" s="59">
        <v>1112</v>
      </c>
      <c r="Q10" s="59">
        <v>1235</v>
      </c>
    </row>
    <row r="11" spans="1:17" x14ac:dyDescent="0.2">
      <c r="B11" s="19">
        <v>3</v>
      </c>
      <c r="C11" s="27" t="s">
        <v>21</v>
      </c>
      <c r="D11" s="108" t="s">
        <v>2</v>
      </c>
      <c r="M11" s="59">
        <f>M9-M10</f>
        <v>-874</v>
      </c>
      <c r="N11" s="59">
        <f t="shared" ref="N11:Q11" si="0">N9-N10</f>
        <v>-934</v>
      </c>
      <c r="O11" s="59">
        <f t="shared" si="0"/>
        <v>-1006</v>
      </c>
      <c r="P11" s="59">
        <f t="shared" si="0"/>
        <v>-1112</v>
      </c>
      <c r="Q11" s="59">
        <f t="shared" si="0"/>
        <v>-1235</v>
      </c>
    </row>
    <row r="12" spans="1:17" x14ac:dyDescent="0.2">
      <c r="B12" s="19">
        <v>4</v>
      </c>
      <c r="C12" s="27" t="s">
        <v>22</v>
      </c>
      <c r="D12" s="108" t="s">
        <v>3</v>
      </c>
      <c r="M12" s="59"/>
      <c r="N12" s="59"/>
      <c r="O12" s="59"/>
      <c r="P12" s="59"/>
      <c r="Q12" s="59"/>
    </row>
    <row r="13" spans="1:17" x14ac:dyDescent="0.2">
      <c r="B13" s="19">
        <v>5</v>
      </c>
      <c r="C13" s="29" t="s">
        <v>23</v>
      </c>
      <c r="D13" s="108" t="s">
        <v>4</v>
      </c>
      <c r="M13" s="59"/>
      <c r="N13" s="59"/>
      <c r="O13" s="59"/>
      <c r="P13" s="59"/>
      <c r="Q13" s="59"/>
    </row>
    <row r="14" spans="1:17" x14ac:dyDescent="0.2">
      <c r="B14" s="21"/>
      <c r="C14" s="30"/>
      <c r="D14" s="109"/>
      <c r="M14" s="32"/>
      <c r="N14" s="32"/>
      <c r="O14" s="32"/>
      <c r="P14" s="32"/>
      <c r="Q14" s="32"/>
    </row>
    <row r="15" spans="1:17" x14ac:dyDescent="0.2">
      <c r="B15" s="17"/>
      <c r="C15" s="33" t="s">
        <v>24</v>
      </c>
      <c r="D15" s="110"/>
      <c r="M15" s="35"/>
      <c r="N15" s="35"/>
      <c r="O15" s="35"/>
      <c r="P15" s="35"/>
      <c r="Q15" s="35"/>
    </row>
    <row r="16" spans="1:17" x14ac:dyDescent="0.2">
      <c r="B16" s="19">
        <v>6</v>
      </c>
      <c r="C16" s="29" t="s">
        <v>25</v>
      </c>
      <c r="D16" s="108" t="s">
        <v>5</v>
      </c>
      <c r="M16" s="59"/>
      <c r="N16" s="59"/>
      <c r="O16" s="59"/>
      <c r="P16" s="59"/>
      <c r="Q16" s="59"/>
    </row>
    <row r="17" spans="2:17" x14ac:dyDescent="0.2">
      <c r="B17" s="19">
        <v>7</v>
      </c>
      <c r="C17" s="25" t="s">
        <v>26</v>
      </c>
      <c r="D17" s="108" t="s">
        <v>5</v>
      </c>
      <c r="M17" s="59"/>
      <c r="N17" s="59"/>
      <c r="O17" s="59"/>
      <c r="P17" s="59"/>
      <c r="Q17" s="59"/>
    </row>
    <row r="18" spans="2:17" x14ac:dyDescent="0.2">
      <c r="B18" s="19">
        <v>8</v>
      </c>
      <c r="C18" s="25" t="s">
        <v>27</v>
      </c>
      <c r="D18" s="108" t="s">
        <v>5</v>
      </c>
      <c r="M18" s="59"/>
      <c r="N18" s="59"/>
      <c r="O18" s="59"/>
      <c r="P18" s="59"/>
      <c r="Q18" s="59"/>
    </row>
    <row r="19" spans="2:17" x14ac:dyDescent="0.2">
      <c r="B19" s="19">
        <v>9</v>
      </c>
      <c r="C19" s="25" t="s">
        <v>28</v>
      </c>
      <c r="D19" s="108" t="s">
        <v>5</v>
      </c>
      <c r="M19" s="59"/>
      <c r="N19" s="59"/>
      <c r="O19" s="59"/>
      <c r="P19" s="59"/>
      <c r="Q19" s="59"/>
    </row>
    <row r="20" spans="2:17" x14ac:dyDescent="0.2">
      <c r="B20" s="19">
        <v>10</v>
      </c>
      <c r="C20" s="29" t="s">
        <v>29</v>
      </c>
      <c r="D20" s="108" t="s">
        <v>6</v>
      </c>
      <c r="M20" s="59"/>
      <c r="N20" s="59"/>
      <c r="O20" s="59"/>
      <c r="P20" s="59"/>
      <c r="Q20" s="59"/>
    </row>
    <row r="21" spans="2:17" x14ac:dyDescent="0.2">
      <c r="B21" s="19">
        <v>11</v>
      </c>
      <c r="C21" s="25" t="s">
        <v>52</v>
      </c>
      <c r="D21" s="111" t="s">
        <v>53</v>
      </c>
      <c r="M21" s="59"/>
      <c r="N21" s="59"/>
      <c r="O21" s="59"/>
      <c r="P21" s="59"/>
      <c r="Q21" s="59"/>
    </row>
    <row r="22" spans="2:17" x14ac:dyDescent="0.2">
      <c r="B22" s="19">
        <v>12</v>
      </c>
      <c r="C22" s="25" t="s">
        <v>54</v>
      </c>
      <c r="D22" s="108" t="s">
        <v>7</v>
      </c>
      <c r="M22" s="59"/>
      <c r="N22" s="59"/>
      <c r="O22" s="59"/>
      <c r="P22" s="59"/>
      <c r="Q22" s="59"/>
    </row>
    <row r="23" spans="2:17" x14ac:dyDescent="0.2">
      <c r="B23" s="19">
        <v>13</v>
      </c>
      <c r="C23" s="37" t="s">
        <v>55</v>
      </c>
      <c r="D23" s="108" t="s">
        <v>16</v>
      </c>
      <c r="M23" s="10"/>
      <c r="N23" s="10"/>
      <c r="O23" s="10"/>
      <c r="P23" s="10"/>
      <c r="Q23" s="10"/>
    </row>
    <row r="24" spans="2:17" x14ac:dyDescent="0.2">
      <c r="B24" s="19">
        <v>14</v>
      </c>
      <c r="C24" s="29" t="s">
        <v>30</v>
      </c>
      <c r="D24" s="108" t="s">
        <v>8</v>
      </c>
      <c r="M24" s="59"/>
      <c r="N24" s="59"/>
      <c r="O24" s="59"/>
      <c r="P24" s="59"/>
      <c r="Q24" s="59"/>
    </row>
    <row r="25" spans="2:17" x14ac:dyDescent="0.2">
      <c r="B25" s="19">
        <v>15</v>
      </c>
      <c r="C25" s="29" t="s">
        <v>31</v>
      </c>
      <c r="D25" s="108" t="s">
        <v>9</v>
      </c>
      <c r="M25" s="59"/>
      <c r="N25" s="59"/>
      <c r="O25" s="59"/>
      <c r="P25" s="59"/>
      <c r="Q25" s="59"/>
    </row>
    <row r="26" spans="2:17" x14ac:dyDescent="0.2">
      <c r="B26" s="21"/>
      <c r="C26" s="30"/>
      <c r="D26" s="109"/>
      <c r="M26" s="32"/>
      <c r="N26" s="32"/>
      <c r="O26" s="32"/>
      <c r="P26" s="32"/>
      <c r="Q26" s="32"/>
    </row>
    <row r="27" spans="2:17" x14ac:dyDescent="0.2">
      <c r="B27" s="17"/>
      <c r="C27" s="33" t="s">
        <v>32</v>
      </c>
      <c r="D27" s="110"/>
      <c r="M27" s="35"/>
      <c r="N27" s="35"/>
      <c r="O27" s="35"/>
      <c r="P27" s="35"/>
      <c r="Q27" s="35"/>
    </row>
    <row r="28" spans="2:17" x14ac:dyDescent="0.2">
      <c r="B28" s="19">
        <v>16</v>
      </c>
      <c r="C28" s="29" t="s">
        <v>33</v>
      </c>
      <c r="D28" s="108" t="s">
        <v>10</v>
      </c>
      <c r="M28" s="59"/>
      <c r="N28" s="59"/>
      <c r="O28" s="59"/>
      <c r="P28" s="59"/>
      <c r="Q28" s="59"/>
    </row>
    <row r="29" spans="2:17" x14ac:dyDescent="0.2">
      <c r="B29" s="19">
        <v>17</v>
      </c>
      <c r="C29" s="29" t="s">
        <v>34</v>
      </c>
      <c r="D29" s="108" t="s">
        <v>11</v>
      </c>
      <c r="M29" s="59">
        <f>M11-M12+M13</f>
        <v>-874</v>
      </c>
      <c r="N29" s="59">
        <f t="shared" ref="N29:Q29" si="1">N11-N12+N13</f>
        <v>-934</v>
      </c>
      <c r="O29" s="59">
        <f t="shared" si="1"/>
        <v>-1006</v>
      </c>
      <c r="P29" s="59">
        <f t="shared" si="1"/>
        <v>-1112</v>
      </c>
      <c r="Q29" s="59">
        <f t="shared" si="1"/>
        <v>-1235</v>
      </c>
    </row>
    <row r="30" spans="2:17" x14ac:dyDescent="0.2">
      <c r="B30" s="19">
        <v>18</v>
      </c>
      <c r="C30" s="29" t="s">
        <v>35</v>
      </c>
      <c r="D30" s="108" t="s">
        <v>12</v>
      </c>
      <c r="M30" s="59"/>
      <c r="N30" s="59"/>
      <c r="O30" s="59"/>
      <c r="P30" s="59"/>
      <c r="Q30" s="59"/>
    </row>
    <row r="31" spans="2:17" x14ac:dyDescent="0.2">
      <c r="B31" s="19">
        <v>19</v>
      </c>
      <c r="C31" s="29" t="s">
        <v>36</v>
      </c>
      <c r="D31" s="108" t="s">
        <v>13</v>
      </c>
      <c r="M31" s="59"/>
      <c r="N31" s="59"/>
      <c r="O31" s="59"/>
      <c r="P31" s="59"/>
      <c r="Q31" s="59"/>
    </row>
    <row r="32" spans="2:17" x14ac:dyDescent="0.2">
      <c r="B32" s="21"/>
      <c r="C32" s="30"/>
      <c r="D32" s="109"/>
      <c r="M32" s="32"/>
      <c r="N32" s="32"/>
      <c r="O32" s="32"/>
      <c r="P32" s="32"/>
      <c r="Q32" s="32"/>
    </row>
    <row r="33" spans="2:17" x14ac:dyDescent="0.2">
      <c r="B33" s="38">
        <v>20</v>
      </c>
      <c r="C33" s="39" t="s">
        <v>56</v>
      </c>
      <c r="D33" s="40" t="s">
        <v>14</v>
      </c>
      <c r="M33" s="59">
        <f>M11+M12-M13</f>
        <v>-874</v>
      </c>
      <c r="N33" s="59">
        <f t="shared" ref="N33:Q33" si="2">N11+N12-N13</f>
        <v>-934</v>
      </c>
      <c r="O33" s="59">
        <f t="shared" si="2"/>
        <v>-1006</v>
      </c>
      <c r="P33" s="59">
        <f t="shared" si="2"/>
        <v>-1112</v>
      </c>
      <c r="Q33" s="59">
        <f t="shared" si="2"/>
        <v>-1235</v>
      </c>
    </row>
    <row r="34" spans="2:17" x14ac:dyDescent="0.2">
      <c r="B34" s="17"/>
      <c r="C34" s="41"/>
      <c r="D34" s="110"/>
      <c r="M34" s="35"/>
      <c r="N34" s="35"/>
      <c r="O34" s="35"/>
      <c r="P34" s="35"/>
      <c r="Q34" s="35"/>
    </row>
    <row r="35" spans="2:17" x14ac:dyDescent="0.2">
      <c r="B35" s="19">
        <v>21</v>
      </c>
      <c r="C35" s="42" t="s">
        <v>37</v>
      </c>
      <c r="D35" s="112" t="s">
        <v>10</v>
      </c>
      <c r="M35" s="59"/>
      <c r="N35" s="59"/>
      <c r="O35" s="59"/>
      <c r="P35" s="59"/>
      <c r="Q35" s="59"/>
    </row>
    <row r="36" spans="2:17" x14ac:dyDescent="0.2">
      <c r="B36" s="19">
        <v>22</v>
      </c>
      <c r="C36" s="44" t="s">
        <v>38</v>
      </c>
      <c r="D36" s="112" t="s">
        <v>10</v>
      </c>
      <c r="M36" s="59"/>
      <c r="N36" s="59"/>
      <c r="O36" s="59"/>
      <c r="P36" s="59"/>
      <c r="Q36" s="59"/>
    </row>
    <row r="37" spans="2:17" x14ac:dyDescent="0.2">
      <c r="B37" s="19">
        <v>23</v>
      </c>
      <c r="C37" s="44" t="s">
        <v>49</v>
      </c>
      <c r="D37" s="112" t="s">
        <v>12</v>
      </c>
      <c r="M37" s="59"/>
      <c r="N37" s="59"/>
      <c r="O37" s="59"/>
      <c r="P37" s="59"/>
      <c r="Q37" s="59"/>
    </row>
    <row r="38" spans="2:17" x14ac:dyDescent="0.2">
      <c r="B38" s="19">
        <v>24</v>
      </c>
      <c r="C38" s="44" t="s">
        <v>50</v>
      </c>
      <c r="D38" s="112" t="s">
        <v>13</v>
      </c>
      <c r="M38" s="59"/>
      <c r="N38" s="59"/>
      <c r="O38" s="59"/>
      <c r="P38" s="59"/>
      <c r="Q38" s="59"/>
    </row>
    <row r="39" spans="2:17" x14ac:dyDescent="0.2">
      <c r="B39" s="19">
        <v>25</v>
      </c>
      <c r="C39" s="46" t="s">
        <v>39</v>
      </c>
      <c r="D39" s="112" t="s">
        <v>15</v>
      </c>
      <c r="M39" s="59"/>
      <c r="N39" s="59"/>
      <c r="O39" s="59"/>
      <c r="P39" s="59"/>
      <c r="Q39" s="59"/>
    </row>
    <row r="40" spans="2:17" x14ac:dyDescent="0.2">
      <c r="B40" s="19">
        <v>26</v>
      </c>
      <c r="C40" s="46" t="s">
        <v>40</v>
      </c>
      <c r="D40" s="112" t="s">
        <v>15</v>
      </c>
      <c r="M40" s="59"/>
      <c r="N40" s="59"/>
      <c r="O40" s="59"/>
      <c r="P40" s="59"/>
      <c r="Q40" s="59"/>
    </row>
    <row r="41" spans="2:17" s="14" customFormat="1" ht="11.25" x14ac:dyDescent="0.2">
      <c r="B41" s="19"/>
      <c r="C41" s="47"/>
      <c r="D41" s="113"/>
      <c r="M41" s="49"/>
      <c r="N41" s="49"/>
      <c r="O41" s="49"/>
      <c r="P41" s="49"/>
      <c r="Q41" s="49"/>
    </row>
    <row r="42" spans="2:17" s="14" customFormat="1" ht="11.25" x14ac:dyDescent="0.2">
      <c r="B42" s="50">
        <v>27</v>
      </c>
      <c r="C42" s="51" t="s">
        <v>57</v>
      </c>
      <c r="D42" s="40" t="s">
        <v>17</v>
      </c>
      <c r="M42" s="60">
        <f>M33+M35-M36-M37+M38+M39-M40</f>
        <v>-874</v>
      </c>
      <c r="N42" s="60">
        <f t="shared" ref="N42:Q42" si="3">N33+N35-N36-N37+N38+N39-N40</f>
        <v>-934</v>
      </c>
      <c r="O42" s="60">
        <f t="shared" si="3"/>
        <v>-1006</v>
      </c>
      <c r="P42" s="60">
        <f t="shared" si="3"/>
        <v>-1112</v>
      </c>
      <c r="Q42" s="60">
        <f t="shared" si="3"/>
        <v>-1235</v>
      </c>
    </row>
    <row r="43" spans="2:17" ht="14.25" customHeight="1" x14ac:dyDescent="0.2">
      <c r="B43" s="13"/>
      <c r="C43" s="13"/>
    </row>
    <row r="44" spans="2:17" x14ac:dyDescent="0.2">
      <c r="B44" s="15"/>
      <c r="E44" s="16"/>
      <c r="F44" s="16"/>
      <c r="G44" s="16"/>
      <c r="H44" s="16"/>
      <c r="I44" s="16"/>
    </row>
    <row r="45" spans="2:17" x14ac:dyDescent="0.2">
      <c r="B45" s="15"/>
      <c r="E45" s="16"/>
      <c r="F45" s="16"/>
      <c r="G45" s="16"/>
      <c r="H45" s="16"/>
      <c r="I45" s="16"/>
    </row>
    <row r="46" spans="2:17" x14ac:dyDescent="0.2">
      <c r="B46" s="57"/>
      <c r="E46" s="16"/>
      <c r="F46" s="16"/>
      <c r="G46" s="16"/>
      <c r="H46" s="16"/>
      <c r="I46" s="16"/>
    </row>
    <row r="47" spans="2:17" x14ac:dyDescent="0.2">
      <c r="B47" s="57"/>
      <c r="E47" s="16"/>
      <c r="F47" s="16"/>
      <c r="G47" s="16"/>
      <c r="H47" s="16"/>
      <c r="I47" s="16"/>
    </row>
    <row r="48" spans="2:17" x14ac:dyDescent="0.2">
      <c r="B48" s="15"/>
      <c r="E48" s="16"/>
      <c r="F48" s="16"/>
      <c r="G48" s="16"/>
      <c r="H48" s="16"/>
      <c r="I48" s="16"/>
    </row>
    <row r="49" spans="2:17" ht="15.75" x14ac:dyDescent="0.25">
      <c r="B49" s="66" t="s">
        <v>92</v>
      </c>
      <c r="C49" s="81"/>
    </row>
    <row r="50" spans="2:17" ht="15.75" x14ac:dyDescent="0.25">
      <c r="B50" s="67"/>
      <c r="C50" s="68"/>
    </row>
    <row r="51" spans="2:17" ht="15.75" x14ac:dyDescent="0.25">
      <c r="B51" s="140"/>
      <c r="C51" s="141"/>
      <c r="D51" s="106"/>
      <c r="M51" s="114"/>
      <c r="N51" s="4"/>
      <c r="O51" s="4"/>
      <c r="P51" s="4"/>
      <c r="Q51" s="69"/>
    </row>
    <row r="52" spans="2:17" x14ac:dyDescent="0.2">
      <c r="B52" s="131" t="s">
        <v>63</v>
      </c>
      <c r="C52" s="132"/>
      <c r="D52" s="107"/>
      <c r="M52" s="115"/>
      <c r="N52" s="8"/>
      <c r="O52" s="8"/>
      <c r="P52" s="8"/>
      <c r="Q52" s="70"/>
    </row>
    <row r="53" spans="2:17" x14ac:dyDescent="0.2">
      <c r="B53" s="133" t="s">
        <v>66</v>
      </c>
      <c r="C53" s="134"/>
      <c r="D53" s="11"/>
      <c r="M53" s="116"/>
      <c r="N53" s="117"/>
      <c r="O53" s="117"/>
      <c r="P53" s="117"/>
      <c r="Q53" s="118"/>
    </row>
    <row r="54" spans="2:17" x14ac:dyDescent="0.2">
      <c r="B54" s="138"/>
      <c r="C54" s="139"/>
      <c r="D54" s="22" t="s">
        <v>51</v>
      </c>
      <c r="M54" s="23">
        <v>2018</v>
      </c>
      <c r="N54" s="23">
        <v>2019</v>
      </c>
      <c r="O54" s="23">
        <v>2020</v>
      </c>
      <c r="P54" s="23">
        <v>2021</v>
      </c>
      <c r="Q54" s="23">
        <v>2022</v>
      </c>
    </row>
    <row r="55" spans="2:17" x14ac:dyDescent="0.2">
      <c r="B55" s="17"/>
      <c r="C55" s="24"/>
      <c r="D55" s="107"/>
      <c r="M55" s="12"/>
      <c r="N55" s="12"/>
      <c r="O55" s="12"/>
      <c r="P55" s="12"/>
      <c r="Q55" s="12"/>
    </row>
    <row r="56" spans="2:17" x14ac:dyDescent="0.2">
      <c r="B56" s="19"/>
      <c r="C56" s="26" t="s">
        <v>18</v>
      </c>
      <c r="D56" s="107"/>
      <c r="M56" s="12"/>
      <c r="N56" s="12"/>
      <c r="O56" s="12"/>
      <c r="P56" s="12"/>
      <c r="Q56" s="12"/>
    </row>
    <row r="57" spans="2:17" x14ac:dyDescent="0.2">
      <c r="B57" s="19">
        <v>1</v>
      </c>
      <c r="C57" s="82" t="s">
        <v>19</v>
      </c>
      <c r="D57" s="119" t="s">
        <v>0</v>
      </c>
      <c r="M57" s="80">
        <f>IFERROR(M9/GNIQ2023!M9,"")</f>
        <v>0</v>
      </c>
      <c r="N57" s="80">
        <f>IFERROR(N9/GNIQ2023!N9,"")</f>
        <v>0</v>
      </c>
      <c r="O57" s="80">
        <f>IFERROR(O9/GNIQ2023!O9,"")</f>
        <v>0</v>
      </c>
      <c r="P57" s="80">
        <f>IFERROR(P9/GNIQ2023!P9,"")</f>
        <v>0</v>
      </c>
      <c r="Q57" s="80">
        <f>IFERROR(Q9/GNIQ2023!Q9,"")</f>
        <v>0</v>
      </c>
    </row>
    <row r="58" spans="2:17" x14ac:dyDescent="0.2">
      <c r="B58" s="19">
        <v>2</v>
      </c>
      <c r="C58" s="82" t="s">
        <v>20</v>
      </c>
      <c r="D58" s="119" t="s">
        <v>1</v>
      </c>
      <c r="M58" s="80">
        <f>IFERROR(M10/GNIQ2023!M10,"")</f>
        <v>1.0506176397450735E-3</v>
      </c>
      <c r="N58" s="80">
        <f>IFERROR(N10/GNIQ2023!N10,"")</f>
        <v>1.090500672493484E-3</v>
      </c>
      <c r="O58" s="80">
        <f>IFERROR(O10/GNIQ2023!O10,"")</f>
        <v>1.2299033161124991E-3</v>
      </c>
      <c r="P58" s="80">
        <f>IFERROR(P10/GNIQ2023!P10,"")</f>
        <v>1.2275783593765147E-3</v>
      </c>
      <c r="Q58" s="80">
        <f>IFERROR(Q10/GNIQ2023!Q10,"")</f>
        <v>1.1558821767648029E-3</v>
      </c>
    </row>
    <row r="59" spans="2:17" x14ac:dyDescent="0.2">
      <c r="B59" s="19">
        <v>3</v>
      </c>
      <c r="C59" s="82" t="s">
        <v>21</v>
      </c>
      <c r="D59" s="119" t="s">
        <v>2</v>
      </c>
      <c r="M59" s="80">
        <f>IFERROR(M11/GNIQ2023!M11,"")</f>
        <v>-1.2600879613044547E-3</v>
      </c>
      <c r="N59" s="80">
        <f>IFERROR(N11/GNIQ2023!N11,"")</f>
        <v>-1.2825666713240957E-3</v>
      </c>
      <c r="O59" s="80">
        <f>IFERROR(O11/GNIQ2023!O11,"")</f>
        <v>-1.4082750884703106E-3</v>
      </c>
      <c r="P59" s="80">
        <f>IFERROR(P11/GNIQ2023!P11,"")</f>
        <v>-1.4281691866756289E-3</v>
      </c>
      <c r="Q59" s="80">
        <f>IFERROR(Q11/GNIQ2023!Q11,"")</f>
        <v>-1.4326049281609529E-3</v>
      </c>
    </row>
    <row r="60" spans="2:17" x14ac:dyDescent="0.2">
      <c r="B60" s="19">
        <v>4</v>
      </c>
      <c r="C60" s="82" t="s">
        <v>22</v>
      </c>
      <c r="D60" s="119" t="s">
        <v>3</v>
      </c>
      <c r="M60" s="80">
        <f>IFERROR(M12/GNIQ2023!M12,"")</f>
        <v>0</v>
      </c>
      <c r="N60" s="80">
        <f>IFERROR(N12/GNIQ2023!N12,"")</f>
        <v>0</v>
      </c>
      <c r="O60" s="80">
        <f>IFERROR(O12/GNIQ2023!O12,"")</f>
        <v>0</v>
      </c>
      <c r="P60" s="80">
        <f>IFERROR(P12/GNIQ2023!P12,"")</f>
        <v>0</v>
      </c>
      <c r="Q60" s="80">
        <f>IFERROR(Q12/GNIQ2023!Q12,"")</f>
        <v>0</v>
      </c>
    </row>
    <row r="61" spans="2:17" x14ac:dyDescent="0.2">
      <c r="B61" s="19">
        <v>5</v>
      </c>
      <c r="C61" s="84" t="s">
        <v>23</v>
      </c>
      <c r="D61" s="119" t="s">
        <v>4</v>
      </c>
      <c r="M61" s="80">
        <f>IFERROR(M13/GNIQ2023!M13,"")</f>
        <v>0</v>
      </c>
      <c r="N61" s="80">
        <f>IFERROR(N13/GNIQ2023!N13,"")</f>
        <v>0</v>
      </c>
      <c r="O61" s="80">
        <f>IFERROR(O13/GNIQ2023!O13,"")</f>
        <v>0</v>
      </c>
      <c r="P61" s="80">
        <f>IFERROR(P13/GNIQ2023!P13,"")</f>
        <v>0</v>
      </c>
      <c r="Q61" s="80">
        <f>IFERROR(Q13/GNIQ2023!Q13,"")</f>
        <v>0</v>
      </c>
    </row>
    <row r="62" spans="2:17" x14ac:dyDescent="0.2">
      <c r="B62" s="21"/>
      <c r="C62" s="85"/>
      <c r="D62" s="120"/>
      <c r="M62" s="103" t="str">
        <f>IFERROR(M14/GNIQ2023!M14,"")</f>
        <v/>
      </c>
      <c r="N62" s="103" t="str">
        <f>IFERROR(N14/GNIQ2023!N14,"")</f>
        <v/>
      </c>
      <c r="O62" s="103" t="str">
        <f>IFERROR(O14/GNIQ2023!O14,"")</f>
        <v/>
      </c>
      <c r="P62" s="103" t="str">
        <f>IFERROR(P14/GNIQ2023!P14,"")</f>
        <v/>
      </c>
      <c r="Q62" s="103" t="str">
        <f>IFERROR(Q14/GNIQ2023!Q14,"")</f>
        <v/>
      </c>
    </row>
    <row r="63" spans="2:17" x14ac:dyDescent="0.2">
      <c r="B63" s="17"/>
      <c r="C63" s="87" t="s">
        <v>24</v>
      </c>
      <c r="D63" s="121"/>
      <c r="M63" s="89" t="str">
        <f>IFERROR(M15/GNIQ2023!M15,"")</f>
        <v/>
      </c>
      <c r="N63" s="89" t="str">
        <f>IFERROR(N15/GNIQ2023!N15,"")</f>
        <v/>
      </c>
      <c r="O63" s="89" t="str">
        <f>IFERROR(O15/GNIQ2023!O15,"")</f>
        <v/>
      </c>
      <c r="P63" s="89" t="str">
        <f>IFERROR(P15/GNIQ2023!P15,"")</f>
        <v/>
      </c>
      <c r="Q63" s="89" t="str">
        <f>IFERROR(Q15/GNIQ2023!Q15,"")</f>
        <v/>
      </c>
    </row>
    <row r="64" spans="2:17" x14ac:dyDescent="0.2">
      <c r="B64" s="19">
        <v>6</v>
      </c>
      <c r="C64" s="84" t="s">
        <v>25</v>
      </c>
      <c r="D64" s="119" t="s">
        <v>5</v>
      </c>
      <c r="M64" s="80">
        <f>IFERROR(M16/GNIQ2023!M16,"")</f>
        <v>0</v>
      </c>
      <c r="N64" s="80">
        <f>IFERROR(N16/GNIQ2023!N16,"")</f>
        <v>0</v>
      </c>
      <c r="O64" s="80">
        <f>IFERROR(O16/GNIQ2023!O16,"")</f>
        <v>0</v>
      </c>
      <c r="P64" s="80">
        <f>IFERROR(P16/GNIQ2023!P16,"")</f>
        <v>0</v>
      </c>
      <c r="Q64" s="80">
        <f>IFERROR(Q16/GNIQ2023!Q16,"")</f>
        <v>0</v>
      </c>
    </row>
    <row r="65" spans="2:17" x14ac:dyDescent="0.2">
      <c r="B65" s="19">
        <v>7</v>
      </c>
      <c r="C65" s="47" t="s">
        <v>26</v>
      </c>
      <c r="D65" s="119" t="s">
        <v>5</v>
      </c>
      <c r="M65" s="80">
        <f>IFERROR(M17/GNIQ2023!M17,"")</f>
        <v>0</v>
      </c>
      <c r="N65" s="80">
        <f>IFERROR(N17/GNIQ2023!N17,"")</f>
        <v>0</v>
      </c>
      <c r="O65" s="80">
        <f>IFERROR(O17/GNIQ2023!O17,"")</f>
        <v>0</v>
      </c>
      <c r="P65" s="80">
        <f>IFERROR(P17/GNIQ2023!P17,"")</f>
        <v>0</v>
      </c>
      <c r="Q65" s="80">
        <f>IFERROR(Q17/GNIQ2023!Q17,"")</f>
        <v>0</v>
      </c>
    </row>
    <row r="66" spans="2:17" x14ac:dyDescent="0.2">
      <c r="B66" s="19">
        <v>8</v>
      </c>
      <c r="C66" s="47" t="s">
        <v>27</v>
      </c>
      <c r="D66" s="119" t="s">
        <v>5</v>
      </c>
      <c r="M66" s="80">
        <f>IFERROR(M18/GNIQ2023!M18,"")</f>
        <v>0</v>
      </c>
      <c r="N66" s="80">
        <f>IFERROR(N18/GNIQ2023!N18,"")</f>
        <v>0</v>
      </c>
      <c r="O66" s="80">
        <f>IFERROR(O18/GNIQ2023!O18,"")</f>
        <v>0</v>
      </c>
      <c r="P66" s="80">
        <f>IFERROR(P18/GNIQ2023!P18,"")</f>
        <v>0</v>
      </c>
      <c r="Q66" s="80">
        <f>IFERROR(Q18/GNIQ2023!Q18,"")</f>
        <v>0</v>
      </c>
    </row>
    <row r="67" spans="2:17" x14ac:dyDescent="0.2">
      <c r="B67" s="19">
        <v>9</v>
      </c>
      <c r="C67" s="47" t="s">
        <v>28</v>
      </c>
      <c r="D67" s="119" t="s">
        <v>5</v>
      </c>
      <c r="M67" s="80">
        <f>IFERROR(M19/GNIQ2023!M19,"")</f>
        <v>0</v>
      </c>
      <c r="N67" s="80">
        <f>IFERROR(N19/GNIQ2023!N19,"")</f>
        <v>0</v>
      </c>
      <c r="O67" s="80">
        <f>IFERROR(O19/GNIQ2023!O19,"")</f>
        <v>0</v>
      </c>
      <c r="P67" s="80">
        <f>IFERROR(P19/GNIQ2023!P19,"")</f>
        <v>0</v>
      </c>
      <c r="Q67" s="80">
        <f>IFERROR(Q19/GNIQ2023!Q19,"")</f>
        <v>0</v>
      </c>
    </row>
    <row r="68" spans="2:17" x14ac:dyDescent="0.2">
      <c r="B68" s="19">
        <v>10</v>
      </c>
      <c r="C68" s="84" t="s">
        <v>29</v>
      </c>
      <c r="D68" s="119" t="s">
        <v>6</v>
      </c>
      <c r="M68" s="80">
        <f>IFERROR(M20/GNIQ2023!M20,"")</f>
        <v>0</v>
      </c>
      <c r="N68" s="80">
        <f>IFERROR(N20/GNIQ2023!N20,"")</f>
        <v>0</v>
      </c>
      <c r="O68" s="80">
        <f>IFERROR(O20/GNIQ2023!O20,"")</f>
        <v>0</v>
      </c>
      <c r="P68" s="80">
        <f>IFERROR(P20/GNIQ2023!P20,"")</f>
        <v>0</v>
      </c>
      <c r="Q68" s="80">
        <f>IFERROR(Q20/GNIQ2023!Q20,"")</f>
        <v>0</v>
      </c>
    </row>
    <row r="69" spans="2:17" x14ac:dyDescent="0.2">
      <c r="B69" s="19">
        <v>11</v>
      </c>
      <c r="C69" s="47" t="s">
        <v>52</v>
      </c>
      <c r="D69" s="119" t="s">
        <v>53</v>
      </c>
      <c r="M69" s="80">
        <f>IFERROR(M21/GNIQ2023!M21,"")</f>
        <v>0</v>
      </c>
      <c r="N69" s="80">
        <f>IFERROR(N21/GNIQ2023!N21,"")</f>
        <v>0</v>
      </c>
      <c r="O69" s="80">
        <f>IFERROR(O21/GNIQ2023!O21,"")</f>
        <v>0</v>
      </c>
      <c r="P69" s="80">
        <f>IFERROR(P21/GNIQ2023!P21,"")</f>
        <v>0</v>
      </c>
      <c r="Q69" s="80">
        <f>IFERROR(Q21/GNIQ2023!Q21,"")</f>
        <v>0</v>
      </c>
    </row>
    <row r="70" spans="2:17" x14ac:dyDescent="0.2">
      <c r="B70" s="19">
        <v>12</v>
      </c>
      <c r="C70" s="47" t="s">
        <v>54</v>
      </c>
      <c r="D70" s="119" t="s">
        <v>7</v>
      </c>
      <c r="M70" s="80">
        <f>IFERROR(M22/GNIQ2023!M22,"")</f>
        <v>0</v>
      </c>
      <c r="N70" s="80">
        <f>IFERROR(N22/GNIQ2023!N22,"")</f>
        <v>0</v>
      </c>
      <c r="O70" s="80">
        <f>IFERROR(O22/GNIQ2023!O22,"")</f>
        <v>0</v>
      </c>
      <c r="P70" s="80">
        <f>IFERROR(P22/GNIQ2023!P22,"")</f>
        <v>0</v>
      </c>
      <c r="Q70" s="80">
        <f>IFERROR(Q22/GNIQ2023!Q22,"")</f>
        <v>0</v>
      </c>
    </row>
    <row r="71" spans="2:17" x14ac:dyDescent="0.2">
      <c r="B71" s="19">
        <v>13</v>
      </c>
      <c r="C71" s="90" t="s">
        <v>55</v>
      </c>
      <c r="D71" s="119" t="s">
        <v>16</v>
      </c>
      <c r="M71" s="80">
        <f>IFERROR(M23/GNIQ2023!M23,"")</f>
        <v>0</v>
      </c>
      <c r="N71" s="80">
        <f>IFERROR(N23/GNIQ2023!N23,"")</f>
        <v>0</v>
      </c>
      <c r="O71" s="80">
        <f>IFERROR(O23/GNIQ2023!O23,"")</f>
        <v>0</v>
      </c>
      <c r="P71" s="80">
        <f>IFERROR(P23/GNIQ2023!P23,"")</f>
        <v>0</v>
      </c>
      <c r="Q71" s="80">
        <f>IFERROR(Q23/GNIQ2023!Q23,"")</f>
        <v>0</v>
      </c>
    </row>
    <row r="72" spans="2:17" x14ac:dyDescent="0.2">
      <c r="B72" s="19">
        <v>14</v>
      </c>
      <c r="C72" s="84" t="s">
        <v>30</v>
      </c>
      <c r="D72" s="119" t="s">
        <v>8</v>
      </c>
      <c r="M72" s="80">
        <f>IFERROR(M24/GNIQ2023!M24,"")</f>
        <v>0</v>
      </c>
      <c r="N72" s="80">
        <f>IFERROR(N24/GNIQ2023!N24,"")</f>
        <v>0</v>
      </c>
      <c r="O72" s="80">
        <f>IFERROR(O24/GNIQ2023!O24,"")</f>
        <v>0</v>
      </c>
      <c r="P72" s="80">
        <f>IFERROR(P24/GNIQ2023!P24,"")</f>
        <v>0</v>
      </c>
      <c r="Q72" s="80">
        <f>IFERROR(Q24/GNIQ2023!Q24,"")</f>
        <v>0</v>
      </c>
    </row>
    <row r="73" spans="2:17" x14ac:dyDescent="0.2">
      <c r="B73" s="19">
        <v>15</v>
      </c>
      <c r="C73" s="84" t="s">
        <v>31</v>
      </c>
      <c r="D73" s="119" t="s">
        <v>9</v>
      </c>
      <c r="M73" s="80">
        <f>IFERROR(M25/GNIQ2023!M25,"")</f>
        <v>0</v>
      </c>
      <c r="N73" s="80">
        <f>IFERROR(N25/GNIQ2023!N25,"")</f>
        <v>0</v>
      </c>
      <c r="O73" s="80">
        <f>IFERROR(O25/GNIQ2023!O25,"")</f>
        <v>0</v>
      </c>
      <c r="P73" s="80">
        <f>IFERROR(P25/GNIQ2023!P25,"")</f>
        <v>0</v>
      </c>
      <c r="Q73" s="80">
        <f>IFERROR(Q25/GNIQ2023!Q25,"")</f>
        <v>0</v>
      </c>
    </row>
    <row r="74" spans="2:17" x14ac:dyDescent="0.2">
      <c r="B74" s="21"/>
      <c r="C74" s="85"/>
      <c r="D74" s="120"/>
      <c r="M74" s="103" t="str">
        <f>IFERROR(M26/GNIQ2023!M26,"")</f>
        <v/>
      </c>
      <c r="N74" s="103" t="str">
        <f>IFERROR(N26/GNIQ2023!N26,"")</f>
        <v/>
      </c>
      <c r="O74" s="103" t="str">
        <f>IFERROR(O26/GNIQ2023!O26,"")</f>
        <v/>
      </c>
      <c r="P74" s="103" t="str">
        <f>IFERROR(P26/GNIQ2023!P26,"")</f>
        <v/>
      </c>
      <c r="Q74" s="103" t="str">
        <f>IFERROR(Q26/GNIQ2023!Q26,"")</f>
        <v/>
      </c>
    </row>
    <row r="75" spans="2:17" x14ac:dyDescent="0.2">
      <c r="B75" s="17"/>
      <c r="C75" s="87" t="s">
        <v>32</v>
      </c>
      <c r="D75" s="121"/>
      <c r="M75" s="89" t="str">
        <f>IFERROR(M27/GNIQ2023!M27,"")</f>
        <v/>
      </c>
      <c r="N75" s="89" t="str">
        <f>IFERROR(N27/GNIQ2023!N27,"")</f>
        <v/>
      </c>
      <c r="O75" s="89" t="str">
        <f>IFERROR(O27/GNIQ2023!O27,"")</f>
        <v/>
      </c>
      <c r="P75" s="89" t="str">
        <f>IFERROR(P27/GNIQ2023!P27,"")</f>
        <v/>
      </c>
      <c r="Q75" s="89" t="str">
        <f>IFERROR(Q27/GNIQ2023!Q27,"")</f>
        <v/>
      </c>
    </row>
    <row r="76" spans="2:17" x14ac:dyDescent="0.2">
      <c r="B76" s="19">
        <v>16</v>
      </c>
      <c r="C76" s="84" t="s">
        <v>33</v>
      </c>
      <c r="D76" s="119" t="s">
        <v>10</v>
      </c>
      <c r="M76" s="80">
        <f>IFERROR(M28/GNIQ2023!M28,"")</f>
        <v>0</v>
      </c>
      <c r="N76" s="80">
        <f>IFERROR(N28/GNIQ2023!N28,"")</f>
        <v>0</v>
      </c>
      <c r="O76" s="80">
        <f>IFERROR(O28/GNIQ2023!O28,"")</f>
        <v>0</v>
      </c>
      <c r="P76" s="80">
        <f>IFERROR(P28/GNIQ2023!P28,"")</f>
        <v>0</v>
      </c>
      <c r="Q76" s="80">
        <f>IFERROR(Q28/GNIQ2023!Q28,"")</f>
        <v>0</v>
      </c>
    </row>
    <row r="77" spans="2:17" x14ac:dyDescent="0.2">
      <c r="B77" s="19">
        <v>17</v>
      </c>
      <c r="C77" s="84" t="s">
        <v>34</v>
      </c>
      <c r="D77" s="119" t="s">
        <v>11</v>
      </c>
      <c r="M77" s="80">
        <f>IFERROR(M29/GNIQ2023!M29,"")</f>
        <v>-2.7155138274979401E-3</v>
      </c>
      <c r="N77" s="80">
        <f>IFERROR(N29/GNIQ2023!N29,"")</f>
        <v>-2.7658155269152493E-3</v>
      </c>
      <c r="O77" s="80">
        <f>IFERROR(O29/GNIQ2023!O29,"")</f>
        <v>-3.0220458832174424E-3</v>
      </c>
      <c r="P77" s="80">
        <f>IFERROR(P29/GNIQ2023!P29,"")</f>
        <v>-2.9407157369826581E-3</v>
      </c>
      <c r="Q77" s="80">
        <f>IFERROR(Q29/GNIQ2023!Q29,"")</f>
        <v>-2.9570214294265531E-3</v>
      </c>
    </row>
    <row r="78" spans="2:17" x14ac:dyDescent="0.2">
      <c r="B78" s="19">
        <v>18</v>
      </c>
      <c r="C78" s="84" t="s">
        <v>35</v>
      </c>
      <c r="D78" s="119" t="s">
        <v>12</v>
      </c>
      <c r="M78" s="80">
        <f>IFERROR(M30/GNIQ2023!M30,"")</f>
        <v>0</v>
      </c>
      <c r="N78" s="80">
        <f>IFERROR(N30/GNIQ2023!N30,"")</f>
        <v>0</v>
      </c>
      <c r="O78" s="80">
        <f>IFERROR(O30/GNIQ2023!O30,"")</f>
        <v>0</v>
      </c>
      <c r="P78" s="80">
        <f>IFERROR(P30/GNIQ2023!P30,"")</f>
        <v>0</v>
      </c>
      <c r="Q78" s="80">
        <f>IFERROR(Q30/GNIQ2023!Q30,"")</f>
        <v>0</v>
      </c>
    </row>
    <row r="79" spans="2:17" x14ac:dyDescent="0.2">
      <c r="B79" s="19">
        <v>19</v>
      </c>
      <c r="C79" s="84" t="s">
        <v>36</v>
      </c>
      <c r="D79" s="119" t="s">
        <v>13</v>
      </c>
      <c r="M79" s="80">
        <f>IFERROR(M31/GNIQ2023!M31,"")</f>
        <v>0</v>
      </c>
      <c r="N79" s="80">
        <f>IFERROR(N31/GNIQ2023!N31,"")</f>
        <v>0</v>
      </c>
      <c r="O79" s="80">
        <f>IFERROR(O31/GNIQ2023!O31,"")</f>
        <v>0</v>
      </c>
      <c r="P79" s="80">
        <f>IFERROR(P31/GNIQ2023!P31,"")</f>
        <v>0</v>
      </c>
      <c r="Q79" s="80">
        <f>IFERROR(Q31/GNIQ2023!Q31,"")</f>
        <v>0</v>
      </c>
    </row>
    <row r="80" spans="2:17" x14ac:dyDescent="0.2">
      <c r="B80" s="21"/>
      <c r="C80" s="85"/>
      <c r="D80" s="120"/>
      <c r="M80" s="103" t="str">
        <f>IFERROR(M32/GNIQ2023!M32,"")</f>
        <v/>
      </c>
      <c r="N80" s="103" t="str">
        <f>IFERROR(N32/GNIQ2023!N32,"")</f>
        <v/>
      </c>
      <c r="O80" s="103" t="str">
        <f>IFERROR(O32/GNIQ2023!O32,"")</f>
        <v/>
      </c>
      <c r="P80" s="103" t="str">
        <f>IFERROR(P32/GNIQ2023!P32,"")</f>
        <v/>
      </c>
      <c r="Q80" s="103" t="str">
        <f>IFERROR(Q32/GNIQ2023!Q32,"")</f>
        <v/>
      </c>
    </row>
    <row r="81" spans="2:17" x14ac:dyDescent="0.2">
      <c r="B81" s="38">
        <v>20</v>
      </c>
      <c r="C81" s="91" t="s">
        <v>56</v>
      </c>
      <c r="D81" s="92" t="s">
        <v>14</v>
      </c>
      <c r="M81" s="80">
        <f>IFERROR(M33/GNIQ2023!M33,"")</f>
        <v>-1.1278039677852156E-3</v>
      </c>
      <c r="N81" s="80">
        <f>IFERROR(N33/GNIQ2023!N33,"")</f>
        <v>-1.1441559996680233E-3</v>
      </c>
      <c r="O81" s="80">
        <f>IFERROR(O33/GNIQ2023!O33,"")</f>
        <v>-1.255536544593607E-3</v>
      </c>
      <c r="P81" s="80">
        <f>IFERROR(P33/GNIQ2023!P33,"")</f>
        <v>-1.2712795922705609E-3</v>
      </c>
      <c r="Q81" s="80">
        <f>IFERROR(Q33/GNIQ2023!Q33,"")</f>
        <v>-1.2853711235912956E-3</v>
      </c>
    </row>
    <row r="82" spans="2:17" x14ac:dyDescent="0.2">
      <c r="B82" s="17"/>
      <c r="C82" s="41"/>
      <c r="D82" s="121"/>
      <c r="M82" s="89" t="str">
        <f>IFERROR(M34/GNIQ2023!M34,"")</f>
        <v/>
      </c>
      <c r="N82" s="89" t="str">
        <f>IFERROR(N34/GNIQ2023!N34,"")</f>
        <v/>
      </c>
      <c r="O82" s="89" t="str">
        <f>IFERROR(O34/GNIQ2023!O34,"")</f>
        <v/>
      </c>
      <c r="P82" s="89" t="str">
        <f>IFERROR(P34/GNIQ2023!P34,"")</f>
        <v/>
      </c>
      <c r="Q82" s="89" t="str">
        <f>IFERROR(Q34/GNIQ2023!Q34,"")</f>
        <v/>
      </c>
    </row>
    <row r="83" spans="2:17" x14ac:dyDescent="0.2">
      <c r="B83" s="19">
        <v>21</v>
      </c>
      <c r="C83" s="42" t="s">
        <v>37</v>
      </c>
      <c r="D83" s="122" t="s">
        <v>10</v>
      </c>
      <c r="M83" s="80">
        <f>IFERROR(M35/GNIQ2023!M35,"")</f>
        <v>0</v>
      </c>
      <c r="N83" s="80">
        <f>IFERROR(N35/GNIQ2023!N35,"")</f>
        <v>0</v>
      </c>
      <c r="O83" s="80">
        <f>IFERROR(O35/GNIQ2023!O35,"")</f>
        <v>0</v>
      </c>
      <c r="P83" s="80">
        <f>IFERROR(P35/GNIQ2023!P35,"")</f>
        <v>0</v>
      </c>
      <c r="Q83" s="80">
        <f>IFERROR(Q35/GNIQ2023!Q35,"")</f>
        <v>0</v>
      </c>
    </row>
    <row r="84" spans="2:17" x14ac:dyDescent="0.2">
      <c r="B84" s="19">
        <v>22</v>
      </c>
      <c r="C84" s="42" t="s">
        <v>38</v>
      </c>
      <c r="D84" s="122" t="s">
        <v>10</v>
      </c>
      <c r="M84" s="80">
        <f>IFERROR(M36/GNIQ2023!M36,"")</f>
        <v>0</v>
      </c>
      <c r="N84" s="80">
        <f>IFERROR(N36/GNIQ2023!N36,"")</f>
        <v>0</v>
      </c>
      <c r="O84" s="80">
        <f>IFERROR(O36/GNIQ2023!O36,"")</f>
        <v>0</v>
      </c>
      <c r="P84" s="80">
        <f>IFERROR(P36/GNIQ2023!P36,"")</f>
        <v>0</v>
      </c>
      <c r="Q84" s="80">
        <f>IFERROR(Q36/GNIQ2023!Q36,"")</f>
        <v>0</v>
      </c>
    </row>
    <row r="85" spans="2:17" x14ac:dyDescent="0.2">
      <c r="B85" s="19">
        <v>23</v>
      </c>
      <c r="C85" s="42" t="s">
        <v>49</v>
      </c>
      <c r="D85" s="122" t="s">
        <v>12</v>
      </c>
      <c r="M85" s="80">
        <f>IFERROR(M37/GNIQ2023!M37,"")</f>
        <v>0</v>
      </c>
      <c r="N85" s="80">
        <f>IFERROR(N37/GNIQ2023!N37,"")</f>
        <v>0</v>
      </c>
      <c r="O85" s="80">
        <f>IFERROR(O37/GNIQ2023!O37,"")</f>
        <v>0</v>
      </c>
      <c r="P85" s="80">
        <f>IFERROR(P37/GNIQ2023!P37,"")</f>
        <v>0</v>
      </c>
      <c r="Q85" s="80">
        <f>IFERROR(Q37/GNIQ2023!Q37,"")</f>
        <v>0</v>
      </c>
    </row>
    <row r="86" spans="2:17" x14ac:dyDescent="0.2">
      <c r="B86" s="19">
        <v>24</v>
      </c>
      <c r="C86" s="42" t="s">
        <v>50</v>
      </c>
      <c r="D86" s="122" t="s">
        <v>13</v>
      </c>
      <c r="M86" s="80">
        <f>IFERROR(M38/GNIQ2023!M38,"")</f>
        <v>0</v>
      </c>
      <c r="N86" s="80">
        <f>IFERROR(N38/GNIQ2023!N38,"")</f>
        <v>0</v>
      </c>
      <c r="O86" s="80">
        <f>IFERROR(O38/GNIQ2023!O38,"")</f>
        <v>0</v>
      </c>
      <c r="P86" s="80">
        <f>IFERROR(P38/GNIQ2023!P38,"")</f>
        <v>0</v>
      </c>
      <c r="Q86" s="80">
        <f>IFERROR(Q38/GNIQ2023!Q38,"")</f>
        <v>0</v>
      </c>
    </row>
    <row r="87" spans="2:17" x14ac:dyDescent="0.2">
      <c r="B87" s="19">
        <v>25</v>
      </c>
      <c r="C87" s="95" t="s">
        <v>39</v>
      </c>
      <c r="D87" s="122" t="s">
        <v>15</v>
      </c>
      <c r="M87" s="80">
        <f>IFERROR(M39/GNIQ2023!M39,"")</f>
        <v>0</v>
      </c>
      <c r="N87" s="80">
        <f>IFERROR(N39/GNIQ2023!N39,"")</f>
        <v>0</v>
      </c>
      <c r="O87" s="80">
        <f>IFERROR(O39/GNIQ2023!O39,"")</f>
        <v>0</v>
      </c>
      <c r="P87" s="80">
        <f>IFERROR(P39/GNIQ2023!P39,"")</f>
        <v>0</v>
      </c>
      <c r="Q87" s="80">
        <f>IFERROR(Q39/GNIQ2023!Q39,"")</f>
        <v>0</v>
      </c>
    </row>
    <row r="88" spans="2:17" x14ac:dyDescent="0.2">
      <c r="B88" s="19">
        <v>26</v>
      </c>
      <c r="C88" s="95" t="s">
        <v>40</v>
      </c>
      <c r="D88" s="122" t="s">
        <v>15</v>
      </c>
      <c r="M88" s="80">
        <f>IFERROR(M40/GNIQ2023!M40,"")</f>
        <v>0</v>
      </c>
      <c r="N88" s="80">
        <f>IFERROR(N40/GNIQ2023!N40,"")</f>
        <v>0</v>
      </c>
      <c r="O88" s="80">
        <f>IFERROR(O40/GNIQ2023!O40,"")</f>
        <v>0</v>
      </c>
      <c r="P88" s="80">
        <f>IFERROR(P40/GNIQ2023!P40,"")</f>
        <v>0</v>
      </c>
      <c r="Q88" s="80">
        <f>IFERROR(Q40/GNIQ2023!Q40,"")</f>
        <v>0</v>
      </c>
    </row>
    <row r="89" spans="2:17" x14ac:dyDescent="0.2">
      <c r="B89" s="19"/>
      <c r="C89" s="47"/>
      <c r="D89" s="113"/>
      <c r="M89" s="80" t="str">
        <f>IFERROR(M41/GNIQ2023!M41,"")</f>
        <v/>
      </c>
      <c r="N89" s="80" t="str">
        <f>IFERROR(N41/GNIQ2023!N41,"")</f>
        <v/>
      </c>
      <c r="O89" s="80" t="str">
        <f>IFERROR(O41/GNIQ2023!O41,"")</f>
        <v/>
      </c>
      <c r="P89" s="80" t="str">
        <f>IFERROR(P41/GNIQ2023!P41,"")</f>
        <v/>
      </c>
      <c r="Q89" s="80" t="str">
        <f>IFERROR(Q41/GNIQ2023!Q41,"")</f>
        <v/>
      </c>
    </row>
    <row r="90" spans="2:17" x14ac:dyDescent="0.2">
      <c r="B90" s="50">
        <v>27</v>
      </c>
      <c r="C90" s="96" t="s">
        <v>57</v>
      </c>
      <c r="D90" s="92" t="s">
        <v>17</v>
      </c>
      <c r="M90" s="105">
        <f>IFERROR(M42/GNIQ2023!M42,"")</f>
        <v>-1.1340075098803973E-3</v>
      </c>
      <c r="N90" s="105">
        <f>IFERROR(N42/GNIQ2023!N42,"")</f>
        <v>-1.1731369229146047E-3</v>
      </c>
      <c r="O90" s="105">
        <f>IFERROR(O42/GNIQ2023!O42,"")</f>
        <v>-1.3030632348350511E-3</v>
      </c>
      <c r="P90" s="105">
        <f>IFERROR(P42/GNIQ2023!P42,"")</f>
        <v>-1.2559635680208182E-3</v>
      </c>
      <c r="Q90" s="105">
        <f>IFERROR(Q42/GNIQ2023!Q42,"")</f>
        <v>-1.2998535954371455E-3</v>
      </c>
    </row>
  </sheetData>
  <mergeCells count="9">
    <mergeCell ref="B52:C52"/>
    <mergeCell ref="B53:C53"/>
    <mergeCell ref="B54:C54"/>
    <mergeCell ref="M5:Q5"/>
    <mergeCell ref="B3:C3"/>
    <mergeCell ref="B4:C4"/>
    <mergeCell ref="B5:C5"/>
    <mergeCell ref="B6:C6"/>
    <mergeCell ref="B51:C51"/>
  </mergeCells>
  <printOptions horizontalCentered="1" verticalCentered="1"/>
  <pageMargins left="0.19685039370078741" right="0.19685039370078741" top="0.86614173228346458" bottom="1.0629921259842521" header="0" footer="0"/>
  <pageSetup scale="68" orientation="landscape" r:id="rId1"/>
  <headerFooter alignWithMargins="0">
    <oddFooter>&amp;L&amp;A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38</vt:i4>
      </vt:variant>
    </vt:vector>
  </HeadingPairs>
  <TitlesOfParts>
    <vt:vector size="38" baseType="lpstr">
      <vt:lpstr>Instructions</vt:lpstr>
      <vt:lpstr>GNIQ2023</vt:lpstr>
      <vt:lpstr>Total revision</vt:lpstr>
      <vt:lpstr>A1_comp_empl_int_org</vt:lpstr>
      <vt:lpstr>A2_comp_empl_S2</vt:lpstr>
      <vt:lpstr>A2_L68A</vt:lpstr>
      <vt:lpstr>A2_income_in_kind</vt:lpstr>
      <vt:lpstr>A2_Illegal</vt:lpstr>
      <vt:lpstr>A3_fisim</vt:lpstr>
      <vt:lpstr>A4_adj_software</vt:lpstr>
      <vt:lpstr>Energy_taxes</vt:lpstr>
      <vt:lpstr>Severance_payments</vt:lpstr>
      <vt:lpstr>Non_financial_holdings</vt:lpstr>
      <vt:lpstr>Fisim</vt:lpstr>
      <vt:lpstr>Conc_adj_RnD</vt:lpstr>
      <vt:lpstr>Cost_Struct_small_entrprises</vt:lpstr>
      <vt:lpstr>Nace_A</vt:lpstr>
      <vt:lpstr>Nace_F</vt:lpstr>
      <vt:lpstr>Nace_46</vt:lpstr>
      <vt:lpstr>Nace_62_63</vt:lpstr>
      <vt:lpstr>Nace_K</vt:lpstr>
      <vt:lpstr>Nace_L68B</vt:lpstr>
      <vt:lpstr>Nace_L68B_dwellings</vt:lpstr>
      <vt:lpstr>Nace_L68B_buildings</vt:lpstr>
      <vt:lpstr>Nace_M_N</vt:lpstr>
      <vt:lpstr>Nace_P</vt:lpstr>
      <vt:lpstr>Nace_Q</vt:lpstr>
      <vt:lpstr>Nace_R</vt:lpstr>
      <vt:lpstr>D51_S124_S2</vt:lpstr>
      <vt:lpstr>Real_estate_S2</vt:lpstr>
      <vt:lpstr>Received_D443_S2</vt:lpstr>
      <vt:lpstr>Received_RIE_MNEs</vt:lpstr>
      <vt:lpstr>Listed_financial_holdings</vt:lpstr>
      <vt:lpstr>Foreign_owned_S11</vt:lpstr>
      <vt:lpstr>D421_S126</vt:lpstr>
      <vt:lpstr>Residual nonmaterial revisions</vt:lpstr>
      <vt:lpstr>Balancing</vt:lpstr>
      <vt:lpstr>GNIQ2024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ESTAT C3</dc:creator>
  <cp:lastModifiedBy>Bergen, D.A. van den (Dirk)</cp:lastModifiedBy>
  <cp:lastPrinted>2017-03-15T20:10:20Z</cp:lastPrinted>
  <dcterms:created xsi:type="dcterms:W3CDTF">2003-06-02T13:27:00Z</dcterms:created>
  <dcterms:modified xsi:type="dcterms:W3CDTF">2024-09-18T10:45:35Z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2024-02-26T14:36:45Z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73f429af-86f5-44d0-bed7-adea8ce93f9f</vt:lpwstr>
  </property>
  <property fmtid="{D5CDD505-2E9C-101B-9397-08002B2CF9AE}" pid="8" name="MSIP_Label_6bd9ddd1-4d20-43f6-abfa-fc3c07406f94_ContentBits">
    <vt:lpwstr>0</vt:lpwstr>
  </property>
</Properties>
</file>