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Amsterdam_2023\DOCUM\5-Rapport\_Publicatie\"/>
    </mc:Choice>
  </mc:AlternateContent>
  <bookViews>
    <workbookView xWindow="0" yWindow="0" windowWidth="13130" windowHeight="6110"/>
  </bookViews>
  <sheets>
    <sheet name="Voorblad" sheetId="38" r:id="rId1"/>
    <sheet name="Inhoud" sheetId="39" r:id="rId2"/>
    <sheet name="Toelichting" sheetId="40" r:id="rId3"/>
    <sheet name="Begrippen en bronnen" sheetId="41" r:id="rId4"/>
    <sheet name="Tabel 1" sheetId="17" r:id="rId5"/>
    <sheet name="Tabel 2" sheetId="18" r:id="rId6"/>
    <sheet name="Tabel 3" sheetId="19" r:id="rId7"/>
    <sheet name="Tabel 4" sheetId="20" r:id="rId8"/>
    <sheet name="Tabel 5" sheetId="21" r:id="rId9"/>
    <sheet name="Tabel 6" sheetId="22" r:id="rId10"/>
    <sheet name="Tabel 7" sheetId="23" r:id="rId11"/>
    <sheet name="Tabel 8" sheetId="24" r:id="rId12"/>
    <sheet name="Tabel 9" sheetId="25" r:id="rId13"/>
    <sheet name="Tabel 10" sheetId="26" r:id="rId14"/>
    <sheet name="Tabel 11" sheetId="27" r:id="rId15"/>
    <sheet name="Tabel 12" sheetId="28" r:id="rId16"/>
    <sheet name="Tabel 13" sheetId="29" r:id="rId17"/>
    <sheet name="Tabel 14" sheetId="30" r:id="rId18"/>
    <sheet name="Tabel 15" sheetId="31" r:id="rId19"/>
    <sheet name="Tabel 16" sheetId="42" r:id="rId20"/>
    <sheet name="Tabel 17" sheetId="33" r:id="rId21"/>
    <sheet name="Tabel 18" sheetId="34" r:id="rId22"/>
    <sheet name="Tabel 19" sheetId="35" r:id="rId23"/>
    <sheet name="Tabel 20" sheetId="37" r:id="rId24"/>
  </sheets>
  <definedNames>
    <definedName name="_xlnm.Print_Area" localSheetId="3">'Begrippen en bronnen'!$A:$B</definedName>
    <definedName name="_xlnm.Print_Area" localSheetId="1">Inhoud!$A$1:$E$35</definedName>
    <definedName name="_xlnm.Print_Area" localSheetId="2">Toelichting!$A$1:$A$35</definedName>
    <definedName name="_xlnm.Print_Area" localSheetId="0">Voorblad!$A$4:$L$27</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39" l="1"/>
  <c r="A23" i="39"/>
  <c r="A22" i="39"/>
  <c r="A21" i="39"/>
  <c r="A20" i="39"/>
  <c r="A19" i="39"/>
  <c r="A18" i="39"/>
  <c r="A17" i="39"/>
  <c r="A16" i="39"/>
  <c r="A15" i="39"/>
  <c r="A14" i="39"/>
  <c r="A13" i="39"/>
  <c r="A12" i="39"/>
  <c r="A11" i="39"/>
  <c r="A10" i="39"/>
  <c r="A9" i="39"/>
  <c r="A8" i="39"/>
  <c r="A7" i="39"/>
  <c r="A6" i="39"/>
</calcChain>
</file>

<file path=xl/sharedStrings.xml><?xml version="1.0" encoding="utf-8"?>
<sst xmlns="http://schemas.openxmlformats.org/spreadsheetml/2006/main" count="593" uniqueCount="371">
  <si>
    <t>Inhoud</t>
  </si>
  <si>
    <t>Toelichting</t>
  </si>
  <si>
    <t>Toelichting bij de tabel</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</si>
  <si>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</si>
  <si>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</si>
  <si>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</si>
  <si>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</si>
  <si>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</si>
  <si>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</si>
  <si>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</si>
  <si>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</si>
  <si>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</si>
  <si>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</si>
  <si>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</si>
  <si>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</si>
  <si>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</si>
  <si>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</si>
  <si>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</si>
  <si>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</si>
  <si>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</si>
  <si>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</si>
  <si>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</si>
  <si>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</si>
  <si>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</si>
  <si>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</si>
  <si>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</si>
  <si>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CBS</t>
  </si>
  <si>
    <t>Personeelsadministratie Gemeente Amsterdam</t>
  </si>
  <si>
    <t>Gemeente Amsterdam.</t>
  </si>
  <si>
    <t>Tabel 1</t>
  </si>
  <si>
    <t>Migratieachtergrond werknemers Gemeente Amsterdam naar dienstverband, 30 november 2023</t>
  </si>
  <si>
    <t>Totaal</t>
  </si>
  <si>
    <t>%</t>
  </si>
  <si>
    <t>Migratieachtergrond</t>
  </si>
  <si>
    <t>Nederlandse achtergrond</t>
  </si>
  <si>
    <t>westerse migratieachtergrond</t>
  </si>
  <si>
    <t>niet-westerse migratieachtergrond</t>
  </si>
  <si>
    <t>Externe medewerker</t>
  </si>
  <si>
    <t>Tijdelijke medewerker</t>
  </si>
  <si>
    <t>Vaste medewerker</t>
  </si>
  <si>
    <t>Overig</t>
  </si>
  <si>
    <t>Bron: CBS.</t>
  </si>
  <si>
    <t>Tabel 2</t>
  </si>
  <si>
    <t>Bedrijfsvoering - externe medewerker</t>
  </si>
  <si>
    <t>Bedrijfsvoering - tijdelijke medewerker</t>
  </si>
  <si>
    <t>Bedrijfsvoering - vaste medewerker</t>
  </si>
  <si>
    <t>Gebiedsgericht Werken en Stadsbeheer - externe medewerker</t>
  </si>
  <si>
    <t>Gebiedsgericht Werken en Stadsbeheer - tijdelijke medewerker</t>
  </si>
  <si>
    <t>Gebiedsgericht Werken en Stadsbeheer - vaste medewerker</t>
  </si>
  <si>
    <t>Ruimte en Economie - externe medewerker</t>
  </si>
  <si>
    <t>Ruimte en Economie - tijdelijke medewerker</t>
  </si>
  <si>
    <t>Ruimte en Economie - vaste medewerker</t>
  </si>
  <si>
    <t>Sociaal - externe medewerker</t>
  </si>
  <si>
    <t>Sociaal - tijdelijke medewerker</t>
  </si>
  <si>
    <t>Sociaal - vaste medewerker</t>
  </si>
  <si>
    <t>Tabel 3</t>
  </si>
  <si>
    <t>Bedrijfsvoering - Communicatie</t>
  </si>
  <si>
    <t>Bedrijfsvoering - Facilitair Bureau</t>
  </si>
  <si>
    <t>Bedrijfsvoering - Personeel en Organisatie</t>
  </si>
  <si>
    <t>Bedrijfsvoering - Overig</t>
  </si>
  <si>
    <t>Bestuur en Organisatie/ Auditdienst ACAM - Overig</t>
  </si>
  <si>
    <t>Digitalisering, Innovatie en Informatie - Digitale Strategie en Informatie</t>
  </si>
  <si>
    <t>Digitalisering, Innovatie en Informatie - Digitale Voorzieningen</t>
  </si>
  <si>
    <t>Digitalisering, Innovatie en Informatie - Digitalisering en Innovatie</t>
  </si>
  <si>
    <t>Digitalisering, Innovatie en Informatie - Overig</t>
  </si>
  <si>
    <t>Gebiedsgericht Werken en Stadsbeheer - Belastingen</t>
  </si>
  <si>
    <t>Gebiedsgericht Werken en Stadsbeheer - Dienstverlening</t>
  </si>
  <si>
    <t>Gebiedsgericht Werken en Stadsbeheer - Stadswerken</t>
  </si>
  <si>
    <t>Gebiedsgericht Werken en Stadsbeheer - Toezicht en Handhaving Openbare Ruimte</t>
  </si>
  <si>
    <t>Gebiedsgericht Werken en Stadsbeheer - Overig</t>
  </si>
  <si>
    <t>Ruimte en Economie - Gemeentelijk Vastgoed, Parkeren</t>
  </si>
  <si>
    <t>Ruimte en Economie - Grond en Ontwikkeling</t>
  </si>
  <si>
    <t>Ruimte en Economie - Ingenieursbureau</t>
  </si>
  <si>
    <t>Ruimte en Economie - Projectmanagementbureau</t>
  </si>
  <si>
    <t>Ruimte en Economie - Ruimte en Duurzaamheid</t>
  </si>
  <si>
    <t>Ruimte en Economie - Verkeer en Openbare Ruimte</t>
  </si>
  <si>
    <t>Ruimte en Economie - Wonen, Zuidas</t>
  </si>
  <si>
    <t>Ruimte en Economie - Overig</t>
  </si>
  <si>
    <t>Sociaal - GGD Amsterdam</t>
  </si>
  <si>
    <t>Sociaal - Inkomen</t>
  </si>
  <si>
    <t>Sociaal - Onderwijs, Jeugd en Zorg</t>
  </si>
  <si>
    <t>Sociaal - Werk en Participatie</t>
  </si>
  <si>
    <t>Sociaal - Overig</t>
  </si>
  <si>
    <t>Stadsdelen - Stadsdeel Centrum</t>
  </si>
  <si>
    <t>Stadsdelen - Stadsdeel Nieuw West</t>
  </si>
  <si>
    <t>Stadsdelen - Stadsdeel Oost</t>
  </si>
  <si>
    <t>Stadsdelen - Stadsdeel West</t>
  </si>
  <si>
    <t>Stadsdelen - Stadsdeel Zuidoost, Stadsdeel Zuid, Stadsdeel Noord</t>
  </si>
  <si>
    <t>Tabel 4</t>
  </si>
  <si>
    <t>Migratieachtergrond werknemers Gemeente Amsterdam naar doorstroom, 30 november 2023</t>
  </si>
  <si>
    <t>Horizontale doorstroom</t>
  </si>
  <si>
    <t>Horizontale en verticale doorstroom</t>
  </si>
  <si>
    <t>Verticale doorstroom</t>
  </si>
  <si>
    <t>Geen doorstroom</t>
  </si>
  <si>
    <t>Tabel 5</t>
  </si>
  <si>
    <t>Bedrijfsvoering - doorstroom</t>
  </si>
  <si>
    <t>Bedrijfsvoering - geen doorstroom</t>
  </si>
  <si>
    <t>Gebiedsgericht Werken en Stadsbeheer - doorstroom</t>
  </si>
  <si>
    <t>Gebiedsgericht Werken en Stadsbeheer - geen doorstroom</t>
  </si>
  <si>
    <t>Ruimte en Economie - doorstroom</t>
  </si>
  <si>
    <t>Ruimte en Economie - geen doorstroom</t>
  </si>
  <si>
    <t>Sociaal - doorstroom</t>
  </si>
  <si>
    <t>Sociaal - geen doorstroom</t>
  </si>
  <si>
    <t>Stadsdelen - doorstroom</t>
  </si>
  <si>
    <t>Stadsdelen - geen doorstroom</t>
  </si>
  <si>
    <t>Tabel 6</t>
  </si>
  <si>
    <t>Migratieachtergrond werknemers Gemeente Amsterdam naar functietype, 30 november 2023</t>
  </si>
  <si>
    <t>Overhead</t>
  </si>
  <si>
    <t>Primair</t>
  </si>
  <si>
    <t>Tabel 7</t>
  </si>
  <si>
    <t>Digitalisering, Innovatie en Informatie - overhead</t>
  </si>
  <si>
    <t>Digitalisering, Innovatie en Informatie - primair</t>
  </si>
  <si>
    <t>Gebiedsgericht Werken en Stadsbeheer - overhead</t>
  </si>
  <si>
    <t>Gebiedsgericht Werken en Stadsbeheer - primair</t>
  </si>
  <si>
    <t>Ruimte en Economie - overhead</t>
  </si>
  <si>
    <t>Ruimte en Economie - primair</t>
  </si>
  <si>
    <t>Sociaal - overhead</t>
  </si>
  <si>
    <t>Sociaal - primair</t>
  </si>
  <si>
    <t>Stadsdelen - overhead</t>
  </si>
  <si>
    <t>Stadsdelen - primair</t>
  </si>
  <si>
    <t>Tabel 8</t>
  </si>
  <si>
    <t>.</t>
  </si>
  <si>
    <t>Tabel 9</t>
  </si>
  <si>
    <t>Migratieachtergrond werknemers Gemeente Amsterdam naar instroom, 30 november 2023</t>
  </si>
  <si>
    <t>Geen instroom</t>
  </si>
  <si>
    <t>Instroom</t>
  </si>
  <si>
    <t>Tabel 10</t>
  </si>
  <si>
    <t>Tabel 11</t>
  </si>
  <si>
    <t>Migratieachtergrond werknemers Gemeente Amsterdam naar leeftijd, 30 november 2023</t>
  </si>
  <si>
    <t>Jonger dan 35 jaar</t>
  </si>
  <si>
    <t>35 tot 45 jaar</t>
  </si>
  <si>
    <t>45 tot 55 jaar</t>
  </si>
  <si>
    <t>55 tot 60 jaar</t>
  </si>
  <si>
    <t>60 jaar of ouder</t>
  </si>
  <si>
    <t>Tabel 12</t>
  </si>
  <si>
    <t>Bedrijfsvoering - Jonger dan 35 jaar</t>
  </si>
  <si>
    <t>Bedrijfsvoering - 35 tot 45 jaar</t>
  </si>
  <si>
    <t>Bedrijfsvoering - 45 tot 55 jaar</t>
  </si>
  <si>
    <t>Bedrijfsvoering - 55 tot 60 jaar</t>
  </si>
  <si>
    <t>Bedrijfsvoering - 60 jaar of ouder</t>
  </si>
  <si>
    <t>Gebiedsgericht Werken en Stadsbeheer - Jonger dan 35 jaar</t>
  </si>
  <si>
    <t>Gebiedsgericht Werken en Stadsbeheer - 35 tot 45 jaar</t>
  </si>
  <si>
    <t>Gebiedsgericht Werken en Stadsbeheer - 45 tot 55 jaar</t>
  </si>
  <si>
    <t>Gebiedsgericht Werken en Stadsbeheer - 55 tot 60 jaar</t>
  </si>
  <si>
    <t>Gebiedsgericht Werken en Stadsbeheer - 60 jaar of ouder</t>
  </si>
  <si>
    <t>Ruimte en Economie - Jonger dan 35 jaar</t>
  </si>
  <si>
    <t>Ruimte en Economie - 35 tot 45 jaar</t>
  </si>
  <si>
    <t>Ruimte en Economie - 45 tot 55 jaar</t>
  </si>
  <si>
    <t>Ruimte en Economie - 55 tot 60 jaar</t>
  </si>
  <si>
    <t>Ruimte en Economie - 60 jaar of ouder</t>
  </si>
  <si>
    <t>Sociaal - Jonger dan 35 jaar</t>
  </si>
  <si>
    <t>Sociaal - 35 tot 45 jaar</t>
  </si>
  <si>
    <t>Sociaal - 45 tot 55 jaar</t>
  </si>
  <si>
    <t>Sociaal - 55 tot 60 jaar</t>
  </si>
  <si>
    <t>Sociaal - 60 jaar of ouder</t>
  </si>
  <si>
    <t>Stadsdelen - Jonger dan 35 jaar</t>
  </si>
  <si>
    <t>Stadsdelen - 35 tot 45 jaar</t>
  </si>
  <si>
    <t>Stadsdelen - 45 tot 55 jaar</t>
  </si>
  <si>
    <t>Stadsdelen - 55 tot 60 jaar</t>
  </si>
  <si>
    <t>Stadsdelen - 60 jaar of ouder</t>
  </si>
  <si>
    <t>Tabel 13</t>
  </si>
  <si>
    <t>Migratieachtergrond werknemers Gemeente Amsterdam naar managementfunctie, 30 november 2023</t>
  </si>
  <si>
    <t>Manager</t>
  </si>
  <si>
    <t>Project-/programmamanager</t>
  </si>
  <si>
    <t>Geen managementfunctie</t>
  </si>
  <si>
    <t>Tabel 14</t>
  </si>
  <si>
    <t>Bedrijfsvoering - geen managementfunctie</t>
  </si>
  <si>
    <t>Bedrijfsvoering - managementfunctie</t>
  </si>
  <si>
    <t>Gebiedsgericht Werken en Stadsbeheer - geen managementfunctie</t>
  </si>
  <si>
    <t>Gebiedsgericht Werken en Stadsbeheer - managementfunctie</t>
  </si>
  <si>
    <t>Sociaal - geen managementfunctie</t>
  </si>
  <si>
    <t>Sociaal - managementfunctie</t>
  </si>
  <si>
    <t>Stadsdelen - geen managementfunctie</t>
  </si>
  <si>
    <t>Stadsdelen - managementfunctie</t>
  </si>
  <si>
    <t>Tabel 15</t>
  </si>
  <si>
    <t>Migratieachtergrond werknemers Gemeente Amsterdam naar salarisschaal, 30 november 2023</t>
  </si>
  <si>
    <t>1 - 6</t>
  </si>
  <si>
    <t>7 - 9</t>
  </si>
  <si>
    <t>10 - 11A</t>
  </si>
  <si>
    <t>12 - 14</t>
  </si>
  <si>
    <t>15 of hoger</t>
  </si>
  <si>
    <t>Tabel 16</t>
  </si>
  <si>
    <t>Bedrijfsvoering - 1 - 9</t>
  </si>
  <si>
    <t>Bedrijfsvoering - 10 - 11A</t>
  </si>
  <si>
    <t>Bedrijfsvoering - 12 of hoger</t>
  </si>
  <si>
    <t>Bedrijfsvoering - overig</t>
  </si>
  <si>
    <t>Gebiedsgericht Werken en Stadsbeheer - 1 - 9</t>
  </si>
  <si>
    <t>Gebiedsgericht Werken en Stadsbeheer - 10 - 11A</t>
  </si>
  <si>
    <t>Gebiedsgericht Werken en Stadsbeheer - 12 of hoger</t>
  </si>
  <si>
    <t>Gebiedsgericht Werken en Stadsbeheer - overig</t>
  </si>
  <si>
    <t>Ruimte en Economie - 1 - 9</t>
  </si>
  <si>
    <t>Ruimte en Economie - 10 - 11A</t>
  </si>
  <si>
    <t>Ruimte en Economie - 12 of hoger</t>
  </si>
  <si>
    <t>Ruimte en Economie - overig</t>
  </si>
  <si>
    <t>Sociaal - 1 - 9</t>
  </si>
  <si>
    <t>Sociaal - 10 - 11A</t>
  </si>
  <si>
    <t>Sociaal - 12 of hoger</t>
  </si>
  <si>
    <t>Sociaal - overig</t>
  </si>
  <si>
    <t>Stadsdelen - 1 - 9</t>
  </si>
  <si>
    <t>Stadsdelen - 10 - 11A</t>
  </si>
  <si>
    <t>Stadsdelen - 12 of hoger</t>
  </si>
  <si>
    <t>Stadsdelen - overig</t>
  </si>
  <si>
    <t>Tabel 17</t>
  </si>
  <si>
    <t>Migratieachtergrond werknemers Gemeente Amsterdam naar schaalverhoging, 30 november 2023</t>
  </si>
  <si>
    <t>Geen hogere schaal</t>
  </si>
  <si>
    <t>Hogere schaal</t>
  </si>
  <si>
    <t>Tabel 18</t>
  </si>
  <si>
    <t>Migratieachtergrond werknemers Gemeente Amsterdam naar trede, 30 november 2023</t>
  </si>
  <si>
    <t>Doorgroeischalers</t>
  </si>
  <si>
    <t>Eindschalers</t>
  </si>
  <si>
    <t>Tabel 19</t>
  </si>
  <si>
    <t>Bedrijfsvoering - doorgroeischalers</t>
  </si>
  <si>
    <t>Bedrijfsvoering - eindschalers</t>
  </si>
  <si>
    <t>Digitalisering, Innovatie en Informatie - doorgroeischalers</t>
  </si>
  <si>
    <t>Digitalisering, Innovatie en Informatie - eindschalers</t>
  </si>
  <si>
    <t>Digitalisering, Innovatie en Informatie - overig</t>
  </si>
  <si>
    <t>Gebiedsgericht Werken en Stadsbeheer - doorgroeischalers</t>
  </si>
  <si>
    <t>Gebiedsgericht Werken en Stadsbeheer - eindschalers</t>
  </si>
  <si>
    <t>Ruimte en Economie - doorgroeischalers</t>
  </si>
  <si>
    <t>Ruimte en Economie - eindschalers</t>
  </si>
  <si>
    <t>Sociaal - doorgroeischalers</t>
  </si>
  <si>
    <t>Sociaal - eindschalers</t>
  </si>
  <si>
    <t>Tabel 20</t>
  </si>
  <si>
    <t>Bedrijfsvoering</t>
  </si>
  <si>
    <t>Gebiedsgericht Werken en Stadsbeheer</t>
  </si>
  <si>
    <t>Ruimte en Economie</t>
  </si>
  <si>
    <t>Sociaal</t>
  </si>
  <si>
    <t>Stadsdelen</t>
  </si>
  <si>
    <t>Dienstverband</t>
  </si>
  <si>
    <t>Cluster en dienstverband</t>
  </si>
  <si>
    <t>Cluster en directie</t>
  </si>
  <si>
    <t>Migratieachtergrond werknemers Gemeente Amsterdam naar cluster en directie, 30 november 2023</t>
  </si>
  <si>
    <t>Bedrijfsvoering - Financiën en Inkoop</t>
  </si>
  <si>
    <t>Migratieachtergrond werknemers Gemeente Amsterdam naar cluster en doorstroom, 30 november 2023</t>
  </si>
  <si>
    <t>Migratieachtergrond werknemers Gemeente Amsterdam naar cluster en functietype, 30 november 2023</t>
  </si>
  <si>
    <t>Cluster en geslacht</t>
  </si>
  <si>
    <t>Migratieachtergrond werknemers Gemeente Amsterdam naar cluster en geslacht, 30 november 2023</t>
  </si>
  <si>
    <t>Leeftijd</t>
  </si>
  <si>
    <t>Cluster en leeftijd</t>
  </si>
  <si>
    <t>Migratieachtergrond werknemers Gemeente Amsterdam naar cluster en leeftijd, 30 november 2023</t>
  </si>
  <si>
    <t>Managementfunctie</t>
  </si>
  <si>
    <t>Coördinator</t>
  </si>
  <si>
    <t>Cluster en managementfunctie</t>
  </si>
  <si>
    <t>Migratieachtergrond werknemers Gemeente Amsterdam naar cluster en managementfunctie, 30 november 2023</t>
  </si>
  <si>
    <t>Salarisschaal</t>
  </si>
  <si>
    <t>Migratieachtergrond werknemers Gemeente Amsterdam naar cluster en salarisschaal, 30 november 2023</t>
  </si>
  <si>
    <t>Migratieachtergrond werknemers Gemeente Amsterdam naar cluster en trede, 30 november 2023</t>
  </si>
  <si>
    <t>Cluster</t>
  </si>
  <si>
    <t>Bedrijfsvoering - man</t>
  </si>
  <si>
    <t>Bestuur en Organisatie/ Auditdienst ACAM - man</t>
  </si>
  <si>
    <t>Digitalisering, Innovatie en Informatie - man</t>
  </si>
  <si>
    <t>Gebiedsgericht Werken en Stadsbeheer - man</t>
  </si>
  <si>
    <t>Ruimte en Economie - man</t>
  </si>
  <si>
    <t>Sociaal - man</t>
  </si>
  <si>
    <t>Stadsdelen - man</t>
  </si>
  <si>
    <t>Stadsdelen - vrouw</t>
  </si>
  <si>
    <t>Sociaal - vrouw</t>
  </si>
  <si>
    <t>Ruimte en Economie - vrouw</t>
  </si>
  <si>
    <t>Gebiedsgericht Werken en Stadsbeheer - vrouw</t>
  </si>
  <si>
    <t>Digitalisering, Innovatie en Informatie - vrouw</t>
  </si>
  <si>
    <t>Bestuur en Organisatie/ Auditdienst ACAM - vrouw</t>
  </si>
  <si>
    <t>Bedrijfsvoering - vrouw</t>
  </si>
  <si>
    <t>Migratieachtergrond uitgestroomde werknemers Gemeente Amsterdam naar cluster, 1 december 2022 - 30 november 2023</t>
  </si>
  <si>
    <t>Stadsdelen - non-binair</t>
  </si>
  <si>
    <t>Sociaal - non-binair</t>
  </si>
  <si>
    <t>Gebiedsgericht Werken en Stadsbeheer - non-binair</t>
  </si>
  <si>
    <t>Digitalisering, Innovatie en Informatie - non-binair</t>
  </si>
  <si>
    <t>Bestuur en Organisatie/ Auditdienst ACAM - non-binair</t>
  </si>
  <si>
    <t>Bedrijfsvoering - non-binair</t>
  </si>
  <si>
    <r>
      <t xml:space="preserve">1 </t>
    </r>
    <r>
      <rPr>
        <sz val="8"/>
        <color theme="1"/>
        <rFont val="Arial"/>
        <family val="2"/>
      </rPr>
      <t xml:space="preserve">Dit betreft de volgende dienstverbanden: indiensttreding na Algemene Ouderdomswet (AOW)-datum, voortzetting aanstelling na AOW-datum, arbeidsparticipanten, wajong en stagiaires.
</t>
    </r>
  </si>
  <si>
    <r>
      <t>Overig</t>
    </r>
    <r>
      <rPr>
        <vertAlign val="superscript"/>
        <sz val="8"/>
        <color theme="1"/>
        <rFont val="Arial"/>
        <family val="2"/>
      </rPr>
      <t>1</t>
    </r>
  </si>
  <si>
    <r>
      <t>Ongecategoriseerd</t>
    </r>
    <r>
      <rPr>
        <vertAlign val="superscript"/>
        <sz val="8"/>
        <color theme="1"/>
        <rFont val="Arial"/>
        <family val="2"/>
      </rPr>
      <t>1</t>
    </r>
  </si>
  <si>
    <r>
      <t xml:space="preserve">1 </t>
    </r>
    <r>
      <rPr>
        <sz val="8"/>
        <color theme="1"/>
        <rFont val="Arial"/>
        <family val="2"/>
      </rPr>
      <t>Onder horizontale doorstroom wordt verstaan de wijziging van organisatieonderdeel (cluster, directie of afdeling). Onder verticale doorstroom wordt verstaan de wijziging van functie (functiefamilie en/of functieschaal). Horizontale en verticale wijziging betreffen medewerkers met gelijktijdige wijziging van organisatieonderdeel en functie. Het betreft wijzigingen in de periode tussen 1 december 2022 en 30 november 2023. Wijzigingen van organisatieonderdeel en/of functie door een reorganisatie zijn uitgesloten.</t>
    </r>
  </si>
  <si>
    <r>
      <t>Doorstroom</t>
    </r>
    <r>
      <rPr>
        <i/>
        <vertAlign val="superscript"/>
        <sz val="8"/>
        <color theme="1"/>
        <rFont val="Arial"/>
        <family val="2"/>
      </rPr>
      <t>1</t>
    </r>
  </si>
  <si>
    <r>
      <t xml:space="preserve">1 </t>
    </r>
    <r>
      <rPr>
        <sz val="8"/>
        <color theme="1"/>
        <rFont val="Arial"/>
        <family val="2"/>
      </rPr>
      <t>Onder doorstroom wordt verstaan de wijziging van organisatieonderdeel (cluster, directie of afdeling) of functie (functiefamilie en/of functieschaal), in de periode tussen 1 december 2022 en 30 november 2023. Wijzigingen van organisatieonderdeel en/of functie door een reorganisatie zijn uitgesloten.</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</si>
  <si>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t>
    </r>
  </si>
  <si>
    <r>
      <t>Cluster en doorstroom</t>
    </r>
    <r>
      <rPr>
        <i/>
        <vertAlign val="superscript"/>
        <sz val="8"/>
        <color theme="1"/>
        <rFont val="Arial"/>
        <family val="2"/>
      </rPr>
      <t>1</t>
    </r>
  </si>
  <si>
    <r>
      <t xml:space="preserve">Ongecategoriseerd </t>
    </r>
    <r>
      <rPr>
        <vertAlign val="superscript"/>
        <sz val="8"/>
        <color theme="1"/>
        <rFont val="Arial"/>
        <family val="2"/>
      </rPr>
      <t>2</t>
    </r>
  </si>
  <si>
    <r>
      <t>1</t>
    </r>
    <r>
      <rPr>
        <sz val="8"/>
        <color theme="1"/>
        <rFont val="Arial"/>
        <family val="2"/>
      </rPr>
      <t xml:space="preserve"> De indeling van werknemers naar overhead of primair volgt de richtlijnen van de Vereniging van Nederlandse Gemeenten zoals deze zijn vastgelegd in de Begrotings Besluit Verantwoording (juli 2016):</t>
    </r>
  </si>
  <si>
    <t>notitie_overhead_juli_2016.pdf (vng.nl)</t>
  </si>
  <si>
    <r>
      <t xml:space="preserve">Functietype </t>
    </r>
    <r>
      <rPr>
        <i/>
        <vertAlign val="superscript"/>
        <sz val="8"/>
        <color theme="1"/>
        <rFont val="Arial"/>
        <family val="2"/>
      </rPr>
      <t>1</t>
    </r>
  </si>
  <si>
    <r>
      <t xml:space="preserve">Cluster en functietype </t>
    </r>
    <r>
      <rPr>
        <i/>
        <vertAlign val="superscript"/>
        <sz val="8"/>
        <color theme="1"/>
        <rFont val="Arial"/>
        <family val="2"/>
      </rPr>
      <t>1</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</si>
  <si>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</si>
  <si>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1</t>
    </r>
    <r>
      <rPr>
        <sz val="8"/>
        <color theme="1"/>
        <rFont val="Arial"/>
        <family val="2"/>
      </rPr>
      <t xml:space="preserve"> Onder instroom wordt verstaan de medewerkers die later dan 1 december 2022 in dienst zijn getreden bij de Gemeente Amsterdam. Onder geen instroom wordt verstaan de medewerkers die eerder dan 1 december 2022 in dienst zijn getreden bij de Gemeente Amsterdam.</t>
    </r>
  </si>
  <si>
    <r>
      <t xml:space="preserve">Cluster en instroom </t>
    </r>
    <r>
      <rPr>
        <i/>
        <vertAlign val="superscript"/>
        <sz val="8"/>
        <color theme="1"/>
        <rFont val="Arial"/>
        <family val="2"/>
      </rPr>
      <t>1</t>
    </r>
  </si>
  <si>
    <r>
      <t>1</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</si>
  <si>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 xml:space="preserve">Ongecategoriseerd </t>
    </r>
    <r>
      <rPr>
        <vertAlign val="superscript"/>
        <sz val="8"/>
        <color theme="1"/>
        <rFont val="Arial"/>
        <family val="2"/>
      </rPr>
      <t>1</t>
    </r>
  </si>
  <si>
    <r>
      <t xml:space="preserve">Overig </t>
    </r>
    <r>
      <rPr>
        <vertAlign val="superscript"/>
        <sz val="8"/>
        <color theme="1"/>
        <rFont val="Arial"/>
        <family val="2"/>
      </rPr>
      <t>1</t>
    </r>
  </si>
  <si>
    <r>
      <t xml:space="preserve">Bedrijfsvoering - overig </t>
    </r>
    <r>
      <rPr>
        <vertAlign val="superscript"/>
        <sz val="8"/>
        <color theme="1"/>
        <rFont val="Arial"/>
        <family val="2"/>
      </rPr>
      <t>1</t>
    </r>
  </si>
  <si>
    <r>
      <t>1</t>
    </r>
    <r>
      <rPr>
        <sz val="8"/>
        <color theme="1"/>
        <rFont val="Arial"/>
        <family val="2"/>
      </rPr>
      <t xml:space="preserve"> De groepen 'Overig' bevatten externen, stagiaires en medewerkers met een afwijkende salarisschaal.</t>
    </r>
  </si>
  <si>
    <r>
      <t xml:space="preserve">Schaalverhoging </t>
    </r>
    <r>
      <rPr>
        <i/>
        <vertAlign val="superscript"/>
        <sz val="8"/>
        <color theme="1"/>
        <rFont val="Arial"/>
        <family val="2"/>
      </rPr>
      <t>1</t>
    </r>
  </si>
  <si>
    <r>
      <t xml:space="preserve">Trede </t>
    </r>
    <r>
      <rPr>
        <i/>
        <vertAlign val="superscript"/>
        <sz val="8"/>
        <color theme="1"/>
        <rFont val="Arial"/>
        <family val="2"/>
      </rPr>
      <t>1</t>
    </r>
  </si>
  <si>
    <r>
      <t xml:space="preserve">Cluster en trede </t>
    </r>
    <r>
      <rPr>
        <i/>
        <vertAlign val="superscript"/>
        <sz val="8"/>
        <color theme="1"/>
        <rFont val="Arial"/>
        <family val="2"/>
      </rPr>
      <t>1</t>
    </r>
  </si>
  <si>
    <r>
      <t>Migratieachtergrond uitgestroomde</t>
    </r>
    <r>
      <rPr>
        <b/>
        <vertAlign val="superscript"/>
        <sz val="8"/>
        <rFont val="Arial"/>
        <family val="2"/>
      </rPr>
      <t>1</t>
    </r>
    <r>
      <rPr>
        <b/>
        <sz val="8"/>
        <rFont val="Arial"/>
        <family val="2"/>
      </rPr>
      <t xml:space="preserve"> werknemers Gemeente Amsterdam naar cluster, 1 december 2022 - 30 november 2023</t>
    </r>
  </si>
  <si>
    <t>Migratieachtergrond werknemers Gemeente Amsterdam naar cluster en dienstverband, 30 november 2023</t>
  </si>
  <si>
    <t>Migratieachtergrond werknemers Gemeente Amsterdam naar cluster en instroom, 30 november 2023</t>
  </si>
  <si>
    <t xml:space="preserve">Barometer Culturele Diversiteit </t>
  </si>
  <si>
    <t>Centraal Bureau voor de Statistiek</t>
  </si>
  <si>
    <t>Inhoudsopgave</t>
  </si>
  <si>
    <t>Contact</t>
  </si>
  <si>
    <t>Vragen over deze publicatie kunnen gestuurd worden aan het CBS onder vermelding van het referentienummer PR002743.</t>
  </si>
  <si>
    <r>
      <t xml:space="preserve">Ons e-mailadres is </t>
    </r>
    <r>
      <rPr>
        <u/>
        <sz val="10"/>
        <rFont val="Calibri"/>
        <family val="2"/>
        <scheme val="minor"/>
      </rPr>
      <t>barometer.culturele.diversiteit@cbs.nl</t>
    </r>
    <r>
      <rPr>
        <sz val="10"/>
        <rFont val="Calibri"/>
        <family val="2"/>
        <scheme val="minor"/>
      </rPr>
      <t>.</t>
    </r>
  </si>
  <si>
    <t>Nota bene: in geval van afronding kan het voorkomen dat het weergegeven totaal niet overeenstemt met de som van de getallen.</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</si>
  <si>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</si>
  <si>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</si>
  <si>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Privacy (cbs.nl)</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</si>
  <si>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</si>
  <si>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</si>
  <si>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Onderzoeksomschrijving Barometer Culturele Diversiteit - ingezoomde variant (cbs.nl)</t>
  </si>
  <si>
    <t>Het CBS voert geen uitgebreide kwaliteitscontroles en correcties uit op de geleverde medewerkersgegevens. Organisaties bepalen ook zelf of zij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</si>
  <si>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Gemeente Amsterdam heeft eerder meegedaan aan de Barometer Culturele Diversiteit. De vergelijkbaarheid met deze eerdere meting is afhankelijk van de mate waarin de huidige door Gemeente Amsterdam aangeleverde medewerkersgegevens overeenkomen met die van de eerdere meting.</t>
  </si>
  <si>
    <t>Dashboard Barometer Culturele Diversiteit (cbs.nl)</t>
  </si>
  <si>
    <t xml:space="preserve">Om deze cijfers te duiden, kan gebruik gemaakt worden van het dashboard met periodieke statistieken over culturele diversiteit op de arbeidsmarkt, dat het CBS op verzoek van SZW gemaakt heeft: </t>
  </si>
  <si>
    <t>Begrippen, afkortingen en bronnen</t>
  </si>
  <si>
    <t>Werknemer</t>
  </si>
  <si>
    <t>Medewerker die Gemeente Amsterdam tot de populatie van het onderzoek rekent.</t>
  </si>
  <si>
    <t xml:space="preserve">BRP </t>
  </si>
  <si>
    <t>Basisregistratie Personen</t>
  </si>
  <si>
    <t>BSN</t>
  </si>
  <si>
    <t>Burgerservicenummer</t>
  </si>
  <si>
    <t>SZW</t>
  </si>
  <si>
    <t>Ministerie van Sociale Zaken en Werkgelegenheid</t>
  </si>
  <si>
    <t>Bronnen</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</si>
  <si>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</si>
  <si>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 dit onderzoek worden alleen de gegevens gebruikt van personen die als ingezetene in de BRP ingeschreven staan of ooit ingeschreven hebben gestaan.</t>
  </si>
  <si>
    <t>Persoon van wie de beide ouders in Nederland zijn geboren, ongeacht het land waar men zelf is geboren.</t>
  </si>
  <si>
    <t>Persoon met een Nederlandse achtergrond</t>
  </si>
  <si>
    <t>Persoon met een westerse migratieachtergrond</t>
  </si>
  <si>
    <t>Persoon met een niet-westerse migratieachtergrond</t>
  </si>
  <si>
    <r>
      <t xml:space="preserve">1 </t>
    </r>
    <r>
      <rPr>
        <sz val="8"/>
        <color theme="1"/>
        <rFont val="Arial"/>
        <family val="2"/>
      </rPr>
      <t>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Deze groep bevat ook medewerkers met indiensttreding na Algemene Ouderdomswet (AOW)-datum, voortzetting aanstelling na AOW-datum, arbeidsparticipanten, wajong en stagiaires.</t>
    </r>
  </si>
  <si>
    <t>Bestuur en Organisatie / Auditdienst ACAM - Openbare Orde en Veiligheid, Bureau Integriteit</t>
  </si>
  <si>
    <t>Migratieachtergrond (uitgestroomde) werknemers Gemeente Amsterdam, 30 november 2023</t>
  </si>
  <si>
    <t>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migratieachtergrondindeling naar westers/niet-westers. Voor organisaties die eerder aan de Barometer deelgenomen hebben geldt een overgangsregeling om de overgang naar de nieuwe indeling zo min mogelijk verstorend te laten zijn. Daarom wordt in deze publicatie nog de oude indeling gebruikt.</t>
  </si>
  <si>
    <r>
      <t>1</t>
    </r>
    <r>
      <rPr>
        <sz val="8"/>
        <color theme="1"/>
        <rFont val="Arial"/>
        <family val="2"/>
      </rPr>
      <t xml:space="preserve"> Medewerkers die zijn uitgestroomd of uit dienst zijn getreden bij de Gemeente Amsterdam.</t>
    </r>
  </si>
  <si>
    <r>
      <t>1</t>
    </r>
    <r>
      <rPr>
        <sz val="8"/>
        <color theme="1"/>
        <rFont val="Arial"/>
        <family val="2"/>
      </rPr>
      <t xml:space="preserve"> Doorgroeischalers zijn medewerkers die worden betaald in een periodiek lager dan de hoogste periodiek (periodiek 11). Eindschalers zijn medewerkers die worden betaald in de hoogste periodiek (periodiek 11) van de salarisschaal. Overig zijn externen, stagiaires en medewerkers met een afwijkende, salarisschaal waar trede niet van toepassing is.</t>
    </r>
  </si>
  <si>
    <r>
      <t xml:space="preserve">1 </t>
    </r>
    <r>
      <rPr>
        <sz val="8"/>
        <color theme="1"/>
        <rFont val="Arial"/>
        <family val="2"/>
      </rPr>
      <t>Onder hogere schaal wordt verstaan de medewerkers die in de periode tussen 1 december 2022 en 30 november 2023 één of meerdere salarisschalen omhoog zijn gegaan. Onder geen hogere schaal wordt verstaan de medewerkers die in de periode tussen 1 december 2022 en 30 november 2023 in dezelfde salarisschaal zijn gebleven. Overig zijn externen, stagiaires en medewerkers met een afwijkende salarisschaal waar verhoging van salarisschaal niet van toepassing is.</t>
    </r>
  </si>
  <si>
    <r>
      <t>1</t>
    </r>
    <r>
      <rPr>
        <sz val="8"/>
        <color theme="1"/>
        <rFont val="Arial"/>
        <family val="2"/>
      </rPr>
      <t xml:space="preserve"> Dit zijn externen, stagiaires en medewerkers met een afwijkende salarisschaal.</t>
    </r>
  </si>
  <si>
    <t>Bedrijfsvoering - Geen instroom</t>
  </si>
  <si>
    <t>Bedrijfsvoering - Instroom</t>
  </si>
  <si>
    <t>Gebiedsgericht Werken en Stadsbeheer - Geen instroom</t>
  </si>
  <si>
    <t>Gebiedsgericht Werken en Stadsbeheer - Instroom</t>
  </si>
  <si>
    <t>Ruimte en Economie - Geen instroom</t>
  </si>
  <si>
    <t>Ruimte en Economie - Instroom</t>
  </si>
  <si>
    <t>Sociaal - Geen instroom</t>
  </si>
  <si>
    <t>Sociaal - Instroom</t>
  </si>
  <si>
    <t>Stadsdelen - Geen instroom</t>
  </si>
  <si>
    <t>Stadsdelen - Instroom</t>
  </si>
  <si>
    <t>De tabellen 1-19 hebben betrekking op de werknemers van Gemeente Amsterdam op peildatum 30 november 2023 waarvoor Gemeente Amsterdam personeelsgegevens aan het CBS heeft geleverd. In totaal is informatie geleverd van 22 574 unieke werknemers. Voor ieder van hen heeft het CBS de migratieachtergrond kunnen afleiden op basis van de Basisregistratie Personen (BRP).
Tabel 20 heeft betrekking op werknemers die zijn uitgestroomd in de periode 1 december 2022 tot en met 30 november 2023 waarvoor Gemeente Amsterdam personeelsgegevens aan het CBS heeft geleverd. In totaal is informatie geleverd van 5 224 unieke uitgestroomde werknemers. Werknemers voor wie het CBS de migratieachtergrond niet kan afleiden zijn niet meegenomen in de tabellen.</t>
  </si>
  <si>
    <t>De tabellen geven de procentuele verdeling naar migratieachtergrond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</si>
  <si>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migratieachtergrond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</si>
  <si>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Voor sommige uitgestroomde werknemers was het niet mogelijk om met de beschikbare informatie de migratieachtergrond te bepalen. Dit betrof minder dan 0,1 procent van de uitgestroomde werknemers van Gemeente Amsterdam. Hierdoor kan een vertekening in de percentages ontstaan. Hiermee dient rekening gehouden te worden bij het interpreteren van de cijfers.</t>
  </si>
  <si>
    <t>Bestuur en Organisatie/ Auditdienst ACAM - 1 - 11A</t>
  </si>
  <si>
    <t>Bestuur en Organisatie/ Auditdienst ACAM - 12 en hoger</t>
  </si>
  <si>
    <t>Bestuur en Organisatie/ Auditdienst ACAM - overig</t>
  </si>
  <si>
    <t>Digitalisering, Innovatie en Informatie - 1 - 9</t>
  </si>
  <si>
    <t>Digitalisering, Innovatie en Informatie - 10 - 11A</t>
  </si>
  <si>
    <t>Digitalisering, Innovatie en Informatie - 12 en hoger</t>
  </si>
  <si>
    <t>Uitleg gebruikte begrippen, afkortingen en bronnen</t>
  </si>
  <si>
    <t>Begrippen en bronnen</t>
  </si>
  <si>
    <t>Juni 2024</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</si>
  <si>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Amsterdam heeft het CBS deze tabellenset met cijfers over de migratieachtergrond van werknemers opgesteld. Gemeente Amsterdam heeft gekozen voor de ingezoomde variant van de Barometer Culturele Diversiteit. Hierbij worden niet alleen cijfers gegeven over de migratieachtergrond van werknemers op organisatieniveau, maar ook voor bepaalde subgroepen. Gemeente Amsterdam heeft zelf bepaald voor welke subgroepen de uitsplitsing naar migratieachtergrond gemaakt is. </t>
  </si>
  <si>
    <t xml:space="preserve">Persoon met een migratieachtergrond </t>
  </si>
  <si>
    <t>Ruimte en Economie - non-binair</t>
  </si>
  <si>
    <t>Persoon met als migratieachtergrond één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</si>
  <si>
    <t>Persoon met als migratieachtergrond één van de landen in Europa (exclusief Turkije), Noord-Amerika, Oceanië, Indonesië en Japan.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</si>
  <si>
    <t>Gemeente Amsterdam heeft voor de tabellen 1-19 werknemersgegevens uit hun personeelsadministratie aan het CBS geleverd, namelijk BSN, dienstverband, directie, cluster, doorstroom, functietype, geslacht, instroom, leeftijd, managementfunctie, salarisschaal, trede en schaalverhoging. Voor tabel 20 heeft Gemeente Amsterdam voor elk van de uitgestroomde werknemers de BSN en cluster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de migratieachtergrond van de werknemers afgeleid uit de BRP.</t>
  </si>
  <si>
    <t>Cluster en salarisschaal</t>
  </si>
  <si>
    <t>Voor de tabellen 1-19 heeft Gemeente Amsterdam werknemersgegevens uit hun personeelsadministratie aan het CBS geleverd, namelijk burgerservicenummer (BSN), dienstverband, directie, cluster, doorstroom, functietype, geslacht, instroom, leeftijd, managementfunctie, salarisschaal, trede en schaalverhoging. Voor tabel 20 heeft Gemeente Amsterdam voor elk van de uitgestroomde werknemers BSN en cluster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de migratieachtergrond van de werknemers afgeleid uit de BRP. Zie het volgende tabblad voor meer informatie over de gebruikte begrippen en bestanden.</t>
  </si>
  <si>
    <t>Geen.</t>
  </si>
  <si>
    <t>Ruimte en Economie - geen managementfunctie</t>
  </si>
  <si>
    <t>Ruimte en Economie - managementfunctie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</si>
</sst>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40" x14ac:knownFonts="1">
    <font>
      <sz val="11"/>
      <color theme="1"/>
      <name val="Calibri"/>
      <family val="2"/>
      <scheme val="minor"/>
    </font>
    <font>
      <sz val="10"/>
      <color theme="1"/>
      <name val="Arial"/>
      <family val="2"/>
    </font>
    <font>
      <sz val="10"/>
      <color rgb="FFFF0000"/>
      <name val="Arial"/>
      <family val="2"/>
    </font>
    <font>
      <sz val="8"/>
      <color theme="1"/>
      <name val="Arial"/>
      <family val="2"/>
    </font>
    <font>
      <sz val="8"/>
      <color theme="1"/>
      <name val="Helvetica"/>
      <family val="2"/>
    </font>
    <font>
      <b/>
      <sz val="8"/>
      <color theme="1"/>
      <name val="Helvetica"/>
      <family val="2"/>
    </font>
    <font>
      <b/>
      <i/>
      <sz val="10"/>
      <color theme="1"/>
      <name val="Arial"/>
      <family val="2"/>
    </font>
    <font>
      <b/>
      <sz val="8"/>
      <color theme="1"/>
      <name val="Arial"/>
      <family val="2"/>
    </font>
    <font>
      <sz val="8"/>
      <color theme="1"/>
      <name val="Arial"/>
      <family val="2"/>
    </font>
    <font>
      <i/>
      <sz val="8"/>
      <color theme="1"/>
      <name val="Arial"/>
      <family val="2"/>
    </font>
    <font>
      <sz val="10"/>
      <name val="Arial"/>
      <family val="2"/>
    </font>
    <font>
      <b/>
      <sz val="8"/>
      <color theme="1"/>
      <name val="Arial"/>
      <family val="2"/>
    </font>
    <font>
      <i/>
      <sz val="8"/>
      <color theme="1"/>
      <name val="Arial"/>
      <family val="2"/>
    </font>
    <font>
      <u/>
      <sz val="11"/>
      <color theme="10"/>
      <name val="Calibri"/>
      <family val="2"/>
      <scheme val="minor"/>
    </font>
    <font>
      <sz val="8"/>
      <color theme="1"/>
      <name val="Calibri"/>
      <family val="2"/>
      <scheme val="minor"/>
    </font>
    <font>
      <b/>
      <sz val="8"/>
      <name val="Arial"/>
      <family val="2"/>
    </font>
    <font>
      <vertAlign val="superscript"/>
      <sz val="8"/>
      <color theme="1"/>
      <name val="Arial"/>
      <family val="2"/>
    </font>
    <font>
      <i/>
      <vertAlign val="superscript"/>
      <sz val="8"/>
      <color theme="1"/>
      <name val="Arial"/>
      <family val="2"/>
    </font>
    <font>
      <u/>
      <sz val="8"/>
      <color theme="10"/>
      <name val="Arial"/>
      <family val="2"/>
    </font>
    <font>
      <b/>
      <vertAlign val="superscript"/>
      <sz val="8"/>
      <name val="Arial"/>
      <family val="2"/>
    </font>
    <font>
      <b/>
      <sz val="12"/>
      <color rgb="FF271D6C"/>
      <name val="Calibri"/>
      <family val="2"/>
      <scheme val="minor"/>
    </font>
    <font>
      <b/>
      <sz val="12"/>
      <color theme="1"/>
      <name val="Calibri"/>
      <family val="2"/>
      <scheme val="minor"/>
    </font>
    <font>
      <sz val="10"/>
      <color rgb="FF271D6C"/>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u/>
      <sz val="10"/>
      <name val="Calibri"/>
      <family val="2"/>
      <scheme val="minor"/>
    </font>
    <font>
      <sz val="10"/>
      <name val="Calibri"/>
      <family val="2"/>
      <scheme val="minor"/>
    </font>
    <font>
      <b/>
      <i/>
      <sz val="10"/>
      <color theme="1"/>
      <name val="Calibri"/>
      <family val="2"/>
      <scheme val="minor"/>
    </font>
    <font>
      <sz val="10"/>
      <color rgb="FF92D050"/>
      <name val="Calibri"/>
      <family val="2"/>
      <scheme val="minor"/>
    </font>
    <font>
      <sz val="10"/>
      <color rgb="FF0070C0"/>
      <name val="Calibri"/>
      <family val="2"/>
      <scheme val="minor"/>
    </font>
    <font>
      <b/>
      <sz val="18"/>
      <color rgb="FF271D6C"/>
      <name val="Calibri"/>
      <family val="2"/>
      <scheme val="minor"/>
    </font>
    <font>
      <b/>
      <sz val="10"/>
      <name val="Calibri"/>
      <family val="2"/>
      <scheme val="minor"/>
    </font>
    <font>
      <u/>
      <sz val="10"/>
      <color rgb="FF0070C0"/>
      <name val="Calibri"/>
      <family val="2"/>
      <scheme val="minor"/>
    </font>
    <font>
      <b/>
      <sz val="8"/>
      <color theme="1"/>
      <name val="Arial"/>
    </font>
    <font>
      <sz val="8"/>
      <color theme="1"/>
      <name val="Arial"/>
    </font>
    <font>
      <i/>
      <sz val="8"/>
      <color theme="1"/>
      <name val="Arial"/>
    </font>
    <font>
      <sz val="8"/>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97">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justify" vertical="top" wrapText="1"/>
    </xf>
    <xf numFmtId="0" fontId="6" fillId="2" borderId="0" xfId="0" applyFont="1" applyFill="1" applyAlignment="1">
      <alignment horizontal="justify" vertical="top" wrapText="1"/>
    </xf>
    <xf numFmtId="0" fontId="7" fillId="0" borderId="0" xfId="0" applyFont="1" applyAlignment="1">
      <alignment horizontal="left"/>
    </xf>
    <xf numFmtId="164" fontId="8" fillId="0" borderId="0" xfId="0" applyNumberFormat="1" applyFont="1" applyAlignment="1">
      <alignment horizontal="right"/>
    </xf>
    <xf numFmtId="0" fontId="8" fillId="0" borderId="0" xfId="0" applyFont="1" applyAlignment="1">
      <alignment horizontal="left"/>
    </xf>
    <xf numFmtId="0" fontId="8" fillId="0" borderId="1" xfId="0" applyFont="1" applyBorder="1" applyAlignment="1">
      <alignment horizontal="left"/>
    </xf>
    <xf numFmtId="0" fontId="9" fillId="0" borderId="0" xfId="0" applyFont="1" applyAlignment="1">
      <alignment horizontal="left"/>
    </xf>
    <xf numFmtId="0" fontId="8" fillId="0" borderId="2" xfId="0" applyFont="1" applyBorder="1" applyAlignment="1">
      <alignment horizontal="lef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0" fontId="1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xf>
    <xf numFmtId="164" fontId="3" fillId="0" borderId="0" xfId="0" applyNumberFormat="1" applyFont="1" applyAlignment="1">
      <alignment horizontal="right"/>
    </xf>
    <xf numFmtId="0" fontId="3" fillId="0" borderId="2" xfId="0" applyFont="1" applyBorder="1" applyAlignment="1">
      <alignment horizontal="left"/>
    </xf>
    <xf numFmtId="0" fontId="14" fillId="0" borderId="0" xfId="0" applyFont="1"/>
    <xf numFmtId="0" fontId="8" fillId="0" borderId="0" xfId="0" applyNumberFormat="1" applyFont="1" applyAlignment="1">
      <alignment horizontal="right"/>
    </xf>
    <xf numFmtId="0" fontId="3" fillId="0" borderId="0" xfId="0" applyNumberFormat="1" applyFont="1" applyAlignment="1">
      <alignment horizontal="right"/>
    </xf>
    <xf numFmtId="0" fontId="0" fillId="0" borderId="0" xfId="0" applyAlignment="1">
      <alignment wrapText="1"/>
    </xf>
    <xf numFmtId="0" fontId="18" fillId="0" borderId="0" xfId="1" applyFont="1" applyBorder="1"/>
    <xf numFmtId="0" fontId="16" fillId="0" borderId="0" xfId="0" applyFont="1" applyBorder="1" applyAlignment="1">
      <alignment horizontal="left" vertical="top" wrapText="1"/>
    </xf>
    <xf numFmtId="0" fontId="4" fillId="3" borderId="0" xfId="0" applyFont="1" applyFill="1" applyAlignment="1">
      <alignment vertical="center"/>
    </xf>
    <xf numFmtId="0" fontId="5" fillId="2" borderId="0" xfId="0" applyFont="1" applyFill="1" applyAlignment="1">
      <alignment vertical="center"/>
    </xf>
    <xf numFmtId="0" fontId="20" fillId="0" borderId="0" xfId="0" applyFont="1"/>
    <xf numFmtId="0" fontId="21" fillId="4" borderId="0" xfId="0" applyFont="1" applyFill="1"/>
    <xf numFmtId="0" fontId="22" fillId="0" borderId="0" xfId="0" applyFont="1"/>
    <xf numFmtId="0" fontId="24" fillId="2" borderId="0" xfId="0" applyFont="1" applyFill="1"/>
    <xf numFmtId="0" fontId="21"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0" fontId="26" fillId="2" borderId="0" xfId="0" applyFont="1" applyFill="1"/>
    <xf numFmtId="0" fontId="24" fillId="0" borderId="0" xfId="0" applyFont="1"/>
    <xf numFmtId="0" fontId="26" fillId="0" borderId="0" xfId="1" applyFont="1"/>
    <xf numFmtId="0" fontId="26" fillId="0" borderId="0" xfId="0" applyFont="1"/>
    <xf numFmtId="0" fontId="24" fillId="2" borderId="0" xfId="0" applyFont="1" applyFill="1" applyAlignment="1">
      <alignment horizontal="justify" vertical="top" wrapText="1"/>
    </xf>
    <xf numFmtId="0" fontId="29" fillId="2" borderId="0" xfId="0" applyFont="1" applyFill="1" applyAlignment="1">
      <alignment horizontal="justify" vertical="top" wrapText="1"/>
    </xf>
    <xf numFmtId="0" fontId="24" fillId="0" borderId="0" xfId="0" applyFont="1" applyAlignment="1">
      <alignment horizontal="justify"/>
    </xf>
    <xf numFmtId="0" fontId="23" fillId="2" borderId="0" xfId="0" applyFont="1" applyFill="1" applyAlignment="1">
      <alignment horizontal="justify" vertical="top" wrapText="1"/>
    </xf>
    <xf numFmtId="0" fontId="10" fillId="2" borderId="0" xfId="0" applyFont="1" applyFill="1" applyAlignment="1">
      <alignment horizontal="justify" vertical="top" wrapText="1"/>
    </xf>
    <xf numFmtId="0" fontId="30" fillId="2" borderId="0" xfId="0" applyFont="1" applyFill="1" applyAlignment="1">
      <alignment vertical="top"/>
    </xf>
    <xf numFmtId="0" fontId="31" fillId="2" borderId="0" xfId="0" applyFont="1" applyFill="1" applyAlignment="1">
      <alignment horizontal="justify" vertical="top" wrapText="1"/>
    </xf>
    <xf numFmtId="0" fontId="30" fillId="2" borderId="0" xfId="0" applyFont="1" applyFill="1"/>
    <xf numFmtId="0" fontId="21" fillId="2" borderId="0" xfId="0" applyFont="1" applyFill="1" applyAlignment="1">
      <alignment horizontal="justify" vertical="top" wrapText="1"/>
    </xf>
    <xf numFmtId="0" fontId="24" fillId="5" borderId="0" xfId="0" applyFont="1" applyFill="1" applyAlignment="1">
      <alignment vertical="top" wrapText="1"/>
    </xf>
    <xf numFmtId="0" fontId="25" fillId="2" borderId="0" xfId="0" applyFont="1" applyFill="1" applyAlignment="1">
      <alignment vertical="top" wrapText="1"/>
    </xf>
    <xf numFmtId="0" fontId="0" fillId="0" borderId="0" xfId="0" applyBorder="1"/>
    <xf numFmtId="0" fontId="10"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32" fillId="0" borderId="0" xfId="0" applyFont="1"/>
    <xf numFmtId="49" fontId="22" fillId="2" borderId="0" xfId="0" applyNumberFormat="1" applyFont="1" applyFill="1" applyAlignment="1">
      <alignment horizontal="left"/>
    </xf>
    <xf numFmtId="0" fontId="28" fillId="2" borderId="0" xfId="0" applyFont="1" applyFill="1" applyBorder="1"/>
    <xf numFmtId="0" fontId="28" fillId="0" borderId="0" xfId="0" applyFont="1" applyBorder="1"/>
    <xf numFmtId="0" fontId="28" fillId="2" borderId="0" xfId="0" applyFont="1" applyFill="1" applyAlignment="1">
      <alignment vertical="top"/>
    </xf>
    <xf numFmtId="0" fontId="28" fillId="2" borderId="0" xfId="0" applyFont="1" applyFill="1" applyAlignment="1">
      <alignment horizontal="justify" vertical="top" wrapText="1"/>
    </xf>
    <xf numFmtId="0" fontId="33" fillId="2" borderId="0" xfId="0" applyFont="1" applyFill="1" applyAlignment="1">
      <alignment vertical="top" wrapText="1"/>
    </xf>
    <xf numFmtId="0" fontId="28" fillId="2" borderId="0" xfId="0" applyFont="1" applyFill="1" applyAlignment="1">
      <alignment vertical="top" wrapText="1"/>
    </xf>
    <xf numFmtId="0" fontId="34" fillId="2" borderId="0" xfId="0" applyFont="1" applyFill="1" applyAlignment="1">
      <alignment horizontal="left"/>
    </xf>
    <xf numFmtId="0" fontId="34" fillId="2" borderId="0" xfId="0" applyFont="1" applyFill="1"/>
    <xf numFmtId="0" fontId="35" fillId="0" borderId="0" xfId="0" applyFont="1" applyAlignment="1">
      <alignment horizontal="left"/>
    </xf>
    <xf numFmtId="0" fontId="36" fillId="0" borderId="0" xfId="0" applyFont="1" applyAlignment="1">
      <alignment horizontal="left"/>
    </xf>
    <xf numFmtId="0" fontId="36" fillId="0" borderId="1" xfId="0" applyFont="1" applyBorder="1" applyAlignment="1">
      <alignment horizontal="left"/>
    </xf>
    <xf numFmtId="0" fontId="37" fillId="0" borderId="0" xfId="0" applyFont="1" applyAlignment="1">
      <alignment horizontal="left"/>
    </xf>
    <xf numFmtId="164" fontId="36" fillId="0" borderId="0" xfId="0" applyNumberFormat="1" applyFont="1" applyAlignment="1">
      <alignment horizontal="right"/>
    </xf>
    <xf numFmtId="0" fontId="36" fillId="0" borderId="2" xfId="0" applyFont="1" applyBorder="1" applyAlignment="1">
      <alignment horizontal="left"/>
    </xf>
    <xf numFmtId="0" fontId="36" fillId="0" borderId="0" xfId="0" applyNumberFormat="1" applyFont="1" applyAlignment="1">
      <alignment horizontal="right"/>
    </xf>
    <xf numFmtId="0" fontId="38" fillId="0" borderId="0" xfId="0" applyFont="1" applyAlignment="1">
      <alignment horizontal="left"/>
    </xf>
    <xf numFmtId="0" fontId="39" fillId="0" borderId="0" xfId="0" applyFont="1"/>
    <xf numFmtId="0" fontId="28" fillId="0" borderId="0" xfId="0" applyFont="1"/>
    <xf numFmtId="0" fontId="26" fillId="2" borderId="0" xfId="1" applyFont="1" applyFill="1"/>
    <xf numFmtId="0" fontId="28" fillId="0" borderId="0" xfId="0" applyFont="1" applyBorder="1" applyAlignment="1">
      <alignment horizontal="left"/>
    </xf>
    <xf numFmtId="0" fontId="7" fillId="0" borderId="1" xfId="0" applyFont="1" applyBorder="1" applyAlignment="1">
      <alignment horizontal="left"/>
    </xf>
    <xf numFmtId="0" fontId="16" fillId="0" borderId="0" xfId="0" applyFont="1" applyBorder="1" applyAlignment="1">
      <alignment horizontal="left" vertical="top" wrapText="1"/>
    </xf>
    <xf numFmtId="0" fontId="16" fillId="0" borderId="0" xfId="0" applyFont="1" applyFill="1" applyBorder="1" applyAlignment="1">
      <alignment horizontal="left" wrapText="1"/>
    </xf>
    <xf numFmtId="0" fontId="11" fillId="0" borderId="1" xfId="0" applyFont="1" applyBorder="1" applyAlignment="1">
      <alignment horizontal="left"/>
    </xf>
    <xf numFmtId="0" fontId="16" fillId="0" borderId="0" xfId="0" applyFont="1" applyFill="1" applyBorder="1" applyAlignment="1">
      <alignment horizontal="left" vertical="top" wrapText="1"/>
    </xf>
    <xf numFmtId="0" fontId="16" fillId="0" borderId="0" xfId="0" applyFont="1" applyBorder="1" applyAlignment="1">
      <alignment horizontal="left" wrapText="1"/>
    </xf>
    <xf numFmtId="0" fontId="35" fillId="0" borderId="1" xfId="0" applyFont="1" applyBorder="1" applyAlignment="1">
      <alignment horizontal="left"/>
    </xf>
    <xf numFmtId="0" fontId="15" fillId="0" borderId="3" xfId="0" applyFont="1" applyBorder="1" applyAlignment="1">
      <alignment horizontal="left"/>
    </xf>
  </cellXfs>
  <cellStyles count="2">
    <cellStyle name="Hyperlink" xfId="1" builtinId="8"/>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779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vng.nl/sites/default/files/notitie_overhead_juli_201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ng.nl/sites/default/files/notitie_overhead_juli_2016.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67" t="s">
        <v>331</v>
      </c>
    </row>
    <row r="4" spans="1:11" ht="15.65" customHeight="1" x14ac:dyDescent="0.35">
      <c r="B4" s="42" t="s">
        <v>296</v>
      </c>
    </row>
    <row r="5" spans="1:11" ht="15.65" customHeight="1" x14ac:dyDescent="0.35">
      <c r="A5" s="43"/>
    </row>
    <row r="7" spans="1:11" x14ac:dyDescent="0.35">
      <c r="A7" s="44" t="s">
        <v>297</v>
      </c>
    </row>
    <row r="8" spans="1:11" x14ac:dyDescent="0.35">
      <c r="A8" s="68" t="s">
        <v>359</v>
      </c>
    </row>
    <row r="12" spans="1:11" x14ac:dyDescent="0.35">
      <c r="A12" s="45"/>
      <c r="B12" s="45"/>
      <c r="C12" s="45"/>
      <c r="D12" s="45"/>
      <c r="E12" s="45"/>
      <c r="F12" s="45"/>
      <c r="G12" s="45"/>
      <c r="H12" s="45"/>
      <c r="I12" s="45"/>
      <c r="J12" s="45"/>
      <c r="K12" s="45"/>
    </row>
    <row r="13" spans="1:11" x14ac:dyDescent="0.35">
      <c r="A13" s="45"/>
      <c r="B13" s="45"/>
      <c r="C13" s="45"/>
      <c r="D13" s="45"/>
      <c r="E13" s="45"/>
      <c r="F13" s="45"/>
      <c r="G13" s="45"/>
      <c r="H13" s="45"/>
      <c r="I13" s="45"/>
      <c r="J13" s="45"/>
      <c r="K13" s="45"/>
    </row>
    <row r="14" spans="1:11" x14ac:dyDescent="0.35">
      <c r="A14" s="45"/>
      <c r="B14" s="45"/>
      <c r="C14" s="45"/>
      <c r="D14" s="45"/>
      <c r="E14" s="45"/>
      <c r="F14" s="45"/>
      <c r="G14" s="45"/>
      <c r="H14" s="45"/>
      <c r="I14" s="45"/>
      <c r="J14" s="45"/>
      <c r="K14" s="45"/>
    </row>
    <row r="15" spans="1:11" x14ac:dyDescent="0.35">
      <c r="A15" s="45"/>
      <c r="B15" s="45"/>
      <c r="C15" s="45"/>
      <c r="D15" s="45"/>
      <c r="E15" s="45"/>
      <c r="F15" s="45"/>
      <c r="G15" s="45"/>
      <c r="H15" s="45"/>
      <c r="I15" s="45"/>
      <c r="J15" s="45"/>
      <c r="K15" s="45"/>
    </row>
    <row r="16" spans="1:11" x14ac:dyDescent="0.35">
      <c r="A16" s="45"/>
      <c r="B16" s="45"/>
      <c r="C16" s="45"/>
      <c r="D16" s="45"/>
      <c r="E16" s="45"/>
      <c r="F16" s="45"/>
      <c r="G16" s="45"/>
      <c r="H16" s="45"/>
      <c r="I16" s="45"/>
      <c r="J16" s="45"/>
      <c r="K16" s="45"/>
    </row>
    <row r="17" spans="1:11" x14ac:dyDescent="0.35">
      <c r="A17" s="45"/>
      <c r="B17" s="45"/>
      <c r="C17" s="45"/>
      <c r="D17" s="45"/>
      <c r="E17" s="45"/>
      <c r="F17" s="45"/>
      <c r="G17" s="45"/>
      <c r="H17" s="45"/>
      <c r="I17" s="45"/>
      <c r="J17" s="45"/>
      <c r="K17" s="45"/>
    </row>
    <row r="18" spans="1:11" x14ac:dyDescent="0.35">
      <c r="A18" s="45"/>
      <c r="B18" s="45"/>
      <c r="C18" s="45"/>
      <c r="D18" s="45"/>
      <c r="E18" s="45"/>
      <c r="F18" s="45"/>
      <c r="G18" s="45"/>
      <c r="H18" s="45"/>
      <c r="I18" s="45"/>
      <c r="J18" s="45"/>
      <c r="K18" s="45"/>
    </row>
    <row r="19" spans="1:11" x14ac:dyDescent="0.35">
      <c r="A19" s="45"/>
      <c r="B19" s="45"/>
      <c r="C19" s="45"/>
      <c r="D19" s="45"/>
      <c r="E19" s="45"/>
      <c r="F19" s="45"/>
      <c r="G19" s="45"/>
      <c r="H19" s="45"/>
      <c r="I19" s="45"/>
      <c r="J19" s="45"/>
      <c r="K19" s="45"/>
    </row>
    <row r="20" spans="1:11" x14ac:dyDescent="0.35">
      <c r="A20" s="45"/>
      <c r="B20" s="45"/>
      <c r="C20" s="45"/>
      <c r="D20" s="45"/>
      <c r="E20" s="45"/>
      <c r="F20" s="45"/>
      <c r="G20" s="45"/>
      <c r="H20" s="45"/>
      <c r="I20" s="45"/>
      <c r="J20" s="45"/>
      <c r="K20" s="45"/>
    </row>
    <row r="21" spans="1:11" x14ac:dyDescent="0.35">
      <c r="B21" s="45"/>
      <c r="C21" s="45"/>
      <c r="D21" s="45"/>
      <c r="E21" s="45"/>
      <c r="F21" s="45"/>
      <c r="G21" s="45"/>
      <c r="H21" s="45"/>
      <c r="I21" s="45"/>
      <c r="J21" s="45"/>
      <c r="K21" s="45"/>
    </row>
    <row r="22" spans="1:11" x14ac:dyDescent="0.35">
      <c r="A22" s="45"/>
    </row>
  </sheetData>
  <pageMargins left="0.75" right="0.75" top="1" bottom="1" header="0.5" footer="0.5"/>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105</v>
      </c>
      <c r="J1" s="5"/>
    </row>
    <row r="2" spans="1:10" x14ac:dyDescent="0.35">
      <c r="A2" s="89" t="s">
        <v>106</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5"/>
      <c r="C9" s="15"/>
      <c r="D9" s="15"/>
      <c r="E9" s="15"/>
    </row>
    <row r="10" spans="1:10" x14ac:dyDescent="0.35">
      <c r="A10" s="9" t="s">
        <v>280</v>
      </c>
      <c r="B10" s="15"/>
      <c r="C10" s="15"/>
      <c r="D10" s="15"/>
      <c r="E10" s="15"/>
    </row>
    <row r="11" spans="1:10" x14ac:dyDescent="0.35">
      <c r="A11" s="7" t="s">
        <v>107</v>
      </c>
      <c r="B11" s="35">
        <v>100</v>
      </c>
      <c r="C11" s="35">
        <v>58</v>
      </c>
      <c r="D11" s="35">
        <v>10</v>
      </c>
      <c r="E11" s="35">
        <v>32</v>
      </c>
    </row>
    <row r="12" spans="1:10" x14ac:dyDescent="0.35">
      <c r="A12" s="7" t="s">
        <v>108</v>
      </c>
      <c r="B12" s="35">
        <v>100</v>
      </c>
      <c r="C12" s="35">
        <v>57</v>
      </c>
      <c r="D12" s="35">
        <v>10</v>
      </c>
      <c r="E12" s="35">
        <v>33</v>
      </c>
    </row>
    <row r="13" spans="1:10" x14ac:dyDescent="0.35">
      <c r="A13" s="7"/>
      <c r="B13" s="15"/>
      <c r="C13" s="15"/>
      <c r="D13" s="15"/>
      <c r="E13" s="15"/>
    </row>
    <row r="14" spans="1:10" x14ac:dyDescent="0.35">
      <c r="A14" s="10" t="s">
        <v>41</v>
      </c>
      <c r="B14" s="10"/>
      <c r="C14" s="10"/>
      <c r="D14" s="10"/>
      <c r="E14" s="10"/>
    </row>
    <row r="15" spans="1:10" ht="12" customHeight="1" x14ac:dyDescent="0.35">
      <c r="A15" s="90" t="s">
        <v>278</v>
      </c>
      <c r="B15" s="90"/>
      <c r="C15" s="90"/>
      <c r="D15" s="90"/>
      <c r="E15" s="90"/>
    </row>
    <row r="16" spans="1:10" x14ac:dyDescent="0.35">
      <c r="A16" s="38" t="s">
        <v>279</v>
      </c>
    </row>
  </sheetData>
  <mergeCells count="2">
    <mergeCell ref="A2:E2"/>
    <mergeCell ref="A15:E15"/>
  </mergeCells>
  <hyperlinks>
    <hyperlink ref="A16" r:id="rId1" display="https://vng.nl/sites/default/files/notitie_overhead_juli_2016.pdf"/>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109</v>
      </c>
      <c r="J1" s="5"/>
    </row>
    <row r="2" spans="1:10" x14ac:dyDescent="0.35">
      <c r="A2" s="92" t="s">
        <v>234</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6"/>
      <c r="C9" s="16"/>
      <c r="D9" s="16"/>
      <c r="E9" s="16"/>
    </row>
    <row r="10" spans="1:10" x14ac:dyDescent="0.35">
      <c r="A10" s="9" t="s">
        <v>281</v>
      </c>
      <c r="B10" s="16"/>
      <c r="C10" s="16"/>
      <c r="D10" s="16"/>
      <c r="E10" s="16"/>
    </row>
    <row r="11" spans="1:10" x14ac:dyDescent="0.35">
      <c r="A11" s="7" t="s">
        <v>110</v>
      </c>
      <c r="B11" s="35">
        <v>100</v>
      </c>
      <c r="C11" s="35">
        <v>62</v>
      </c>
      <c r="D11" s="35">
        <v>7</v>
      </c>
      <c r="E11" s="35">
        <v>31</v>
      </c>
    </row>
    <row r="12" spans="1:10" x14ac:dyDescent="0.35">
      <c r="A12" s="7" t="s">
        <v>111</v>
      </c>
      <c r="B12" s="35">
        <v>100</v>
      </c>
      <c r="C12" s="35">
        <v>65</v>
      </c>
      <c r="D12" s="35">
        <v>14</v>
      </c>
      <c r="E12" s="35">
        <v>21</v>
      </c>
    </row>
    <row r="13" spans="1:10" x14ac:dyDescent="0.35">
      <c r="A13" s="7" t="s">
        <v>112</v>
      </c>
      <c r="B13" s="35">
        <v>100</v>
      </c>
      <c r="C13" s="35">
        <v>57</v>
      </c>
      <c r="D13" s="35">
        <v>9</v>
      </c>
      <c r="E13" s="35">
        <v>35</v>
      </c>
    </row>
    <row r="14" spans="1:10" x14ac:dyDescent="0.35">
      <c r="A14" s="7" t="s">
        <v>113</v>
      </c>
      <c r="B14" s="35">
        <v>100</v>
      </c>
      <c r="C14" s="35">
        <v>48</v>
      </c>
      <c r="D14" s="35">
        <v>7</v>
      </c>
      <c r="E14" s="35">
        <v>45</v>
      </c>
    </row>
    <row r="15" spans="1:10" x14ac:dyDescent="0.35">
      <c r="A15" s="7" t="s">
        <v>114</v>
      </c>
      <c r="B15" s="35">
        <v>100</v>
      </c>
      <c r="C15" s="35">
        <v>65</v>
      </c>
      <c r="D15" s="35">
        <v>10</v>
      </c>
      <c r="E15" s="35">
        <v>25</v>
      </c>
    </row>
    <row r="16" spans="1:10" x14ac:dyDescent="0.35">
      <c r="A16" s="7" t="s">
        <v>115</v>
      </c>
      <c r="B16" s="35">
        <v>100</v>
      </c>
      <c r="C16" s="35">
        <v>71</v>
      </c>
      <c r="D16" s="35">
        <v>11</v>
      </c>
      <c r="E16" s="35">
        <v>18</v>
      </c>
    </row>
    <row r="17" spans="1:5" x14ac:dyDescent="0.35">
      <c r="A17" s="7" t="s">
        <v>116</v>
      </c>
      <c r="B17" s="35">
        <v>100</v>
      </c>
      <c r="C17" s="35">
        <v>63</v>
      </c>
      <c r="D17" s="35">
        <v>13</v>
      </c>
      <c r="E17" s="35">
        <v>24</v>
      </c>
    </row>
    <row r="18" spans="1:5" x14ac:dyDescent="0.35">
      <c r="A18" s="7" t="s">
        <v>117</v>
      </c>
      <c r="B18" s="35">
        <v>100</v>
      </c>
      <c r="C18" s="35">
        <v>50</v>
      </c>
      <c r="D18" s="35">
        <v>10</v>
      </c>
      <c r="E18" s="35">
        <v>39</v>
      </c>
    </row>
    <row r="19" spans="1:5" x14ac:dyDescent="0.35">
      <c r="A19" s="7" t="s">
        <v>118</v>
      </c>
      <c r="B19" s="35">
        <v>100</v>
      </c>
      <c r="C19" s="35">
        <v>54</v>
      </c>
      <c r="D19" s="35">
        <v>7</v>
      </c>
      <c r="E19" s="35">
        <v>39</v>
      </c>
    </row>
    <row r="20" spans="1:5" x14ac:dyDescent="0.35">
      <c r="A20" s="7" t="s">
        <v>119</v>
      </c>
      <c r="B20" s="35">
        <v>100</v>
      </c>
      <c r="C20" s="35">
        <v>57</v>
      </c>
      <c r="D20" s="35">
        <v>9</v>
      </c>
      <c r="E20" s="35">
        <v>34</v>
      </c>
    </row>
    <row r="21" spans="1:5" x14ac:dyDescent="0.35">
      <c r="A21" s="30" t="s">
        <v>277</v>
      </c>
      <c r="B21" s="35">
        <v>100</v>
      </c>
      <c r="C21" s="35">
        <v>58</v>
      </c>
      <c r="D21" s="35">
        <v>9</v>
      </c>
      <c r="E21" s="35">
        <v>32</v>
      </c>
    </row>
    <row r="22" spans="1:5" x14ac:dyDescent="0.35">
      <c r="A22" s="7"/>
      <c r="B22" s="16"/>
      <c r="C22" s="16"/>
      <c r="D22" s="16"/>
      <c r="E22" s="16"/>
    </row>
    <row r="23" spans="1:5" x14ac:dyDescent="0.35">
      <c r="A23" s="10" t="s">
        <v>41</v>
      </c>
      <c r="B23" s="10"/>
      <c r="C23" s="10"/>
      <c r="D23" s="10"/>
      <c r="E23" s="10"/>
    </row>
    <row r="24" spans="1:5" ht="13" customHeight="1" x14ac:dyDescent="0.35">
      <c r="A24" s="90" t="s">
        <v>278</v>
      </c>
      <c r="B24" s="90"/>
      <c r="C24" s="90"/>
      <c r="D24" s="90"/>
      <c r="E24" s="90"/>
    </row>
    <row r="25" spans="1:5" ht="14.25" customHeight="1" x14ac:dyDescent="0.35">
      <c r="A25" s="38" t="s">
        <v>279</v>
      </c>
      <c r="B25" s="39"/>
      <c r="C25" s="39"/>
      <c r="D25" s="39"/>
      <c r="E25" s="39"/>
    </row>
    <row r="26" spans="1:5" ht="25.5" customHeight="1" x14ac:dyDescent="0.35">
      <c r="A26" s="90" t="s">
        <v>282</v>
      </c>
      <c r="B26" s="90"/>
      <c r="C26" s="90"/>
      <c r="D26" s="90"/>
      <c r="E26" s="90"/>
    </row>
  </sheetData>
  <mergeCells count="3">
    <mergeCell ref="A2:E2"/>
    <mergeCell ref="A24:E24"/>
    <mergeCell ref="A26:E26"/>
  </mergeCells>
  <hyperlinks>
    <hyperlink ref="A25" r:id="rId1" display="https://vng.nl/sites/default/files/notitie_overhead_juli_2016.pdf"/>
  </hyperlinks>
  <pageMargins left="0.7" right="0.7" top="0.75" bottom="0.75" header="0.3" footer="0.3"/>
  <pageSetup paperSize="9" orientation="portrait" horizontalDpi="300"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120</v>
      </c>
      <c r="J1" s="5"/>
    </row>
    <row r="2" spans="1:10" x14ac:dyDescent="0.35">
      <c r="A2" s="92" t="s">
        <v>236</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7"/>
      <c r="C9" s="17"/>
      <c r="D9" s="17"/>
      <c r="E9" s="17"/>
    </row>
    <row r="10" spans="1:10" x14ac:dyDescent="0.35">
      <c r="A10" s="29" t="s">
        <v>235</v>
      </c>
      <c r="B10" s="17"/>
      <c r="C10" s="17"/>
      <c r="D10" s="17"/>
      <c r="E10" s="17"/>
    </row>
    <row r="11" spans="1:10" x14ac:dyDescent="0.35">
      <c r="A11" s="30" t="s">
        <v>248</v>
      </c>
      <c r="B11" s="35">
        <v>100</v>
      </c>
      <c r="C11" s="35">
        <v>60</v>
      </c>
      <c r="D11" s="35">
        <v>9</v>
      </c>
      <c r="E11" s="35">
        <v>31</v>
      </c>
    </row>
    <row r="12" spans="1:10" x14ac:dyDescent="0.35">
      <c r="A12" s="30" t="s">
        <v>268</v>
      </c>
      <c r="B12" s="35">
        <v>100</v>
      </c>
      <c r="C12" s="28" t="s">
        <v>121</v>
      </c>
      <c r="D12" s="28" t="s">
        <v>121</v>
      </c>
      <c r="E12" s="28" t="s">
        <v>121</v>
      </c>
    </row>
    <row r="13" spans="1:10" x14ac:dyDescent="0.35">
      <c r="A13" s="30" t="s">
        <v>261</v>
      </c>
      <c r="B13" s="35">
        <v>100</v>
      </c>
      <c r="C13" s="35">
        <v>55</v>
      </c>
      <c r="D13" s="35">
        <v>9</v>
      </c>
      <c r="E13" s="35">
        <v>36</v>
      </c>
    </row>
    <row r="14" spans="1:10" x14ac:dyDescent="0.35">
      <c r="A14" s="30" t="s">
        <v>249</v>
      </c>
      <c r="B14" s="35">
        <v>100</v>
      </c>
      <c r="C14" s="35">
        <v>71</v>
      </c>
      <c r="D14" s="35">
        <v>10</v>
      </c>
      <c r="E14" s="35">
        <v>19</v>
      </c>
    </row>
    <row r="15" spans="1:10" x14ac:dyDescent="0.35">
      <c r="A15" s="30" t="s">
        <v>267</v>
      </c>
      <c r="B15" s="35">
        <v>100</v>
      </c>
      <c r="C15" s="28" t="s">
        <v>121</v>
      </c>
      <c r="D15" s="28" t="s">
        <v>121</v>
      </c>
      <c r="E15" s="28" t="s">
        <v>121</v>
      </c>
    </row>
    <row r="16" spans="1:10" x14ac:dyDescent="0.35">
      <c r="A16" s="30" t="s">
        <v>260</v>
      </c>
      <c r="B16" s="35">
        <v>100</v>
      </c>
      <c r="C16" s="35">
        <v>62</v>
      </c>
      <c r="D16" s="35">
        <v>11</v>
      </c>
      <c r="E16" s="35">
        <v>28</v>
      </c>
    </row>
    <row r="17" spans="1:5" x14ac:dyDescent="0.35">
      <c r="A17" s="30" t="s">
        <v>250</v>
      </c>
      <c r="B17" s="35">
        <v>100</v>
      </c>
      <c r="C17" s="35">
        <v>67</v>
      </c>
      <c r="D17" s="35">
        <v>12</v>
      </c>
      <c r="E17" s="35">
        <v>21</v>
      </c>
    </row>
    <row r="18" spans="1:5" x14ac:dyDescent="0.35">
      <c r="A18" s="30" t="s">
        <v>266</v>
      </c>
      <c r="B18" s="35">
        <v>100</v>
      </c>
      <c r="C18" s="28" t="s">
        <v>121</v>
      </c>
      <c r="D18" s="28" t="s">
        <v>121</v>
      </c>
      <c r="E18" s="28" t="s">
        <v>121</v>
      </c>
    </row>
    <row r="19" spans="1:5" x14ac:dyDescent="0.35">
      <c r="A19" s="30" t="s">
        <v>259</v>
      </c>
      <c r="B19" s="35">
        <v>100</v>
      </c>
      <c r="C19" s="35">
        <v>60</v>
      </c>
      <c r="D19" s="35">
        <v>13</v>
      </c>
      <c r="E19" s="35">
        <v>27</v>
      </c>
    </row>
    <row r="20" spans="1:5" x14ac:dyDescent="0.35">
      <c r="A20" s="30" t="s">
        <v>251</v>
      </c>
      <c r="B20" s="35">
        <v>100</v>
      </c>
      <c r="C20" s="35">
        <v>53</v>
      </c>
      <c r="D20" s="35">
        <v>6</v>
      </c>
      <c r="E20" s="35">
        <v>41</v>
      </c>
    </row>
    <row r="21" spans="1:5" x14ac:dyDescent="0.35">
      <c r="A21" s="30" t="s">
        <v>265</v>
      </c>
      <c r="B21" s="35">
        <v>100</v>
      </c>
      <c r="C21" s="28" t="s">
        <v>121</v>
      </c>
      <c r="D21" s="28" t="s">
        <v>121</v>
      </c>
      <c r="E21" s="28" t="s">
        <v>121</v>
      </c>
    </row>
    <row r="22" spans="1:5" x14ac:dyDescent="0.35">
      <c r="A22" s="30" t="s">
        <v>258</v>
      </c>
      <c r="B22" s="35">
        <v>100</v>
      </c>
      <c r="C22" s="35">
        <v>40</v>
      </c>
      <c r="D22" s="35">
        <v>9</v>
      </c>
      <c r="E22" s="35">
        <v>51</v>
      </c>
    </row>
    <row r="23" spans="1:5" x14ac:dyDescent="0.35">
      <c r="A23" s="30" t="s">
        <v>252</v>
      </c>
      <c r="B23" s="35">
        <v>100</v>
      </c>
      <c r="C23" s="35">
        <v>77</v>
      </c>
      <c r="D23" s="35">
        <v>9</v>
      </c>
      <c r="E23" s="35">
        <v>15</v>
      </c>
    </row>
    <row r="24" spans="1:5" x14ac:dyDescent="0.35">
      <c r="A24" s="84" t="s">
        <v>362</v>
      </c>
      <c r="B24" s="35">
        <v>100</v>
      </c>
      <c r="C24" s="28" t="s">
        <v>121</v>
      </c>
      <c r="D24" s="28" t="s">
        <v>121</v>
      </c>
      <c r="E24" s="28" t="s">
        <v>121</v>
      </c>
    </row>
    <row r="25" spans="1:5" x14ac:dyDescent="0.35">
      <c r="A25" s="30" t="s">
        <v>257</v>
      </c>
      <c r="B25" s="35">
        <v>100</v>
      </c>
      <c r="C25" s="35">
        <v>61</v>
      </c>
      <c r="D25" s="35">
        <v>13</v>
      </c>
      <c r="E25" s="35">
        <v>25</v>
      </c>
    </row>
    <row r="26" spans="1:5" x14ac:dyDescent="0.35">
      <c r="A26" s="30" t="s">
        <v>253</v>
      </c>
      <c r="B26" s="35">
        <v>100</v>
      </c>
      <c r="C26" s="35">
        <v>57</v>
      </c>
      <c r="D26" s="35">
        <v>10</v>
      </c>
      <c r="E26" s="35">
        <v>32</v>
      </c>
    </row>
    <row r="27" spans="1:5" x14ac:dyDescent="0.35">
      <c r="A27" s="30" t="s">
        <v>264</v>
      </c>
      <c r="B27" s="35">
        <v>100</v>
      </c>
      <c r="C27" s="28" t="s">
        <v>121</v>
      </c>
      <c r="D27" s="28" t="s">
        <v>121</v>
      </c>
      <c r="E27" s="28" t="s">
        <v>121</v>
      </c>
    </row>
    <row r="28" spans="1:5" x14ac:dyDescent="0.35">
      <c r="A28" s="30" t="s">
        <v>256</v>
      </c>
      <c r="B28" s="35">
        <v>100</v>
      </c>
      <c r="C28" s="35">
        <v>49</v>
      </c>
      <c r="D28" s="35">
        <v>11</v>
      </c>
      <c r="E28" s="35">
        <v>41</v>
      </c>
    </row>
    <row r="29" spans="1:5" x14ac:dyDescent="0.35">
      <c r="A29" s="30" t="s">
        <v>254</v>
      </c>
      <c r="B29" s="35">
        <v>100</v>
      </c>
      <c r="C29" s="35">
        <v>62</v>
      </c>
      <c r="D29" s="35">
        <v>9</v>
      </c>
      <c r="E29" s="35">
        <v>29</v>
      </c>
    </row>
    <row r="30" spans="1:5" x14ac:dyDescent="0.35">
      <c r="A30" s="30" t="s">
        <v>263</v>
      </c>
      <c r="B30" s="35">
        <v>100</v>
      </c>
      <c r="C30" s="28" t="s">
        <v>121</v>
      </c>
      <c r="D30" s="28" t="s">
        <v>121</v>
      </c>
      <c r="E30" s="28" t="s">
        <v>121</v>
      </c>
    </row>
    <row r="31" spans="1:5" x14ac:dyDescent="0.35">
      <c r="A31" s="30" t="s">
        <v>255</v>
      </c>
      <c r="B31" s="35">
        <v>100</v>
      </c>
      <c r="C31" s="35">
        <v>52</v>
      </c>
      <c r="D31" s="35">
        <v>9</v>
      </c>
      <c r="E31" s="35">
        <v>39</v>
      </c>
    </row>
    <row r="32" spans="1:5" x14ac:dyDescent="0.35">
      <c r="A32" s="7"/>
      <c r="B32" s="17"/>
      <c r="C32" s="17"/>
      <c r="D32" s="17"/>
      <c r="E32" s="17"/>
    </row>
    <row r="33" spans="1:5" x14ac:dyDescent="0.35">
      <c r="A33" s="10" t="s">
        <v>41</v>
      </c>
      <c r="B33" s="10"/>
      <c r="C33" s="10"/>
      <c r="D33" s="10"/>
      <c r="E33" s="10"/>
    </row>
  </sheetData>
  <mergeCells count="1">
    <mergeCell ref="A2:E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122</v>
      </c>
      <c r="J1" s="5"/>
    </row>
    <row r="2" spans="1:10" x14ac:dyDescent="0.35">
      <c r="A2" s="89" t="s">
        <v>123</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8"/>
      <c r="C9" s="18"/>
      <c r="D9" s="18"/>
      <c r="E9" s="18"/>
    </row>
    <row r="10" spans="1:10" x14ac:dyDescent="0.35">
      <c r="A10" s="9" t="s">
        <v>125</v>
      </c>
      <c r="B10" s="18"/>
      <c r="C10" s="18"/>
      <c r="D10" s="18"/>
      <c r="E10" s="18"/>
    </row>
    <row r="11" spans="1:10" x14ac:dyDescent="0.35">
      <c r="A11" s="30" t="s">
        <v>124</v>
      </c>
      <c r="B11" s="35">
        <v>100</v>
      </c>
      <c r="C11" s="35">
        <v>59</v>
      </c>
      <c r="D11" s="35">
        <v>10</v>
      </c>
      <c r="E11" s="35">
        <v>31</v>
      </c>
    </row>
    <row r="12" spans="1:10" x14ac:dyDescent="0.35">
      <c r="A12" s="30" t="s">
        <v>125</v>
      </c>
      <c r="B12" s="35">
        <v>100</v>
      </c>
      <c r="C12" s="35">
        <v>50</v>
      </c>
      <c r="D12" s="35">
        <v>10</v>
      </c>
      <c r="E12" s="35">
        <v>40</v>
      </c>
    </row>
    <row r="13" spans="1:10" x14ac:dyDescent="0.35">
      <c r="A13" s="30"/>
      <c r="B13" s="35"/>
      <c r="C13" s="35"/>
      <c r="D13" s="35"/>
      <c r="E13" s="35"/>
    </row>
    <row r="14" spans="1:10" x14ac:dyDescent="0.35">
      <c r="A14" s="7"/>
      <c r="B14" s="18"/>
      <c r="C14" s="18"/>
      <c r="D14" s="18"/>
      <c r="E14" s="18"/>
    </row>
    <row r="15" spans="1:10" x14ac:dyDescent="0.35">
      <c r="A15" s="10" t="s">
        <v>41</v>
      </c>
      <c r="B15" s="10"/>
      <c r="C15" s="10"/>
      <c r="D15" s="10"/>
      <c r="E15" s="10"/>
    </row>
    <row r="16" spans="1:10" ht="24.65" customHeight="1" x14ac:dyDescent="0.35">
      <c r="A16" s="93" t="s">
        <v>283</v>
      </c>
      <c r="B16" s="93"/>
      <c r="C16" s="93"/>
      <c r="D16" s="93"/>
      <c r="E16" s="93"/>
    </row>
  </sheetData>
  <mergeCells count="2">
    <mergeCell ref="A2:E2"/>
    <mergeCell ref="A16:E16"/>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126</v>
      </c>
      <c r="J1" s="5"/>
    </row>
    <row r="2" spans="1:10" x14ac:dyDescent="0.35">
      <c r="A2" s="89" t="s">
        <v>295</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9"/>
      <c r="C9" s="19"/>
      <c r="D9" s="19"/>
      <c r="E9" s="19"/>
    </row>
    <row r="10" spans="1:10" x14ac:dyDescent="0.35">
      <c r="A10" s="9" t="s">
        <v>284</v>
      </c>
      <c r="B10" s="19"/>
      <c r="C10" s="19"/>
      <c r="D10" s="19"/>
      <c r="E10" s="19"/>
    </row>
    <row r="11" spans="1:10" x14ac:dyDescent="0.35">
      <c r="A11" s="30" t="s">
        <v>337</v>
      </c>
      <c r="B11" s="35">
        <v>100</v>
      </c>
      <c r="C11" s="35">
        <v>58</v>
      </c>
      <c r="D11" s="35">
        <v>9</v>
      </c>
      <c r="E11" s="35">
        <v>33</v>
      </c>
    </row>
    <row r="12" spans="1:10" x14ac:dyDescent="0.35">
      <c r="A12" s="30" t="s">
        <v>338</v>
      </c>
      <c r="B12" s="35">
        <v>100</v>
      </c>
      <c r="C12" s="35">
        <v>53</v>
      </c>
      <c r="D12" s="35">
        <v>10</v>
      </c>
      <c r="E12" s="35">
        <v>37</v>
      </c>
    </row>
    <row r="13" spans="1:10" x14ac:dyDescent="0.35">
      <c r="A13" s="30" t="s">
        <v>339</v>
      </c>
      <c r="B13" s="35">
        <v>100</v>
      </c>
      <c r="C13" s="35">
        <v>52</v>
      </c>
      <c r="D13" s="35">
        <v>7</v>
      </c>
      <c r="E13" s="35">
        <v>41</v>
      </c>
    </row>
    <row r="14" spans="1:10" x14ac:dyDescent="0.35">
      <c r="A14" s="30" t="s">
        <v>340</v>
      </c>
      <c r="B14" s="35">
        <v>100</v>
      </c>
      <c r="C14" s="35">
        <v>36</v>
      </c>
      <c r="D14" s="35">
        <v>7</v>
      </c>
      <c r="E14" s="35">
        <v>57</v>
      </c>
    </row>
    <row r="15" spans="1:10" x14ac:dyDescent="0.35">
      <c r="A15" s="30" t="s">
        <v>341</v>
      </c>
      <c r="B15" s="35">
        <v>100</v>
      </c>
      <c r="C15" s="35">
        <v>71</v>
      </c>
      <c r="D15" s="35">
        <v>11</v>
      </c>
      <c r="E15" s="35">
        <v>19</v>
      </c>
    </row>
    <row r="16" spans="1:10" x14ac:dyDescent="0.35">
      <c r="A16" s="30" t="s">
        <v>342</v>
      </c>
      <c r="B16" s="35">
        <v>100</v>
      </c>
      <c r="C16" s="35">
        <v>68</v>
      </c>
      <c r="D16" s="35">
        <v>11</v>
      </c>
      <c r="E16" s="35">
        <v>22</v>
      </c>
    </row>
    <row r="17" spans="1:5" x14ac:dyDescent="0.35">
      <c r="A17" s="30" t="s">
        <v>343</v>
      </c>
      <c r="B17" s="35">
        <v>100</v>
      </c>
      <c r="C17" s="35">
        <v>54</v>
      </c>
      <c r="D17" s="35">
        <v>10</v>
      </c>
      <c r="E17" s="35">
        <v>36</v>
      </c>
    </row>
    <row r="18" spans="1:5" x14ac:dyDescent="0.35">
      <c r="A18" s="30" t="s">
        <v>344</v>
      </c>
      <c r="B18" s="35">
        <v>100</v>
      </c>
      <c r="C18" s="35">
        <v>43</v>
      </c>
      <c r="D18" s="35">
        <v>11</v>
      </c>
      <c r="E18" s="35">
        <v>45</v>
      </c>
    </row>
    <row r="19" spans="1:5" x14ac:dyDescent="0.35">
      <c r="A19" s="30" t="s">
        <v>345</v>
      </c>
      <c r="B19" s="35">
        <v>100</v>
      </c>
      <c r="C19" s="35">
        <v>57</v>
      </c>
      <c r="D19" s="35">
        <v>8</v>
      </c>
      <c r="E19" s="35">
        <v>35</v>
      </c>
    </row>
    <row r="20" spans="1:5" x14ac:dyDescent="0.35">
      <c r="A20" s="30" t="s">
        <v>346</v>
      </c>
      <c r="B20" s="35">
        <v>100</v>
      </c>
      <c r="C20" s="35">
        <v>54</v>
      </c>
      <c r="D20" s="35">
        <v>10</v>
      </c>
      <c r="E20" s="35">
        <v>36</v>
      </c>
    </row>
    <row r="21" spans="1:5" x14ac:dyDescent="0.35">
      <c r="A21" s="30" t="s">
        <v>277</v>
      </c>
      <c r="B21" s="35">
        <v>100</v>
      </c>
      <c r="C21" s="35">
        <v>65</v>
      </c>
      <c r="D21" s="35">
        <v>12</v>
      </c>
      <c r="E21" s="35">
        <v>24</v>
      </c>
    </row>
    <row r="22" spans="1:5" x14ac:dyDescent="0.35">
      <c r="A22" s="7"/>
      <c r="B22" s="19"/>
      <c r="C22" s="19"/>
      <c r="D22" s="19"/>
      <c r="E22" s="19"/>
    </row>
    <row r="23" spans="1:5" x14ac:dyDescent="0.35">
      <c r="A23" s="10" t="s">
        <v>41</v>
      </c>
      <c r="B23" s="10"/>
      <c r="C23" s="10"/>
      <c r="D23" s="10"/>
      <c r="E23" s="10"/>
    </row>
    <row r="24" spans="1:5" ht="24" customHeight="1" x14ac:dyDescent="0.35">
      <c r="A24" s="93" t="s">
        <v>283</v>
      </c>
      <c r="B24" s="93"/>
      <c r="C24" s="93"/>
      <c r="D24" s="93"/>
      <c r="E24" s="93"/>
    </row>
    <row r="25" spans="1:5" ht="25.5" customHeight="1" x14ac:dyDescent="0.35">
      <c r="A25" s="90" t="s">
        <v>282</v>
      </c>
      <c r="B25" s="90"/>
      <c r="C25" s="90"/>
      <c r="D25" s="90"/>
      <c r="E25" s="90"/>
    </row>
    <row r="28" spans="1:5" x14ac:dyDescent="0.35">
      <c r="A28" s="30"/>
    </row>
    <row r="29" spans="1:5" x14ac:dyDescent="0.35">
      <c r="A29" s="30"/>
    </row>
  </sheetData>
  <mergeCells count="3">
    <mergeCell ref="A2:E2"/>
    <mergeCell ref="A24:E24"/>
    <mergeCell ref="A25:E2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127</v>
      </c>
      <c r="J1" s="5"/>
    </row>
    <row r="2" spans="1:10" x14ac:dyDescent="0.35">
      <c r="A2" s="89" t="s">
        <v>128</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0"/>
      <c r="C9" s="20"/>
      <c r="D9" s="20"/>
      <c r="E9" s="20"/>
    </row>
    <row r="10" spans="1:10" x14ac:dyDescent="0.35">
      <c r="A10" s="29" t="s">
        <v>237</v>
      </c>
      <c r="B10" s="20"/>
      <c r="C10" s="20"/>
      <c r="D10" s="20"/>
      <c r="E10" s="20"/>
    </row>
    <row r="11" spans="1:10" x14ac:dyDescent="0.35">
      <c r="A11" s="7" t="s">
        <v>129</v>
      </c>
      <c r="B11" s="35">
        <v>100</v>
      </c>
      <c r="C11" s="35">
        <v>48</v>
      </c>
      <c r="D11" s="35">
        <v>8</v>
      </c>
      <c r="E11" s="35">
        <v>44</v>
      </c>
    </row>
    <row r="12" spans="1:10" x14ac:dyDescent="0.35">
      <c r="A12" s="7" t="s">
        <v>130</v>
      </c>
      <c r="B12" s="35">
        <v>100</v>
      </c>
      <c r="C12" s="35">
        <v>51</v>
      </c>
      <c r="D12" s="35">
        <v>9</v>
      </c>
      <c r="E12" s="35">
        <v>40</v>
      </c>
    </row>
    <row r="13" spans="1:10" x14ac:dyDescent="0.35">
      <c r="A13" s="7" t="s">
        <v>131</v>
      </c>
      <c r="B13" s="35">
        <v>100</v>
      </c>
      <c r="C13" s="35">
        <v>61</v>
      </c>
      <c r="D13" s="35">
        <v>10</v>
      </c>
      <c r="E13" s="35">
        <v>29</v>
      </c>
    </row>
    <row r="14" spans="1:10" x14ac:dyDescent="0.35">
      <c r="A14" s="7" t="s">
        <v>132</v>
      </c>
      <c r="B14" s="35">
        <v>100</v>
      </c>
      <c r="C14" s="35">
        <v>64</v>
      </c>
      <c r="D14" s="35">
        <v>12</v>
      </c>
      <c r="E14" s="35">
        <v>24</v>
      </c>
    </row>
    <row r="15" spans="1:10" x14ac:dyDescent="0.35">
      <c r="A15" s="7" t="s">
        <v>133</v>
      </c>
      <c r="B15" s="35">
        <v>100</v>
      </c>
      <c r="C15" s="35">
        <v>68</v>
      </c>
      <c r="D15" s="35">
        <v>11</v>
      </c>
      <c r="E15" s="35">
        <v>20</v>
      </c>
    </row>
    <row r="16" spans="1:10" x14ac:dyDescent="0.35">
      <c r="A16" s="7"/>
      <c r="B16" s="20"/>
      <c r="C16" s="20"/>
      <c r="D16" s="20"/>
      <c r="E16" s="20"/>
    </row>
    <row r="17" spans="1:5" x14ac:dyDescent="0.35">
      <c r="A17" s="10" t="s">
        <v>41</v>
      </c>
      <c r="B17" s="10"/>
      <c r="C17" s="10"/>
      <c r="D17" s="10"/>
      <c r="E17" s="10"/>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134</v>
      </c>
      <c r="J1" s="5"/>
    </row>
    <row r="2" spans="1:10" x14ac:dyDescent="0.35">
      <c r="A2" s="92" t="s">
        <v>239</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1"/>
      <c r="C9" s="21"/>
      <c r="D9" s="21"/>
      <c r="E9" s="21"/>
    </row>
    <row r="10" spans="1:10" x14ac:dyDescent="0.35">
      <c r="A10" s="29" t="s">
        <v>238</v>
      </c>
      <c r="B10" s="21"/>
      <c r="C10" s="21"/>
      <c r="D10" s="21"/>
      <c r="E10" s="21"/>
    </row>
    <row r="11" spans="1:10" x14ac:dyDescent="0.35">
      <c r="A11" s="7" t="s">
        <v>135</v>
      </c>
      <c r="B11" s="35">
        <v>100</v>
      </c>
      <c r="C11" s="35">
        <v>46</v>
      </c>
      <c r="D11" s="35">
        <v>6</v>
      </c>
      <c r="E11" s="35">
        <v>48</v>
      </c>
    </row>
    <row r="12" spans="1:10" x14ac:dyDescent="0.35">
      <c r="A12" s="7" t="s">
        <v>136</v>
      </c>
      <c r="B12" s="35">
        <v>100</v>
      </c>
      <c r="C12" s="35">
        <v>51</v>
      </c>
      <c r="D12" s="35">
        <v>8</v>
      </c>
      <c r="E12" s="35">
        <v>40</v>
      </c>
    </row>
    <row r="13" spans="1:10" x14ac:dyDescent="0.35">
      <c r="A13" s="7" t="s">
        <v>137</v>
      </c>
      <c r="B13" s="35">
        <v>100</v>
      </c>
      <c r="C13" s="35">
        <v>62</v>
      </c>
      <c r="D13" s="35">
        <v>9</v>
      </c>
      <c r="E13" s="35">
        <v>29</v>
      </c>
    </row>
    <row r="14" spans="1:10" x14ac:dyDescent="0.35">
      <c r="A14" s="7" t="s">
        <v>138</v>
      </c>
      <c r="B14" s="35">
        <v>100</v>
      </c>
      <c r="C14" s="35">
        <v>62</v>
      </c>
      <c r="D14" s="35">
        <v>13</v>
      </c>
      <c r="E14" s="35">
        <v>26</v>
      </c>
    </row>
    <row r="15" spans="1:10" x14ac:dyDescent="0.35">
      <c r="A15" s="7" t="s">
        <v>139</v>
      </c>
      <c r="B15" s="35">
        <v>100</v>
      </c>
      <c r="C15" s="35">
        <v>64</v>
      </c>
      <c r="D15" s="35">
        <v>11</v>
      </c>
      <c r="E15" s="35">
        <v>24</v>
      </c>
    </row>
    <row r="16" spans="1:10" x14ac:dyDescent="0.35">
      <c r="A16" s="7" t="s">
        <v>140</v>
      </c>
      <c r="B16" s="35">
        <v>100</v>
      </c>
      <c r="C16" s="35">
        <v>43</v>
      </c>
      <c r="D16" s="35">
        <v>5</v>
      </c>
      <c r="E16" s="35">
        <v>51</v>
      </c>
    </row>
    <row r="17" spans="1:5" x14ac:dyDescent="0.35">
      <c r="A17" s="7" t="s">
        <v>141</v>
      </c>
      <c r="B17" s="35">
        <v>100</v>
      </c>
      <c r="C17" s="35">
        <v>36</v>
      </c>
      <c r="D17" s="35">
        <v>7</v>
      </c>
      <c r="E17" s="35">
        <v>56</v>
      </c>
    </row>
    <row r="18" spans="1:5" x14ac:dyDescent="0.35">
      <c r="A18" s="7" t="s">
        <v>142</v>
      </c>
      <c r="B18" s="35">
        <v>100</v>
      </c>
      <c r="C18" s="35">
        <v>47</v>
      </c>
      <c r="D18" s="35">
        <v>8</v>
      </c>
      <c r="E18" s="35">
        <v>45</v>
      </c>
    </row>
    <row r="19" spans="1:5" x14ac:dyDescent="0.35">
      <c r="A19" s="7" t="s">
        <v>143</v>
      </c>
      <c r="B19" s="35">
        <v>100</v>
      </c>
      <c r="C19" s="35">
        <v>59</v>
      </c>
      <c r="D19" s="35">
        <v>7</v>
      </c>
      <c r="E19" s="35">
        <v>34</v>
      </c>
    </row>
    <row r="20" spans="1:5" x14ac:dyDescent="0.35">
      <c r="A20" s="7" t="s">
        <v>144</v>
      </c>
      <c r="B20" s="35">
        <v>100</v>
      </c>
      <c r="C20" s="35">
        <v>60</v>
      </c>
      <c r="D20" s="35">
        <v>9</v>
      </c>
      <c r="E20" s="35">
        <v>31</v>
      </c>
    </row>
    <row r="21" spans="1:5" x14ac:dyDescent="0.35">
      <c r="A21" s="7" t="s">
        <v>145</v>
      </c>
      <c r="B21" s="35">
        <v>100</v>
      </c>
      <c r="C21" s="35">
        <v>60</v>
      </c>
      <c r="D21" s="35">
        <v>11</v>
      </c>
      <c r="E21" s="35">
        <v>29</v>
      </c>
    </row>
    <row r="22" spans="1:5" x14ac:dyDescent="0.35">
      <c r="A22" s="7" t="s">
        <v>146</v>
      </c>
      <c r="B22" s="35">
        <v>100</v>
      </c>
      <c r="C22" s="35">
        <v>65</v>
      </c>
      <c r="D22" s="35">
        <v>10</v>
      </c>
      <c r="E22" s="35">
        <v>25</v>
      </c>
    </row>
    <row r="23" spans="1:5" x14ac:dyDescent="0.35">
      <c r="A23" s="7" t="s">
        <v>147</v>
      </c>
      <c r="B23" s="35">
        <v>100</v>
      </c>
      <c r="C23" s="35">
        <v>75</v>
      </c>
      <c r="D23" s="35">
        <v>11</v>
      </c>
      <c r="E23" s="35">
        <v>14</v>
      </c>
    </row>
    <row r="24" spans="1:5" x14ac:dyDescent="0.35">
      <c r="A24" s="7" t="s">
        <v>148</v>
      </c>
      <c r="B24" s="35">
        <v>100</v>
      </c>
      <c r="C24" s="35">
        <v>77</v>
      </c>
      <c r="D24" s="35">
        <v>12</v>
      </c>
      <c r="E24" s="35">
        <v>11</v>
      </c>
    </row>
    <row r="25" spans="1:5" x14ac:dyDescent="0.35">
      <c r="A25" s="7" t="s">
        <v>149</v>
      </c>
      <c r="B25" s="35">
        <v>100</v>
      </c>
      <c r="C25" s="35">
        <v>79</v>
      </c>
      <c r="D25" s="35">
        <v>12</v>
      </c>
      <c r="E25" s="35">
        <v>8</v>
      </c>
    </row>
    <row r="26" spans="1:5" x14ac:dyDescent="0.35">
      <c r="A26" s="7" t="s">
        <v>150</v>
      </c>
      <c r="B26" s="35">
        <v>100</v>
      </c>
      <c r="C26" s="35">
        <v>42</v>
      </c>
      <c r="D26" s="35">
        <v>8</v>
      </c>
      <c r="E26" s="35">
        <v>50</v>
      </c>
    </row>
    <row r="27" spans="1:5" x14ac:dyDescent="0.35">
      <c r="A27" s="7" t="s">
        <v>151</v>
      </c>
      <c r="B27" s="35">
        <v>100</v>
      </c>
      <c r="C27" s="35">
        <v>46</v>
      </c>
      <c r="D27" s="35">
        <v>9</v>
      </c>
      <c r="E27" s="35">
        <v>46</v>
      </c>
    </row>
    <row r="28" spans="1:5" x14ac:dyDescent="0.35">
      <c r="A28" s="7" t="s">
        <v>152</v>
      </c>
      <c r="B28" s="35">
        <v>100</v>
      </c>
      <c r="C28" s="35">
        <v>55</v>
      </c>
      <c r="D28" s="35">
        <v>11</v>
      </c>
      <c r="E28" s="35">
        <v>34</v>
      </c>
    </row>
    <row r="29" spans="1:5" x14ac:dyDescent="0.35">
      <c r="A29" s="7" t="s">
        <v>153</v>
      </c>
      <c r="B29" s="35">
        <v>100</v>
      </c>
      <c r="C29" s="35">
        <v>59</v>
      </c>
      <c r="D29" s="35">
        <v>15</v>
      </c>
      <c r="E29" s="35">
        <v>26</v>
      </c>
    </row>
    <row r="30" spans="1:5" x14ac:dyDescent="0.35">
      <c r="A30" s="7" t="s">
        <v>154</v>
      </c>
      <c r="B30" s="35">
        <v>100</v>
      </c>
      <c r="C30" s="35">
        <v>68</v>
      </c>
      <c r="D30" s="35">
        <v>13</v>
      </c>
      <c r="E30" s="35">
        <v>20</v>
      </c>
    </row>
    <row r="31" spans="1:5" x14ac:dyDescent="0.35">
      <c r="A31" s="7" t="s">
        <v>155</v>
      </c>
      <c r="B31" s="35">
        <v>100</v>
      </c>
      <c r="C31" s="35">
        <v>46</v>
      </c>
      <c r="D31" s="35">
        <v>6</v>
      </c>
      <c r="E31" s="35">
        <v>48</v>
      </c>
    </row>
    <row r="32" spans="1:5" x14ac:dyDescent="0.35">
      <c r="A32" s="7" t="s">
        <v>156</v>
      </c>
      <c r="B32" s="35">
        <v>100</v>
      </c>
      <c r="C32" s="35">
        <v>48</v>
      </c>
      <c r="D32" s="35">
        <v>8</v>
      </c>
      <c r="E32" s="35">
        <v>43</v>
      </c>
    </row>
    <row r="33" spans="1:5" x14ac:dyDescent="0.35">
      <c r="A33" s="7" t="s">
        <v>157</v>
      </c>
      <c r="B33" s="35">
        <v>100</v>
      </c>
      <c r="C33" s="35">
        <v>60</v>
      </c>
      <c r="D33" s="35">
        <v>9</v>
      </c>
      <c r="E33" s="35">
        <v>31</v>
      </c>
    </row>
    <row r="34" spans="1:5" x14ac:dyDescent="0.35">
      <c r="A34" s="7" t="s">
        <v>158</v>
      </c>
      <c r="B34" s="35">
        <v>100</v>
      </c>
      <c r="C34" s="35">
        <v>65</v>
      </c>
      <c r="D34" s="35">
        <v>11</v>
      </c>
      <c r="E34" s="35">
        <v>24</v>
      </c>
    </row>
    <row r="35" spans="1:5" x14ac:dyDescent="0.35">
      <c r="A35" s="7" t="s">
        <v>159</v>
      </c>
      <c r="B35" s="35">
        <v>100</v>
      </c>
      <c r="C35" s="35">
        <v>69</v>
      </c>
      <c r="D35" s="35">
        <v>10</v>
      </c>
      <c r="E35" s="35">
        <v>21</v>
      </c>
    </row>
    <row r="36" spans="1:5" x14ac:dyDescent="0.35">
      <c r="A36" s="30" t="s">
        <v>286</v>
      </c>
      <c r="B36" s="35">
        <v>100</v>
      </c>
      <c r="C36" s="35">
        <v>65</v>
      </c>
      <c r="D36" s="35">
        <v>12</v>
      </c>
      <c r="E36" s="35">
        <v>24</v>
      </c>
    </row>
    <row r="37" spans="1:5" x14ac:dyDescent="0.35">
      <c r="A37" s="7"/>
      <c r="B37" s="21"/>
      <c r="C37" s="21"/>
      <c r="D37" s="21"/>
      <c r="E37" s="21"/>
    </row>
    <row r="38" spans="1:5" x14ac:dyDescent="0.35">
      <c r="A38" s="10" t="s">
        <v>41</v>
      </c>
      <c r="B38" s="10"/>
      <c r="C38" s="10"/>
      <c r="D38" s="10"/>
      <c r="E38" s="10"/>
    </row>
    <row r="39" spans="1:5" ht="25.5" customHeight="1" x14ac:dyDescent="0.35">
      <c r="A39" s="94" t="s">
        <v>285</v>
      </c>
      <c r="B39" s="94"/>
      <c r="C39" s="94"/>
      <c r="D39" s="94"/>
      <c r="E39" s="94"/>
    </row>
  </sheetData>
  <mergeCells count="2">
    <mergeCell ref="A2:E2"/>
    <mergeCell ref="A39:E39"/>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160</v>
      </c>
      <c r="J1" s="5"/>
    </row>
    <row r="2" spans="1:10" x14ac:dyDescent="0.35">
      <c r="A2" s="89" t="s">
        <v>161</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2"/>
      <c r="C9" s="22"/>
      <c r="D9" s="22"/>
      <c r="E9" s="22"/>
    </row>
    <row r="10" spans="1:10" x14ac:dyDescent="0.35">
      <c r="A10" s="29" t="s">
        <v>240</v>
      </c>
      <c r="B10" s="22"/>
      <c r="C10" s="22"/>
      <c r="D10" s="22"/>
      <c r="E10" s="22"/>
    </row>
    <row r="11" spans="1:10" x14ac:dyDescent="0.35">
      <c r="A11" s="30" t="s">
        <v>241</v>
      </c>
      <c r="B11" s="35">
        <v>100</v>
      </c>
      <c r="C11" s="35">
        <v>55</v>
      </c>
      <c r="D11" s="35">
        <v>10</v>
      </c>
      <c r="E11" s="35">
        <v>35</v>
      </c>
    </row>
    <row r="12" spans="1:10" x14ac:dyDescent="0.35">
      <c r="A12" s="7" t="s">
        <v>162</v>
      </c>
      <c r="B12" s="35">
        <v>100</v>
      </c>
      <c r="C12" s="35">
        <v>70</v>
      </c>
      <c r="D12" s="35">
        <v>9</v>
      </c>
      <c r="E12" s="35">
        <v>21</v>
      </c>
    </row>
    <row r="13" spans="1:10" x14ac:dyDescent="0.35">
      <c r="A13" s="7" t="s">
        <v>163</v>
      </c>
      <c r="B13" s="35">
        <v>100</v>
      </c>
      <c r="C13" s="35">
        <v>73</v>
      </c>
      <c r="D13" s="35">
        <v>10</v>
      </c>
      <c r="E13" s="35">
        <v>17</v>
      </c>
    </row>
    <row r="14" spans="1:10" x14ac:dyDescent="0.35">
      <c r="A14" s="7" t="s">
        <v>164</v>
      </c>
      <c r="B14" s="35">
        <v>100</v>
      </c>
      <c r="C14" s="35">
        <v>55</v>
      </c>
      <c r="D14" s="35">
        <v>10</v>
      </c>
      <c r="E14" s="35">
        <v>35</v>
      </c>
    </row>
    <row r="15" spans="1:10" x14ac:dyDescent="0.35">
      <c r="A15" s="7"/>
      <c r="B15" s="22"/>
      <c r="C15" s="22"/>
      <c r="D15" s="22"/>
      <c r="E15" s="22"/>
    </row>
    <row r="16" spans="1:10" x14ac:dyDescent="0.35">
      <c r="A16" s="10" t="s">
        <v>41</v>
      </c>
      <c r="B16" s="10"/>
      <c r="C16" s="10"/>
      <c r="D16" s="10"/>
      <c r="E16" s="10"/>
    </row>
  </sheetData>
  <mergeCells count="1">
    <mergeCell ref="A2:E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165</v>
      </c>
      <c r="J1" s="5"/>
    </row>
    <row r="2" spans="1:10" x14ac:dyDescent="0.35">
      <c r="A2" s="92" t="s">
        <v>243</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3"/>
      <c r="C9" s="23"/>
      <c r="D9" s="23"/>
      <c r="E9" s="23"/>
    </row>
    <row r="10" spans="1:10" x14ac:dyDescent="0.35">
      <c r="A10" s="29" t="s">
        <v>242</v>
      </c>
      <c r="B10" s="23"/>
      <c r="C10" s="23"/>
      <c r="D10" s="23"/>
      <c r="E10" s="23"/>
    </row>
    <row r="11" spans="1:10" x14ac:dyDescent="0.35">
      <c r="A11" s="30" t="s">
        <v>166</v>
      </c>
      <c r="B11" s="35">
        <v>100</v>
      </c>
      <c r="C11" s="35">
        <v>56</v>
      </c>
      <c r="D11" s="35">
        <v>9</v>
      </c>
      <c r="E11" s="35">
        <v>35</v>
      </c>
    </row>
    <row r="12" spans="1:10" x14ac:dyDescent="0.35">
      <c r="A12" s="7" t="s">
        <v>167</v>
      </c>
      <c r="B12" s="35">
        <v>100</v>
      </c>
      <c r="C12" s="35">
        <v>64</v>
      </c>
      <c r="D12" s="35">
        <v>9</v>
      </c>
      <c r="E12" s="35">
        <v>27</v>
      </c>
    </row>
    <row r="13" spans="1:10" x14ac:dyDescent="0.35">
      <c r="A13" s="7" t="s">
        <v>168</v>
      </c>
      <c r="B13" s="35">
        <v>100</v>
      </c>
      <c r="C13" s="35">
        <v>47</v>
      </c>
      <c r="D13" s="35">
        <v>7</v>
      </c>
      <c r="E13" s="35">
        <v>46</v>
      </c>
    </row>
    <row r="14" spans="1:10" x14ac:dyDescent="0.35">
      <c r="A14" s="7" t="s">
        <v>169</v>
      </c>
      <c r="B14" s="35">
        <v>100</v>
      </c>
      <c r="C14" s="35">
        <v>62</v>
      </c>
      <c r="D14" s="35">
        <v>10</v>
      </c>
      <c r="E14" s="35">
        <v>28</v>
      </c>
    </row>
    <row r="15" spans="1:10" x14ac:dyDescent="0.35">
      <c r="A15" s="30" t="s">
        <v>369</v>
      </c>
      <c r="B15" s="35">
        <v>100</v>
      </c>
      <c r="C15" s="35">
        <v>68</v>
      </c>
      <c r="D15" s="35">
        <v>11</v>
      </c>
      <c r="E15" s="35">
        <v>21</v>
      </c>
    </row>
    <row r="16" spans="1:10" x14ac:dyDescent="0.35">
      <c r="A16" s="30" t="s">
        <v>370</v>
      </c>
      <c r="B16" s="35">
        <v>100</v>
      </c>
      <c r="C16" s="35">
        <v>76</v>
      </c>
      <c r="D16" s="35">
        <v>9</v>
      </c>
      <c r="E16" s="35">
        <v>15</v>
      </c>
    </row>
    <row r="17" spans="1:5" x14ac:dyDescent="0.35">
      <c r="A17" s="7" t="s">
        <v>170</v>
      </c>
      <c r="B17" s="35">
        <v>100</v>
      </c>
      <c r="C17" s="35">
        <v>50</v>
      </c>
      <c r="D17" s="35">
        <v>11</v>
      </c>
      <c r="E17" s="35">
        <v>40</v>
      </c>
    </row>
    <row r="18" spans="1:5" x14ac:dyDescent="0.35">
      <c r="A18" s="7" t="s">
        <v>171</v>
      </c>
      <c r="B18" s="35">
        <v>100</v>
      </c>
      <c r="C18" s="35">
        <v>72</v>
      </c>
      <c r="D18" s="35">
        <v>10</v>
      </c>
      <c r="E18" s="35">
        <v>18</v>
      </c>
    </row>
    <row r="19" spans="1:5" x14ac:dyDescent="0.35">
      <c r="A19" s="7" t="s">
        <v>172</v>
      </c>
      <c r="B19" s="35">
        <v>100</v>
      </c>
      <c r="C19" s="35">
        <v>54</v>
      </c>
      <c r="D19" s="35">
        <v>9</v>
      </c>
      <c r="E19" s="35">
        <v>37</v>
      </c>
    </row>
    <row r="20" spans="1:5" x14ac:dyDescent="0.35">
      <c r="A20" s="7" t="s">
        <v>173</v>
      </c>
      <c r="B20" s="35">
        <v>100</v>
      </c>
      <c r="C20" s="35">
        <v>64</v>
      </c>
      <c r="D20" s="35">
        <v>9</v>
      </c>
      <c r="E20" s="35">
        <v>28</v>
      </c>
    </row>
    <row r="21" spans="1:5" x14ac:dyDescent="0.35">
      <c r="A21" s="30" t="s">
        <v>286</v>
      </c>
      <c r="B21" s="35">
        <v>100</v>
      </c>
      <c r="C21" s="35">
        <v>65</v>
      </c>
      <c r="D21" s="35">
        <v>12</v>
      </c>
      <c r="E21" s="35">
        <v>24</v>
      </c>
    </row>
    <row r="22" spans="1:5" x14ac:dyDescent="0.35">
      <c r="A22" s="7"/>
      <c r="B22" s="23"/>
      <c r="C22" s="23"/>
      <c r="D22" s="23"/>
      <c r="E22" s="23"/>
    </row>
    <row r="23" spans="1:5" x14ac:dyDescent="0.35">
      <c r="A23" s="10" t="s">
        <v>41</v>
      </c>
      <c r="B23" s="10"/>
      <c r="C23" s="10"/>
      <c r="D23" s="10"/>
      <c r="E23" s="10"/>
    </row>
    <row r="24" spans="1:5" ht="25.5" customHeight="1" x14ac:dyDescent="0.35">
      <c r="A24" s="93" t="s">
        <v>285</v>
      </c>
      <c r="B24" s="93"/>
      <c r="C24" s="93"/>
      <c r="D24" s="93"/>
      <c r="E24" s="93"/>
    </row>
  </sheetData>
  <mergeCells count="2">
    <mergeCell ref="A2:E2"/>
    <mergeCell ref="A24:E24"/>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174</v>
      </c>
      <c r="J1" s="5"/>
    </row>
    <row r="2" spans="1:10" x14ac:dyDescent="0.35">
      <c r="A2" s="89" t="s">
        <v>175</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4"/>
      <c r="C9" s="24"/>
      <c r="D9" s="24"/>
      <c r="E9" s="24"/>
    </row>
    <row r="10" spans="1:10" x14ac:dyDescent="0.35">
      <c r="A10" s="29" t="s">
        <v>244</v>
      </c>
      <c r="B10" s="24"/>
      <c r="C10" s="24"/>
      <c r="D10" s="24"/>
      <c r="E10" s="24"/>
    </row>
    <row r="11" spans="1:10" x14ac:dyDescent="0.35">
      <c r="A11" s="7" t="s">
        <v>176</v>
      </c>
      <c r="B11" s="35">
        <v>100</v>
      </c>
      <c r="C11" s="35">
        <v>44</v>
      </c>
      <c r="D11" s="35">
        <v>7</v>
      </c>
      <c r="E11" s="35">
        <v>49</v>
      </c>
    </row>
    <row r="12" spans="1:10" x14ac:dyDescent="0.35">
      <c r="A12" s="7" t="s">
        <v>177</v>
      </c>
      <c r="B12" s="35">
        <v>100</v>
      </c>
      <c r="C12" s="35">
        <v>47</v>
      </c>
      <c r="D12" s="35">
        <v>9</v>
      </c>
      <c r="E12" s="35">
        <v>43</v>
      </c>
    </row>
    <row r="13" spans="1:10" x14ac:dyDescent="0.35">
      <c r="A13" s="7" t="s">
        <v>178</v>
      </c>
      <c r="B13" s="35">
        <v>100</v>
      </c>
      <c r="C13" s="35">
        <v>65</v>
      </c>
      <c r="D13" s="35">
        <v>11</v>
      </c>
      <c r="E13" s="35">
        <v>24</v>
      </c>
    </row>
    <row r="14" spans="1:10" x14ac:dyDescent="0.35">
      <c r="A14" s="7" t="s">
        <v>179</v>
      </c>
      <c r="B14" s="35">
        <v>100</v>
      </c>
      <c r="C14" s="35">
        <v>75</v>
      </c>
      <c r="D14" s="35">
        <v>11</v>
      </c>
      <c r="E14" s="35">
        <v>14</v>
      </c>
    </row>
    <row r="15" spans="1:10" x14ac:dyDescent="0.35">
      <c r="A15" s="7" t="s">
        <v>180</v>
      </c>
      <c r="B15" s="35">
        <v>100</v>
      </c>
      <c r="C15" s="35">
        <v>78</v>
      </c>
      <c r="D15" s="35">
        <v>8</v>
      </c>
      <c r="E15" s="35">
        <v>14</v>
      </c>
    </row>
    <row r="16" spans="1:10" x14ac:dyDescent="0.35">
      <c r="A16" s="30" t="s">
        <v>287</v>
      </c>
      <c r="B16" s="35">
        <v>100</v>
      </c>
      <c r="C16" s="35">
        <v>53</v>
      </c>
      <c r="D16" s="35">
        <v>9</v>
      </c>
      <c r="E16" s="35">
        <v>37</v>
      </c>
    </row>
    <row r="17" spans="1:5" x14ac:dyDescent="0.35">
      <c r="A17" s="7"/>
      <c r="B17" s="24"/>
      <c r="C17" s="24"/>
      <c r="D17" s="24"/>
      <c r="E17" s="24"/>
    </row>
    <row r="18" spans="1:5" x14ac:dyDescent="0.35">
      <c r="A18" s="10" t="s">
        <v>41</v>
      </c>
      <c r="B18" s="10"/>
      <c r="C18" s="10"/>
      <c r="D18" s="10"/>
      <c r="E18" s="10"/>
    </row>
    <row r="19" spans="1:5" x14ac:dyDescent="0.35">
      <c r="A19" s="90" t="s">
        <v>336</v>
      </c>
      <c r="B19" s="90"/>
      <c r="C19" s="90"/>
      <c r="D19" s="90"/>
      <c r="E19" s="90"/>
    </row>
  </sheetData>
  <mergeCells count="2">
    <mergeCell ref="A2:E2"/>
    <mergeCell ref="A19:E1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46" t="s">
        <v>0</v>
      </c>
      <c r="B1" s="1"/>
      <c r="C1" s="1"/>
      <c r="D1" s="1"/>
      <c r="E1" s="1"/>
      <c r="F1" s="2"/>
      <c r="G1" s="1"/>
    </row>
    <row r="2" spans="1:7" ht="13" customHeight="1" x14ac:dyDescent="0.35">
      <c r="A2" s="47"/>
      <c r="B2" s="1"/>
      <c r="C2" s="1"/>
      <c r="D2" s="1"/>
      <c r="E2" s="1"/>
      <c r="F2" s="1"/>
      <c r="G2" s="1"/>
    </row>
    <row r="3" spans="1:7" ht="13" customHeight="1" x14ac:dyDescent="0.35">
      <c r="A3" s="48" t="s">
        <v>298</v>
      </c>
      <c r="B3" s="1"/>
      <c r="C3" s="1"/>
      <c r="D3" s="1"/>
      <c r="E3" s="1"/>
      <c r="F3" s="1"/>
      <c r="G3" s="1"/>
    </row>
    <row r="4" spans="1:7" ht="13" customHeight="1" x14ac:dyDescent="0.35">
      <c r="A4" s="49" t="s">
        <v>1</v>
      </c>
      <c r="B4" s="45" t="s">
        <v>2</v>
      </c>
      <c r="C4" s="50"/>
      <c r="D4" s="45"/>
      <c r="E4" s="45"/>
      <c r="F4" s="45"/>
    </row>
    <row r="5" spans="1:7" ht="13" customHeight="1" x14ac:dyDescent="0.35">
      <c r="A5" s="87" t="s">
        <v>358</v>
      </c>
      <c r="B5" s="45" t="s">
        <v>357</v>
      </c>
      <c r="C5" s="50"/>
      <c r="D5" s="45"/>
      <c r="E5" s="45"/>
      <c r="F5" s="45"/>
    </row>
    <row r="6" spans="1:7" ht="13" customHeight="1" x14ac:dyDescent="0.35">
      <c r="A6" s="75" t="str">
        <f>HYPERLINK("#'Tabel 1'!A1", "Tabel 1")</f>
        <v>Tabel 1</v>
      </c>
      <c r="B6" s="69" t="s">
        <v>30</v>
      </c>
      <c r="C6" s="70"/>
      <c r="D6" s="69"/>
      <c r="E6" s="69"/>
      <c r="F6" s="69"/>
    </row>
    <row r="7" spans="1:7" ht="13" customHeight="1" x14ac:dyDescent="0.35">
      <c r="A7" s="75" t="str">
        <f>HYPERLINK("#'Tabel 2'!A1", "Tabel 2")</f>
        <v>Tabel 2</v>
      </c>
      <c r="B7" s="69" t="s">
        <v>294</v>
      </c>
      <c r="C7" s="69"/>
      <c r="D7" s="69"/>
      <c r="E7" s="69"/>
      <c r="F7" s="69"/>
    </row>
    <row r="8" spans="1:7" ht="13" customHeight="1" x14ac:dyDescent="0.35">
      <c r="A8" s="75" t="str">
        <f>HYPERLINK("#'Tabel 3'!A1", "Tabel 3")</f>
        <v>Tabel 3</v>
      </c>
      <c r="B8" s="69" t="s">
        <v>231</v>
      </c>
      <c r="C8" s="69"/>
      <c r="D8" s="69"/>
      <c r="E8" s="69"/>
      <c r="F8" s="69"/>
    </row>
    <row r="9" spans="1:7" ht="13" customHeight="1" x14ac:dyDescent="0.35">
      <c r="A9" s="76" t="str">
        <f>HYPERLINK("#'Tabel 4'!A1", "Tabel 4")</f>
        <v>Tabel 4</v>
      </c>
      <c r="B9" s="88" t="s">
        <v>89</v>
      </c>
      <c r="C9" s="88"/>
      <c r="D9" s="88"/>
      <c r="E9" s="88"/>
      <c r="F9" s="88"/>
    </row>
    <row r="10" spans="1:7" ht="13" customHeight="1" x14ac:dyDescent="0.35">
      <c r="A10" s="49" t="str">
        <f>HYPERLINK("#'Tabel 5'!A1", "Tabel 5")</f>
        <v>Tabel 5</v>
      </c>
      <c r="B10" s="88" t="s">
        <v>233</v>
      </c>
      <c r="C10" s="88"/>
      <c r="D10" s="88"/>
      <c r="E10" s="88"/>
      <c r="F10" s="88"/>
    </row>
    <row r="11" spans="1:7" ht="13" customHeight="1" x14ac:dyDescent="0.35">
      <c r="A11" s="49" t="str">
        <f>HYPERLINK("#'Tabel 6'!A1", "Tabel 6")</f>
        <v>Tabel 6</v>
      </c>
      <c r="B11" s="88" t="s">
        <v>106</v>
      </c>
      <c r="C11" s="88"/>
      <c r="D11" s="88"/>
      <c r="E11" s="88"/>
      <c r="F11" s="88"/>
    </row>
    <row r="12" spans="1:7" ht="13" customHeight="1" x14ac:dyDescent="0.35">
      <c r="A12" s="49" t="str">
        <f>HYPERLINK("#'Tabel 7'!A1", "Tabel 7")</f>
        <v>Tabel 7</v>
      </c>
      <c r="B12" s="88" t="s">
        <v>234</v>
      </c>
      <c r="C12" s="88"/>
      <c r="D12" s="88"/>
      <c r="E12" s="88"/>
      <c r="F12" s="88"/>
    </row>
    <row r="13" spans="1:7" ht="13" customHeight="1" x14ac:dyDescent="0.35">
      <c r="A13" s="49" t="str">
        <f>HYPERLINK("#'Tabel 8'!A1", "Tabel 8")</f>
        <v>Tabel 8</v>
      </c>
      <c r="B13" s="88" t="s">
        <v>236</v>
      </c>
      <c r="C13" s="88"/>
      <c r="D13" s="88"/>
      <c r="E13" s="88"/>
      <c r="F13" s="88"/>
    </row>
    <row r="14" spans="1:7" ht="13" customHeight="1" x14ac:dyDescent="0.35">
      <c r="A14" s="49" t="str">
        <f>HYPERLINK("#'Tabel 9'!A1", "Tabel 9")</f>
        <v>Tabel 9</v>
      </c>
      <c r="B14" s="88" t="s">
        <v>123</v>
      </c>
      <c r="C14" s="88"/>
      <c r="D14" s="88"/>
      <c r="E14" s="88"/>
      <c r="F14" s="88"/>
    </row>
    <row r="15" spans="1:7" ht="13" customHeight="1" x14ac:dyDescent="0.35">
      <c r="A15" s="49" t="str">
        <f>HYPERLINK("#'Tabel 10'!A1", "Tabel 10")</f>
        <v>Tabel 10</v>
      </c>
      <c r="B15" s="88" t="s">
        <v>295</v>
      </c>
      <c r="C15" s="88"/>
      <c r="D15" s="88"/>
      <c r="E15" s="88"/>
      <c r="F15" s="88"/>
    </row>
    <row r="16" spans="1:7" ht="13" customHeight="1" x14ac:dyDescent="0.35">
      <c r="A16" s="49" t="str">
        <f>HYPERLINK("#'Tabel 11'!A1", "Tabel 11")</f>
        <v>Tabel 11</v>
      </c>
      <c r="B16" s="88" t="s">
        <v>128</v>
      </c>
      <c r="C16" s="88"/>
      <c r="D16" s="88"/>
      <c r="E16" s="88"/>
      <c r="F16" s="88"/>
    </row>
    <row r="17" spans="1:6" ht="13" customHeight="1" x14ac:dyDescent="0.35">
      <c r="A17" s="49" t="str">
        <f>HYPERLINK("#'Tabel 12'!A1", "Tabel 12")</f>
        <v>Tabel 12</v>
      </c>
      <c r="B17" s="88" t="s">
        <v>239</v>
      </c>
      <c r="C17" s="88"/>
      <c r="D17" s="88"/>
      <c r="E17" s="88"/>
      <c r="F17" s="88"/>
    </row>
    <row r="18" spans="1:6" ht="13" customHeight="1" x14ac:dyDescent="0.35">
      <c r="A18" s="49" t="str">
        <f>HYPERLINK("#'Tabel 13'!A1", "Tabel 13")</f>
        <v>Tabel 13</v>
      </c>
      <c r="B18" s="88" t="s">
        <v>161</v>
      </c>
      <c r="C18" s="88"/>
      <c r="D18" s="88"/>
      <c r="E18" s="88"/>
      <c r="F18" s="88"/>
    </row>
    <row r="19" spans="1:6" ht="13" customHeight="1" x14ac:dyDescent="0.35">
      <c r="A19" s="52" t="str">
        <f>HYPERLINK("#'Tabel 14'!A1", "Tabel 14")</f>
        <v>Tabel 14</v>
      </c>
      <c r="B19" s="88" t="s">
        <v>243</v>
      </c>
      <c r="C19" s="88"/>
      <c r="D19" s="88"/>
      <c r="E19" s="88"/>
      <c r="F19" s="88"/>
    </row>
    <row r="20" spans="1:6" ht="13" customHeight="1" x14ac:dyDescent="0.35">
      <c r="A20" s="52" t="str">
        <f>HYPERLINK("#'Tabel 15'!A1", "Tabel 15")</f>
        <v>Tabel 15</v>
      </c>
      <c r="B20" s="88" t="s">
        <v>175</v>
      </c>
      <c r="C20" s="88"/>
      <c r="D20" s="88"/>
      <c r="E20" s="88"/>
      <c r="F20" s="88"/>
    </row>
    <row r="21" spans="1:6" ht="13" customHeight="1" x14ac:dyDescent="0.35">
      <c r="A21" s="52" t="str">
        <f>HYPERLINK("#'Tabel 16'!A1", "Tabel 16")</f>
        <v>Tabel 16</v>
      </c>
      <c r="B21" s="88" t="s">
        <v>245</v>
      </c>
      <c r="C21" s="88"/>
      <c r="D21" s="88"/>
      <c r="E21" s="88"/>
      <c r="F21" s="88"/>
    </row>
    <row r="22" spans="1:6" ht="13" customHeight="1" x14ac:dyDescent="0.35">
      <c r="A22" s="52" t="str">
        <f>HYPERLINK("#'Tabel 17'!A1", "Tabel 17")</f>
        <v>Tabel 17</v>
      </c>
      <c r="B22" s="88" t="s">
        <v>203</v>
      </c>
      <c r="C22" s="88"/>
      <c r="D22" s="88"/>
      <c r="E22" s="88"/>
      <c r="F22" s="88"/>
    </row>
    <row r="23" spans="1:6" ht="13" customHeight="1" x14ac:dyDescent="0.35">
      <c r="A23" s="52" t="str">
        <f>HYPERLINK("#'Tabel 18'!A1", "Tabel 18")</f>
        <v>Tabel 18</v>
      </c>
      <c r="B23" s="88" t="s">
        <v>207</v>
      </c>
      <c r="C23" s="88"/>
      <c r="D23" s="88"/>
      <c r="E23" s="88"/>
      <c r="F23" s="88"/>
    </row>
    <row r="24" spans="1:6" ht="13" customHeight="1" x14ac:dyDescent="0.35">
      <c r="A24" s="52" t="str">
        <f>HYPERLINK("#'Tabel 19'!A1", "Tabel 19")</f>
        <v>Tabel 19</v>
      </c>
      <c r="B24" s="88" t="s">
        <v>246</v>
      </c>
      <c r="C24" s="88"/>
      <c r="D24" s="88"/>
      <c r="E24" s="88"/>
      <c r="F24" s="88"/>
    </row>
    <row r="25" spans="1:6" ht="13" customHeight="1" x14ac:dyDescent="0.35">
      <c r="A25" s="51" t="s">
        <v>222</v>
      </c>
      <c r="B25" s="88" t="s">
        <v>262</v>
      </c>
      <c r="C25" s="88"/>
      <c r="D25" s="88"/>
      <c r="E25" s="88"/>
      <c r="F25" s="88"/>
    </row>
    <row r="26" spans="1:6" ht="13" customHeight="1" x14ac:dyDescent="0.35">
      <c r="A26" s="50"/>
      <c r="B26" s="50"/>
      <c r="C26" s="50"/>
      <c r="D26" s="47"/>
      <c r="E26" s="50"/>
      <c r="F26" s="50"/>
    </row>
    <row r="27" spans="1:6" ht="13" customHeight="1" x14ac:dyDescent="0.35">
      <c r="A27" s="48" t="s">
        <v>299</v>
      </c>
      <c r="D27" s="47"/>
    </row>
    <row r="28" spans="1:6" ht="13" customHeight="1" x14ac:dyDescent="0.35">
      <c r="A28" s="71" t="s">
        <v>300</v>
      </c>
      <c r="D28" s="47"/>
    </row>
    <row r="29" spans="1:6" ht="13" customHeight="1" x14ac:dyDescent="0.35">
      <c r="A29" s="47" t="s">
        <v>301</v>
      </c>
      <c r="D29" s="47"/>
    </row>
    <row r="30" spans="1:6" ht="13" customHeight="1" x14ac:dyDescent="0.35">
      <c r="A30" s="47"/>
      <c r="D30" s="47"/>
    </row>
    <row r="31" spans="1:6" ht="13" customHeight="1" x14ac:dyDescent="0.35">
      <c r="A31" s="48" t="s">
        <v>3</v>
      </c>
      <c r="B31" s="41"/>
      <c r="D31" s="47"/>
    </row>
    <row r="32" spans="1:6" ht="13" customHeight="1" x14ac:dyDescent="0.35">
      <c r="A32" s="47" t="s">
        <v>4</v>
      </c>
      <c r="B32" s="40"/>
      <c r="D32" s="47"/>
    </row>
    <row r="33" spans="1:4" ht="13" customHeight="1" x14ac:dyDescent="0.35">
      <c r="A33" s="47" t="s">
        <v>5</v>
      </c>
      <c r="B33" s="40"/>
      <c r="D33" s="47"/>
    </row>
    <row r="34" spans="1:4" ht="13" customHeight="1" x14ac:dyDescent="0.35">
      <c r="A34" s="47" t="s">
        <v>302</v>
      </c>
      <c r="B34" s="40"/>
    </row>
  </sheetData>
  <mergeCells count="17">
    <mergeCell ref="B17:F17"/>
    <mergeCell ref="B9:F9"/>
    <mergeCell ref="B10:F10"/>
    <mergeCell ref="B11:F11"/>
    <mergeCell ref="B12:F12"/>
    <mergeCell ref="B13:F13"/>
    <mergeCell ref="B14:F14"/>
    <mergeCell ref="B15:F15"/>
    <mergeCell ref="B16:F16"/>
    <mergeCell ref="B24:F24"/>
    <mergeCell ref="B25:F25"/>
    <mergeCell ref="B18:F18"/>
    <mergeCell ref="B19:F19"/>
    <mergeCell ref="B20:F20"/>
    <mergeCell ref="B21:F21"/>
    <mergeCell ref="B22:F22"/>
    <mergeCell ref="B23:F23"/>
  </mergeCells>
  <conditionalFormatting sqref="B1">
    <cfRule type="cellIs" dxfId="23" priority="47" stopIfTrue="1" operator="equal">
      <formula>"   "</formula>
    </cfRule>
    <cfRule type="cellIs" dxfId="22" priority="48" stopIfTrue="1" operator="equal">
      <formula>"    "</formula>
    </cfRule>
  </conditionalFormatting>
  <conditionalFormatting sqref="B2">
    <cfRule type="cellIs" dxfId="21" priority="45" stopIfTrue="1" operator="equal">
      <formula>"   "</formula>
    </cfRule>
    <cfRule type="cellIs" dxfId="20" priority="46" stopIfTrue="1" operator="equal">
      <formula>"    "</formula>
    </cfRule>
  </conditionalFormatting>
  <conditionalFormatting sqref="B3">
    <cfRule type="cellIs" dxfId="19" priority="43" stopIfTrue="1" operator="equal">
      <formula>"   "</formula>
    </cfRule>
    <cfRule type="cellIs" dxfId="18" priority="44" stopIfTrue="1" operator="equal">
      <formula>"    "</formula>
    </cfRule>
  </conditionalFormatting>
  <conditionalFormatting sqref="B6">
    <cfRule type="cellIs" dxfId="17" priority="17" stopIfTrue="1" operator="equal">
      <formula>"   "</formula>
    </cfRule>
    <cfRule type="cellIs" dxfId="16" priority="18" stopIfTrue="1" operator="equal">
      <formula>"    "</formula>
    </cfRule>
  </conditionalFormatting>
  <conditionalFormatting sqref="B9">
    <cfRule type="cellIs" dxfId="15" priority="11" stopIfTrue="1" operator="equal">
      <formula>"   "</formula>
    </cfRule>
    <cfRule type="cellIs" dxfId="14" priority="12" stopIfTrue="1" operator="equal">
      <formula>"    "</formula>
    </cfRule>
  </conditionalFormatting>
  <conditionalFormatting sqref="B7">
    <cfRule type="cellIs" dxfId="13" priority="15" stopIfTrue="1" operator="equal">
      <formula>"   "</formula>
    </cfRule>
    <cfRule type="cellIs" dxfId="12" priority="16" stopIfTrue="1" operator="equal">
      <formula>"    "</formula>
    </cfRule>
  </conditionalFormatting>
  <conditionalFormatting sqref="B8">
    <cfRule type="cellIs" dxfId="11" priority="13" stopIfTrue="1" operator="equal">
      <formula>"   "</formula>
    </cfRule>
    <cfRule type="cellIs" dxfId="10" priority="14" stopIfTrue="1" operator="equal">
      <formula>"    "</formula>
    </cfRule>
  </conditionalFormatting>
  <conditionalFormatting sqref="B10">
    <cfRule type="cellIs" dxfId="9" priority="9" stopIfTrue="1" operator="equal">
      <formula>"   "</formula>
    </cfRule>
    <cfRule type="cellIs" dxfId="8" priority="10" stopIfTrue="1" operator="equal">
      <formula>"    "</formula>
    </cfRule>
  </conditionalFormatting>
  <conditionalFormatting sqref="B11">
    <cfRule type="cellIs" dxfId="7" priority="7" stopIfTrue="1" operator="equal">
      <formula>"   "</formula>
    </cfRule>
    <cfRule type="cellIs" dxfId="6" priority="8" stopIfTrue="1" operator="equal">
      <formula>"    "</formula>
    </cfRule>
  </conditionalFormatting>
  <conditionalFormatting sqref="B14">
    <cfRule type="cellIs" dxfId="5" priority="1" stopIfTrue="1" operator="equal">
      <formula>"   "</formula>
    </cfRule>
    <cfRule type="cellIs" dxfId="4" priority="2" stopIfTrue="1" operator="equal">
      <formula>"    "</formula>
    </cfRule>
  </conditionalFormatting>
  <conditionalFormatting sqref="B12">
    <cfRule type="cellIs" dxfId="3" priority="5" stopIfTrue="1" operator="equal">
      <formula>"   "</formula>
    </cfRule>
    <cfRule type="cellIs" dxfId="2" priority="6" stopIfTrue="1" operator="equal">
      <formula>"    "</formula>
    </cfRule>
  </conditionalFormatting>
  <conditionalFormatting sqref="B13">
    <cfRule type="cellIs" dxfId="1" priority="3" stopIfTrue="1" operator="equal">
      <formula>"   "</formula>
    </cfRule>
    <cfRule type="cellIs" dxfId="0" priority="4" stopIfTrue="1" operator="equal">
      <formula>"    "</formula>
    </cfRule>
  </conditionalFormatting>
  <hyperlinks>
    <hyperlink ref="A4" location="Toelichting!A1" display="Toelichting"/>
    <hyperlink ref="A5" location="'Begrippen en bronnen'!A1" display="Begrippen en bronnen"/>
    <hyperlink ref="A25" location="'Tabel 20'!A1" display="Tabel 20"/>
  </hyperlinks>
  <pageMargins left="0.75" right="0.75" top="1" bottom="1" header="0.5" footer="0.5"/>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ColWidth="11.453125" defaultRowHeight="14.5" x14ac:dyDescent="0.35"/>
  <cols>
    <col min="1" max="1" width="80.7265625" customWidth="1"/>
    <col min="2" max="2" width="6.54296875" customWidth="1"/>
    <col min="3" max="4" width="19.7265625" customWidth="1"/>
    <col min="5" max="5" width="25.26953125" customWidth="1"/>
  </cols>
  <sheetData>
    <row r="1" spans="1:10" x14ac:dyDescent="0.35">
      <c r="A1" s="77" t="s">
        <v>181</v>
      </c>
      <c r="J1" s="77"/>
    </row>
    <row r="2" spans="1:10" x14ac:dyDescent="0.35">
      <c r="A2" s="89" t="s">
        <v>245</v>
      </c>
      <c r="B2" s="95"/>
      <c r="C2" s="95"/>
      <c r="D2" s="95"/>
      <c r="E2" s="95"/>
    </row>
    <row r="3" spans="1:10" x14ac:dyDescent="0.35">
      <c r="A3" s="78"/>
      <c r="B3" s="78" t="s">
        <v>31</v>
      </c>
      <c r="C3" s="79" t="s">
        <v>33</v>
      </c>
      <c r="D3" s="79"/>
      <c r="E3" s="79"/>
    </row>
    <row r="4" spans="1:10" x14ac:dyDescent="0.35">
      <c r="A4" s="79"/>
      <c r="B4" s="79"/>
      <c r="C4" s="79" t="s">
        <v>34</v>
      </c>
      <c r="D4" s="79" t="s">
        <v>35</v>
      </c>
      <c r="E4" s="79" t="s">
        <v>36</v>
      </c>
    </row>
    <row r="6" spans="1:10" x14ac:dyDescent="0.35">
      <c r="B6" s="80" t="s">
        <v>32</v>
      </c>
    </row>
    <row r="8" spans="1:10" x14ac:dyDescent="0.35">
      <c r="A8" s="78" t="s">
        <v>31</v>
      </c>
      <c r="B8" s="83">
        <v>100</v>
      </c>
      <c r="C8" s="83">
        <v>57</v>
      </c>
      <c r="D8" s="83">
        <v>10</v>
      </c>
      <c r="E8" s="83">
        <v>33</v>
      </c>
    </row>
    <row r="9" spans="1:10" x14ac:dyDescent="0.35">
      <c r="A9" s="78"/>
      <c r="B9" s="81"/>
      <c r="C9" s="81"/>
      <c r="D9" s="81"/>
      <c r="E9" s="81"/>
    </row>
    <row r="10" spans="1:10" x14ac:dyDescent="0.35">
      <c r="A10" s="9" t="s">
        <v>366</v>
      </c>
      <c r="B10" s="81"/>
      <c r="C10" s="81"/>
      <c r="D10" s="81"/>
      <c r="E10" s="81"/>
    </row>
    <row r="11" spans="1:10" x14ac:dyDescent="0.35">
      <c r="A11" s="78" t="s">
        <v>182</v>
      </c>
      <c r="B11" s="83">
        <v>100</v>
      </c>
      <c r="C11" s="83">
        <v>41</v>
      </c>
      <c r="D11" s="83">
        <v>9</v>
      </c>
      <c r="E11" s="83">
        <v>50</v>
      </c>
    </row>
    <row r="12" spans="1:10" x14ac:dyDescent="0.35">
      <c r="A12" s="78" t="s">
        <v>183</v>
      </c>
      <c r="B12" s="83">
        <v>100</v>
      </c>
      <c r="C12" s="83">
        <v>66</v>
      </c>
      <c r="D12" s="83">
        <v>8</v>
      </c>
      <c r="E12" s="83">
        <v>25</v>
      </c>
    </row>
    <row r="13" spans="1:10" x14ac:dyDescent="0.35">
      <c r="A13" s="78" t="s">
        <v>184</v>
      </c>
      <c r="B13" s="83">
        <v>100</v>
      </c>
      <c r="C13" s="83">
        <v>70</v>
      </c>
      <c r="D13" s="83">
        <v>9</v>
      </c>
      <c r="E13" s="83">
        <v>21</v>
      </c>
    </row>
    <row r="14" spans="1:10" x14ac:dyDescent="0.35">
      <c r="A14" s="30" t="s">
        <v>288</v>
      </c>
      <c r="B14" s="83">
        <v>100</v>
      </c>
      <c r="C14" s="83">
        <v>54</v>
      </c>
      <c r="D14" s="83">
        <v>11</v>
      </c>
      <c r="E14" s="83">
        <v>35</v>
      </c>
    </row>
    <row r="15" spans="1:10" x14ac:dyDescent="0.35">
      <c r="A15" s="78" t="s">
        <v>351</v>
      </c>
      <c r="B15" s="83">
        <v>100</v>
      </c>
      <c r="C15" s="83">
        <v>55</v>
      </c>
      <c r="D15" s="83">
        <v>10</v>
      </c>
      <c r="E15" s="83">
        <v>35</v>
      </c>
    </row>
    <row r="16" spans="1:10" x14ac:dyDescent="0.35">
      <c r="A16" s="78" t="s">
        <v>352</v>
      </c>
      <c r="B16" s="83">
        <v>100</v>
      </c>
      <c r="C16" s="83">
        <v>72</v>
      </c>
      <c r="D16" s="83">
        <v>11</v>
      </c>
      <c r="E16" s="83">
        <v>16</v>
      </c>
    </row>
    <row r="17" spans="1:5" x14ac:dyDescent="0.35">
      <c r="A17" s="78" t="s">
        <v>353</v>
      </c>
      <c r="B17" s="83">
        <v>100</v>
      </c>
      <c r="C17" s="81" t="s">
        <v>121</v>
      </c>
      <c r="D17" s="81" t="s">
        <v>121</v>
      </c>
      <c r="E17" s="81" t="s">
        <v>121</v>
      </c>
    </row>
    <row r="18" spans="1:5" x14ac:dyDescent="0.35">
      <c r="A18" s="78" t="s">
        <v>354</v>
      </c>
      <c r="B18" s="83">
        <v>100</v>
      </c>
      <c r="C18" s="83">
        <v>58</v>
      </c>
      <c r="D18" s="83">
        <v>11</v>
      </c>
      <c r="E18" s="83">
        <v>30</v>
      </c>
    </row>
    <row r="19" spans="1:5" x14ac:dyDescent="0.35">
      <c r="A19" s="78" t="s">
        <v>355</v>
      </c>
      <c r="B19" s="83">
        <v>100</v>
      </c>
      <c r="C19" s="83">
        <v>66</v>
      </c>
      <c r="D19" s="83">
        <v>12</v>
      </c>
      <c r="E19" s="83">
        <v>22</v>
      </c>
    </row>
    <row r="20" spans="1:5" x14ac:dyDescent="0.35">
      <c r="A20" s="78" t="s">
        <v>356</v>
      </c>
      <c r="B20" s="83">
        <v>100</v>
      </c>
      <c r="C20" s="83">
        <v>70</v>
      </c>
      <c r="D20" s="83">
        <v>14</v>
      </c>
      <c r="E20" s="83">
        <v>15</v>
      </c>
    </row>
    <row r="21" spans="1:5" x14ac:dyDescent="0.35">
      <c r="A21" s="78" t="s">
        <v>215</v>
      </c>
      <c r="B21" s="83">
        <v>100</v>
      </c>
      <c r="C21" s="83">
        <v>57</v>
      </c>
      <c r="D21" s="83">
        <v>11</v>
      </c>
      <c r="E21" s="83">
        <v>33</v>
      </c>
    </row>
    <row r="22" spans="1:5" x14ac:dyDescent="0.35">
      <c r="A22" s="78" t="s">
        <v>186</v>
      </c>
      <c r="B22" s="83">
        <v>100</v>
      </c>
      <c r="C22" s="83">
        <v>47</v>
      </c>
      <c r="D22" s="83">
        <v>6</v>
      </c>
      <c r="E22" s="83">
        <v>47</v>
      </c>
    </row>
    <row r="23" spans="1:5" x14ac:dyDescent="0.35">
      <c r="A23" s="78" t="s">
        <v>187</v>
      </c>
      <c r="B23" s="83">
        <v>100</v>
      </c>
      <c r="C23" s="83">
        <v>67</v>
      </c>
      <c r="D23" s="83">
        <v>11</v>
      </c>
      <c r="E23" s="83">
        <v>22</v>
      </c>
    </row>
    <row r="24" spans="1:5" x14ac:dyDescent="0.35">
      <c r="A24" s="78" t="s">
        <v>188</v>
      </c>
      <c r="B24" s="83">
        <v>100</v>
      </c>
      <c r="C24" s="83">
        <v>74</v>
      </c>
      <c r="D24" s="83">
        <v>10</v>
      </c>
      <c r="E24" s="83">
        <v>16</v>
      </c>
    </row>
    <row r="25" spans="1:5" x14ac:dyDescent="0.35">
      <c r="A25" s="78" t="s">
        <v>189</v>
      </c>
      <c r="B25" s="83">
        <v>100</v>
      </c>
      <c r="C25" s="83">
        <v>36</v>
      </c>
      <c r="D25" s="83">
        <v>7</v>
      </c>
      <c r="E25" s="83">
        <v>57</v>
      </c>
    </row>
    <row r="26" spans="1:5" x14ac:dyDescent="0.35">
      <c r="A26" s="78" t="s">
        <v>190</v>
      </c>
      <c r="B26" s="83">
        <v>100</v>
      </c>
      <c r="C26" s="83">
        <v>52</v>
      </c>
      <c r="D26" s="83">
        <v>12</v>
      </c>
      <c r="E26" s="83">
        <v>36</v>
      </c>
    </row>
    <row r="27" spans="1:5" x14ac:dyDescent="0.35">
      <c r="A27" s="78" t="s">
        <v>191</v>
      </c>
      <c r="B27" s="83">
        <v>100</v>
      </c>
      <c r="C27" s="83">
        <v>69</v>
      </c>
      <c r="D27" s="83">
        <v>12</v>
      </c>
      <c r="E27" s="83">
        <v>18</v>
      </c>
    </row>
    <row r="28" spans="1:5" x14ac:dyDescent="0.35">
      <c r="A28" s="78" t="s">
        <v>192</v>
      </c>
      <c r="B28" s="83">
        <v>100</v>
      </c>
      <c r="C28" s="83">
        <v>83</v>
      </c>
      <c r="D28" s="83">
        <v>9</v>
      </c>
      <c r="E28" s="83">
        <v>8</v>
      </c>
    </row>
    <row r="29" spans="1:5" x14ac:dyDescent="0.35">
      <c r="A29" s="78" t="s">
        <v>193</v>
      </c>
      <c r="B29" s="83">
        <v>100</v>
      </c>
      <c r="C29" s="83">
        <v>75</v>
      </c>
      <c r="D29" s="83">
        <v>9</v>
      </c>
      <c r="E29" s="83">
        <v>16</v>
      </c>
    </row>
    <row r="30" spans="1:5" x14ac:dyDescent="0.35">
      <c r="A30" s="78" t="s">
        <v>194</v>
      </c>
      <c r="B30" s="83">
        <v>100</v>
      </c>
      <c r="C30" s="83">
        <v>45</v>
      </c>
      <c r="D30" s="83">
        <v>10</v>
      </c>
      <c r="E30" s="83">
        <v>45</v>
      </c>
    </row>
    <row r="31" spans="1:5" x14ac:dyDescent="0.35">
      <c r="A31" s="78" t="s">
        <v>195</v>
      </c>
      <c r="B31" s="83">
        <v>100</v>
      </c>
      <c r="C31" s="83">
        <v>64</v>
      </c>
      <c r="D31" s="83">
        <v>10</v>
      </c>
      <c r="E31" s="83">
        <v>26</v>
      </c>
    </row>
    <row r="32" spans="1:5" x14ac:dyDescent="0.35">
      <c r="A32" s="78" t="s">
        <v>196</v>
      </c>
      <c r="B32" s="83">
        <v>100</v>
      </c>
      <c r="C32" s="83">
        <v>73</v>
      </c>
      <c r="D32" s="83">
        <v>14</v>
      </c>
      <c r="E32" s="83">
        <v>13</v>
      </c>
    </row>
    <row r="33" spans="1:5" x14ac:dyDescent="0.35">
      <c r="A33" s="78" t="s">
        <v>197</v>
      </c>
      <c r="B33" s="83">
        <v>100</v>
      </c>
      <c r="C33" s="83">
        <v>39</v>
      </c>
      <c r="D33" s="83">
        <v>11</v>
      </c>
      <c r="E33" s="83">
        <v>50</v>
      </c>
    </row>
    <row r="34" spans="1:5" x14ac:dyDescent="0.35">
      <c r="A34" s="78" t="s">
        <v>198</v>
      </c>
      <c r="B34" s="83">
        <v>100</v>
      </c>
      <c r="C34" s="83">
        <v>47</v>
      </c>
      <c r="D34" s="83">
        <v>7</v>
      </c>
      <c r="E34" s="83">
        <v>47</v>
      </c>
    </row>
    <row r="35" spans="1:5" x14ac:dyDescent="0.35">
      <c r="A35" s="78" t="s">
        <v>199</v>
      </c>
      <c r="B35" s="83">
        <v>100</v>
      </c>
      <c r="C35" s="83">
        <v>57</v>
      </c>
      <c r="D35" s="83">
        <v>10</v>
      </c>
      <c r="E35" s="83">
        <v>33</v>
      </c>
    </row>
    <row r="36" spans="1:5" x14ac:dyDescent="0.35">
      <c r="A36" s="78" t="s">
        <v>200</v>
      </c>
      <c r="B36" s="83">
        <v>100</v>
      </c>
      <c r="C36" s="83">
        <v>73</v>
      </c>
      <c r="D36" s="83">
        <v>8</v>
      </c>
      <c r="E36" s="83">
        <v>20</v>
      </c>
    </row>
    <row r="37" spans="1:5" x14ac:dyDescent="0.35">
      <c r="A37" s="78" t="s">
        <v>201</v>
      </c>
      <c r="B37" s="83">
        <v>100</v>
      </c>
      <c r="C37" s="83">
        <v>54</v>
      </c>
      <c r="D37" s="83">
        <v>10</v>
      </c>
      <c r="E37" s="83">
        <v>36</v>
      </c>
    </row>
    <row r="38" spans="1:5" x14ac:dyDescent="0.35">
      <c r="A38" s="78"/>
      <c r="B38" s="81"/>
      <c r="C38" s="81"/>
      <c r="D38" s="81"/>
      <c r="E38" s="81"/>
    </row>
    <row r="39" spans="1:5" x14ac:dyDescent="0.35">
      <c r="A39" s="82" t="s">
        <v>41</v>
      </c>
      <c r="B39" s="82"/>
      <c r="C39" s="82"/>
      <c r="D39" s="82"/>
      <c r="E39" s="82"/>
    </row>
    <row r="40" spans="1:5" x14ac:dyDescent="0.35">
      <c r="A40" s="90" t="s">
        <v>289</v>
      </c>
      <c r="B40" s="90"/>
      <c r="C40" s="90"/>
      <c r="D40" s="90"/>
      <c r="E40" s="90"/>
    </row>
  </sheetData>
  <mergeCells count="2">
    <mergeCell ref="A2:E2"/>
    <mergeCell ref="A40:E40"/>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202</v>
      </c>
      <c r="J1" s="5"/>
    </row>
    <row r="2" spans="1:10" x14ac:dyDescent="0.35">
      <c r="A2" s="89" t="s">
        <v>203</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5"/>
      <c r="C9" s="25"/>
      <c r="D9" s="25"/>
      <c r="E9" s="25"/>
    </row>
    <row r="10" spans="1:10" x14ac:dyDescent="0.35">
      <c r="A10" s="9" t="s">
        <v>290</v>
      </c>
      <c r="B10" s="25"/>
      <c r="C10" s="25"/>
      <c r="D10" s="25"/>
      <c r="E10" s="25"/>
    </row>
    <row r="11" spans="1:10" x14ac:dyDescent="0.35">
      <c r="A11" s="7" t="s">
        <v>204</v>
      </c>
      <c r="B11" s="35">
        <v>100</v>
      </c>
      <c r="C11" s="35">
        <v>58</v>
      </c>
      <c r="D11" s="35">
        <v>10</v>
      </c>
      <c r="E11" s="35">
        <v>32</v>
      </c>
    </row>
    <row r="12" spans="1:10" x14ac:dyDescent="0.35">
      <c r="A12" s="7" t="s">
        <v>205</v>
      </c>
      <c r="B12" s="35">
        <v>100</v>
      </c>
      <c r="C12" s="35">
        <v>60</v>
      </c>
      <c r="D12" s="35">
        <v>8</v>
      </c>
      <c r="E12" s="35">
        <v>31</v>
      </c>
    </row>
    <row r="13" spans="1:10" x14ac:dyDescent="0.35">
      <c r="A13" s="7" t="s">
        <v>40</v>
      </c>
      <c r="B13" s="35">
        <v>100</v>
      </c>
      <c r="C13" s="35">
        <v>53</v>
      </c>
      <c r="D13" s="35">
        <v>9</v>
      </c>
      <c r="E13" s="35">
        <v>37</v>
      </c>
    </row>
    <row r="14" spans="1:10" x14ac:dyDescent="0.35">
      <c r="A14" s="7"/>
      <c r="B14" s="25"/>
      <c r="C14" s="25"/>
      <c r="D14" s="25"/>
      <c r="E14" s="25"/>
    </row>
    <row r="15" spans="1:10" x14ac:dyDescent="0.35">
      <c r="A15" s="10" t="s">
        <v>41</v>
      </c>
      <c r="B15" s="10"/>
      <c r="C15" s="10"/>
      <c r="D15" s="10"/>
      <c r="E15" s="10"/>
    </row>
    <row r="16" spans="1:10" ht="25.5" customHeight="1" x14ac:dyDescent="0.35">
      <c r="A16" s="93" t="s">
        <v>335</v>
      </c>
      <c r="B16" s="93"/>
      <c r="C16" s="93"/>
      <c r="D16" s="93"/>
      <c r="E16" s="93"/>
    </row>
  </sheetData>
  <mergeCells count="2">
    <mergeCell ref="A2:E2"/>
    <mergeCell ref="A16:E16"/>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206</v>
      </c>
      <c r="J1" s="5"/>
    </row>
    <row r="2" spans="1:10" x14ac:dyDescent="0.35">
      <c r="A2" s="89" t="s">
        <v>207</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6"/>
      <c r="C9" s="26"/>
      <c r="D9" s="26"/>
      <c r="E9" s="26"/>
    </row>
    <row r="10" spans="1:10" x14ac:dyDescent="0.35">
      <c r="A10" s="9" t="s">
        <v>291</v>
      </c>
      <c r="B10" s="26"/>
      <c r="C10" s="26"/>
      <c r="D10" s="26"/>
      <c r="E10" s="26"/>
    </row>
    <row r="11" spans="1:10" x14ac:dyDescent="0.35">
      <c r="A11" s="7" t="s">
        <v>208</v>
      </c>
      <c r="B11" s="35">
        <v>100</v>
      </c>
      <c r="C11" s="35">
        <v>53</v>
      </c>
      <c r="D11" s="35">
        <v>10</v>
      </c>
      <c r="E11" s="35">
        <v>38</v>
      </c>
    </row>
    <row r="12" spans="1:10" x14ac:dyDescent="0.35">
      <c r="A12" s="7" t="s">
        <v>209</v>
      </c>
      <c r="B12" s="35">
        <v>100</v>
      </c>
      <c r="C12" s="35">
        <v>62</v>
      </c>
      <c r="D12" s="35">
        <v>10</v>
      </c>
      <c r="E12" s="35">
        <v>28</v>
      </c>
    </row>
    <row r="13" spans="1:10" x14ac:dyDescent="0.35">
      <c r="A13" s="7" t="s">
        <v>40</v>
      </c>
      <c r="B13" s="35">
        <v>100</v>
      </c>
      <c r="C13" s="35">
        <v>53</v>
      </c>
      <c r="D13" s="35">
        <v>9</v>
      </c>
      <c r="E13" s="35">
        <v>37</v>
      </c>
    </row>
    <row r="14" spans="1:10" x14ac:dyDescent="0.35">
      <c r="A14" s="7"/>
      <c r="B14" s="26"/>
      <c r="C14" s="26"/>
      <c r="D14" s="26"/>
      <c r="E14" s="26"/>
    </row>
    <row r="15" spans="1:10" x14ac:dyDescent="0.35">
      <c r="A15" s="10" t="s">
        <v>41</v>
      </c>
      <c r="B15" s="10"/>
      <c r="C15" s="10"/>
      <c r="D15" s="10"/>
      <c r="E15" s="10"/>
    </row>
    <row r="16" spans="1:10" ht="24.65" customHeight="1" x14ac:dyDescent="0.35">
      <c r="A16" s="93" t="s">
        <v>334</v>
      </c>
      <c r="B16" s="93"/>
      <c r="C16" s="93"/>
      <c r="D16" s="93"/>
      <c r="E16" s="93"/>
    </row>
  </sheetData>
  <mergeCells count="2">
    <mergeCell ref="A2:E2"/>
    <mergeCell ref="A16:E16"/>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210</v>
      </c>
      <c r="J1" s="5"/>
    </row>
    <row r="2" spans="1:10" x14ac:dyDescent="0.35">
      <c r="A2" s="92" t="s">
        <v>246</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27"/>
      <c r="C9" s="27"/>
      <c r="D9" s="27"/>
      <c r="E9" s="27"/>
    </row>
    <row r="10" spans="1:10" x14ac:dyDescent="0.35">
      <c r="A10" s="9" t="s">
        <v>292</v>
      </c>
      <c r="B10" s="27"/>
      <c r="C10" s="27"/>
      <c r="D10" s="27"/>
      <c r="E10" s="27"/>
    </row>
    <row r="11" spans="1:10" x14ac:dyDescent="0.35">
      <c r="A11" s="7" t="s">
        <v>211</v>
      </c>
      <c r="B11" s="35">
        <v>100</v>
      </c>
      <c r="C11" s="35">
        <v>52</v>
      </c>
      <c r="D11" s="35">
        <v>8</v>
      </c>
      <c r="E11" s="35">
        <v>40</v>
      </c>
    </row>
    <row r="12" spans="1:10" x14ac:dyDescent="0.35">
      <c r="A12" s="7" t="s">
        <v>212</v>
      </c>
      <c r="B12" s="35">
        <v>100</v>
      </c>
      <c r="C12" s="35">
        <v>60</v>
      </c>
      <c r="D12" s="35">
        <v>9</v>
      </c>
      <c r="E12" s="35">
        <v>30</v>
      </c>
    </row>
    <row r="13" spans="1:10" x14ac:dyDescent="0.35">
      <c r="A13" s="7" t="s">
        <v>185</v>
      </c>
      <c r="B13" s="35">
        <v>100</v>
      </c>
      <c r="C13" s="35">
        <v>54</v>
      </c>
      <c r="D13" s="35">
        <v>11</v>
      </c>
      <c r="E13" s="35">
        <v>35</v>
      </c>
    </row>
    <row r="14" spans="1:10" x14ac:dyDescent="0.35">
      <c r="A14" s="7" t="s">
        <v>213</v>
      </c>
      <c r="B14" s="35">
        <v>100</v>
      </c>
      <c r="C14" s="35">
        <v>62</v>
      </c>
      <c r="D14" s="35">
        <v>13</v>
      </c>
      <c r="E14" s="35">
        <v>25</v>
      </c>
    </row>
    <row r="15" spans="1:10" x14ac:dyDescent="0.35">
      <c r="A15" s="7" t="s">
        <v>214</v>
      </c>
      <c r="B15" s="35">
        <v>100</v>
      </c>
      <c r="C15" s="35">
        <v>69</v>
      </c>
      <c r="D15" s="35">
        <v>13</v>
      </c>
      <c r="E15" s="35">
        <v>18</v>
      </c>
    </row>
    <row r="16" spans="1:10" x14ac:dyDescent="0.35">
      <c r="A16" s="7" t="s">
        <v>215</v>
      </c>
      <c r="B16" s="35">
        <v>100</v>
      </c>
      <c r="C16" s="35">
        <v>57</v>
      </c>
      <c r="D16" s="35">
        <v>11</v>
      </c>
      <c r="E16" s="35">
        <v>32</v>
      </c>
    </row>
    <row r="17" spans="1:5" x14ac:dyDescent="0.35">
      <c r="A17" s="7" t="s">
        <v>216</v>
      </c>
      <c r="B17" s="35">
        <v>100</v>
      </c>
      <c r="C17" s="35">
        <v>44</v>
      </c>
      <c r="D17" s="35">
        <v>8</v>
      </c>
      <c r="E17" s="35">
        <v>48</v>
      </c>
    </row>
    <row r="18" spans="1:5" x14ac:dyDescent="0.35">
      <c r="A18" s="7" t="s">
        <v>217</v>
      </c>
      <c r="B18" s="35">
        <v>100</v>
      </c>
      <c r="C18" s="35">
        <v>55</v>
      </c>
      <c r="D18" s="35">
        <v>7</v>
      </c>
      <c r="E18" s="35">
        <v>38</v>
      </c>
    </row>
    <row r="19" spans="1:5" x14ac:dyDescent="0.35">
      <c r="A19" s="7" t="s">
        <v>189</v>
      </c>
      <c r="B19" s="35">
        <v>100</v>
      </c>
      <c r="C19" s="35">
        <v>36</v>
      </c>
      <c r="D19" s="35">
        <v>7</v>
      </c>
      <c r="E19" s="35">
        <v>57</v>
      </c>
    </row>
    <row r="20" spans="1:5" x14ac:dyDescent="0.35">
      <c r="A20" s="7" t="s">
        <v>218</v>
      </c>
      <c r="B20" s="35">
        <v>100</v>
      </c>
      <c r="C20" s="35">
        <v>62</v>
      </c>
      <c r="D20" s="35">
        <v>11</v>
      </c>
      <c r="E20" s="35">
        <v>27</v>
      </c>
    </row>
    <row r="21" spans="1:5" x14ac:dyDescent="0.35">
      <c r="A21" s="7" t="s">
        <v>219</v>
      </c>
      <c r="B21" s="35">
        <v>100</v>
      </c>
      <c r="C21" s="35">
        <v>74</v>
      </c>
      <c r="D21" s="35">
        <v>11</v>
      </c>
      <c r="E21" s="35">
        <v>15</v>
      </c>
    </row>
    <row r="22" spans="1:5" x14ac:dyDescent="0.35">
      <c r="A22" s="7" t="s">
        <v>193</v>
      </c>
      <c r="B22" s="35">
        <v>100</v>
      </c>
      <c r="C22" s="35">
        <v>75</v>
      </c>
      <c r="D22" s="35">
        <v>9</v>
      </c>
      <c r="E22" s="35">
        <v>16</v>
      </c>
    </row>
    <row r="23" spans="1:5" x14ac:dyDescent="0.35">
      <c r="A23" s="7" t="s">
        <v>220</v>
      </c>
      <c r="B23" s="35">
        <v>100</v>
      </c>
      <c r="C23" s="35">
        <v>48</v>
      </c>
      <c r="D23" s="35">
        <v>10</v>
      </c>
      <c r="E23" s="35">
        <v>42</v>
      </c>
    </row>
    <row r="24" spans="1:5" x14ac:dyDescent="0.35">
      <c r="A24" s="7" t="s">
        <v>221</v>
      </c>
      <c r="B24" s="35">
        <v>100</v>
      </c>
      <c r="C24" s="35">
        <v>57</v>
      </c>
      <c r="D24" s="35">
        <v>11</v>
      </c>
      <c r="E24" s="35">
        <v>32</v>
      </c>
    </row>
    <row r="25" spans="1:5" x14ac:dyDescent="0.35">
      <c r="A25" s="30" t="s">
        <v>277</v>
      </c>
      <c r="B25" s="35">
        <v>100</v>
      </c>
      <c r="C25" s="35">
        <v>55</v>
      </c>
      <c r="D25" s="35">
        <v>10</v>
      </c>
      <c r="E25" s="35">
        <v>36</v>
      </c>
    </row>
    <row r="26" spans="1:5" x14ac:dyDescent="0.35">
      <c r="A26" s="7"/>
      <c r="B26" s="27"/>
      <c r="C26" s="27"/>
      <c r="D26" s="27"/>
      <c r="E26" s="27"/>
    </row>
    <row r="27" spans="1:5" x14ac:dyDescent="0.35">
      <c r="A27" s="10" t="s">
        <v>41</v>
      </c>
      <c r="B27" s="10"/>
      <c r="C27" s="10"/>
      <c r="D27" s="10"/>
      <c r="E27" s="10"/>
    </row>
    <row r="28" spans="1:5" ht="26.15" customHeight="1" x14ac:dyDescent="0.35">
      <c r="A28" s="93" t="s">
        <v>334</v>
      </c>
      <c r="B28" s="93"/>
      <c r="C28" s="93"/>
      <c r="D28" s="93"/>
      <c r="E28" s="93"/>
    </row>
    <row r="29" spans="1:5" ht="29.25" customHeight="1" x14ac:dyDescent="0.35">
      <c r="A29" s="90" t="s">
        <v>282</v>
      </c>
      <c r="B29" s="90"/>
      <c r="C29" s="90"/>
      <c r="D29" s="90"/>
      <c r="E29" s="90"/>
    </row>
  </sheetData>
  <mergeCells count="3">
    <mergeCell ref="A2:E2"/>
    <mergeCell ref="A28:E28"/>
    <mergeCell ref="A29:E29"/>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1.453125" defaultRowHeight="14.5" x14ac:dyDescent="0.35"/>
  <cols>
    <col min="1" max="1" width="80.7265625" customWidth="1"/>
    <col min="2" max="2" width="6.54296875" customWidth="1"/>
    <col min="3" max="4" width="22.81640625" customWidth="1"/>
    <col min="5" max="5" width="25.26953125" customWidth="1"/>
  </cols>
  <sheetData>
    <row r="1" spans="1:10" x14ac:dyDescent="0.35">
      <c r="A1" s="5" t="s">
        <v>222</v>
      </c>
      <c r="B1" s="34"/>
      <c r="C1" s="34"/>
      <c r="D1" s="34"/>
      <c r="E1" s="34"/>
      <c r="J1" s="5"/>
    </row>
    <row r="2" spans="1:10" x14ac:dyDescent="0.35">
      <c r="A2" s="96" t="s">
        <v>293</v>
      </c>
      <c r="B2" s="96"/>
      <c r="C2" s="96"/>
      <c r="D2" s="96"/>
      <c r="E2" s="96"/>
    </row>
    <row r="3" spans="1:10" x14ac:dyDescent="0.35">
      <c r="A3" s="30"/>
      <c r="B3" s="30" t="s">
        <v>31</v>
      </c>
      <c r="C3" s="31" t="s">
        <v>33</v>
      </c>
      <c r="D3" s="31"/>
      <c r="E3" s="31"/>
    </row>
    <row r="4" spans="1:10" x14ac:dyDescent="0.35">
      <c r="A4" s="31"/>
      <c r="B4" s="31"/>
      <c r="C4" s="31" t="s">
        <v>34</v>
      </c>
      <c r="D4" s="31" t="s">
        <v>35</v>
      </c>
      <c r="E4" s="31" t="s">
        <v>36</v>
      </c>
    </row>
    <row r="6" spans="1:10" x14ac:dyDescent="0.35">
      <c r="B6" s="9" t="s">
        <v>32</v>
      </c>
    </row>
    <row r="8" spans="1:10" x14ac:dyDescent="0.35">
      <c r="A8" s="30" t="s">
        <v>31</v>
      </c>
      <c r="B8" s="36">
        <v>100</v>
      </c>
      <c r="C8" s="36">
        <v>53</v>
      </c>
      <c r="D8" s="36">
        <v>10</v>
      </c>
      <c r="E8" s="36">
        <v>36</v>
      </c>
    </row>
    <row r="9" spans="1:10" x14ac:dyDescent="0.35">
      <c r="A9" s="30"/>
      <c r="B9" s="32"/>
      <c r="C9" s="32"/>
      <c r="D9" s="32"/>
      <c r="E9" s="32"/>
    </row>
    <row r="10" spans="1:10" x14ac:dyDescent="0.35">
      <c r="A10" s="9" t="s">
        <v>247</v>
      </c>
      <c r="B10" s="32"/>
      <c r="C10" s="32"/>
      <c r="D10" s="32"/>
      <c r="E10" s="32"/>
    </row>
    <row r="11" spans="1:10" x14ac:dyDescent="0.35">
      <c r="A11" s="30" t="s">
        <v>223</v>
      </c>
      <c r="B11" s="36">
        <v>100</v>
      </c>
      <c r="C11" s="36">
        <v>55</v>
      </c>
      <c r="D11" s="36">
        <v>8</v>
      </c>
      <c r="E11" s="36">
        <v>38</v>
      </c>
    </row>
    <row r="12" spans="1:10" x14ac:dyDescent="0.35">
      <c r="A12" s="30" t="s">
        <v>224</v>
      </c>
      <c r="B12" s="36">
        <v>100</v>
      </c>
      <c r="C12" s="36">
        <v>46</v>
      </c>
      <c r="D12" s="36">
        <v>8</v>
      </c>
      <c r="E12" s="36">
        <v>46</v>
      </c>
    </row>
    <row r="13" spans="1:10" x14ac:dyDescent="0.35">
      <c r="A13" s="30" t="s">
        <v>225</v>
      </c>
      <c r="B13" s="36">
        <v>100</v>
      </c>
      <c r="C13" s="36">
        <v>67</v>
      </c>
      <c r="D13" s="36">
        <v>11</v>
      </c>
      <c r="E13" s="36">
        <v>21</v>
      </c>
    </row>
    <row r="14" spans="1:10" x14ac:dyDescent="0.35">
      <c r="A14" s="30" t="s">
        <v>226</v>
      </c>
      <c r="B14" s="36">
        <v>100</v>
      </c>
      <c r="C14" s="36">
        <v>48</v>
      </c>
      <c r="D14" s="36">
        <v>11</v>
      </c>
      <c r="E14" s="36">
        <v>41</v>
      </c>
    </row>
    <row r="15" spans="1:10" x14ac:dyDescent="0.35">
      <c r="A15" s="30" t="s">
        <v>227</v>
      </c>
      <c r="B15" s="36">
        <v>100</v>
      </c>
      <c r="C15" s="36">
        <v>49</v>
      </c>
      <c r="D15" s="36">
        <v>13</v>
      </c>
      <c r="E15" s="36">
        <v>38</v>
      </c>
    </row>
    <row r="16" spans="1:10" x14ac:dyDescent="0.35">
      <c r="A16" s="30" t="s">
        <v>277</v>
      </c>
      <c r="B16" s="36">
        <v>100</v>
      </c>
      <c r="C16" s="36">
        <v>66</v>
      </c>
      <c r="D16" s="36">
        <v>11</v>
      </c>
      <c r="E16" s="36">
        <v>23</v>
      </c>
    </row>
    <row r="17" spans="1:5" x14ac:dyDescent="0.35">
      <c r="A17" s="30"/>
      <c r="B17" s="32"/>
      <c r="C17" s="32"/>
      <c r="D17" s="32"/>
      <c r="E17" s="32"/>
    </row>
    <row r="18" spans="1:5" x14ac:dyDescent="0.35">
      <c r="A18" s="33" t="s">
        <v>41</v>
      </c>
      <c r="B18" s="33"/>
      <c r="C18" s="33"/>
      <c r="D18" s="33"/>
      <c r="E18" s="33"/>
    </row>
    <row r="19" spans="1:5" x14ac:dyDescent="0.35">
      <c r="A19" s="90" t="s">
        <v>333</v>
      </c>
      <c r="B19" s="90"/>
      <c r="C19" s="90"/>
      <c r="D19" s="90"/>
      <c r="E19" s="90"/>
    </row>
    <row r="20" spans="1:5" ht="26.5" customHeight="1" x14ac:dyDescent="0.35">
      <c r="A20" s="93" t="s">
        <v>282</v>
      </c>
      <c r="B20" s="93"/>
      <c r="C20" s="93"/>
      <c r="D20" s="93"/>
      <c r="E20" s="93"/>
    </row>
  </sheetData>
  <mergeCells count="3">
    <mergeCell ref="A2:E2"/>
    <mergeCell ref="A19:E19"/>
    <mergeCell ref="A20:E20"/>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Normal="100" workbookViewId="0"/>
  </sheetViews>
  <sheetFormatPr defaultColWidth="11.453125" defaultRowHeight="14.5" x14ac:dyDescent="0.35"/>
  <cols>
    <col min="1" max="1" width="99" customWidth="1"/>
    <col min="2" max="2" width="9.1796875" customWidth="1"/>
  </cols>
  <sheetData>
    <row r="1" spans="1:3" ht="15.5" x14ac:dyDescent="0.35">
      <c r="A1" s="61" t="s">
        <v>6</v>
      </c>
    </row>
    <row r="3" spans="1:3" x14ac:dyDescent="0.35">
      <c r="A3" s="54" t="s">
        <v>7</v>
      </c>
    </row>
    <row r="4" spans="1:3" ht="91" x14ac:dyDescent="0.35">
      <c r="A4" s="72" t="s">
        <v>360</v>
      </c>
    </row>
    <row r="5" spans="1:3" ht="26" x14ac:dyDescent="0.35">
      <c r="A5" s="72" t="s">
        <v>312</v>
      </c>
    </row>
    <row r="6" spans="1:3" x14ac:dyDescent="0.35">
      <c r="A6" s="52" t="s">
        <v>311</v>
      </c>
    </row>
    <row r="8" spans="1:3" x14ac:dyDescent="0.35">
      <c r="A8" s="54" t="s">
        <v>8</v>
      </c>
    </row>
    <row r="9" spans="1:3" ht="104" x14ac:dyDescent="0.35">
      <c r="A9" s="72" t="s">
        <v>347</v>
      </c>
      <c r="B9" s="60"/>
    </row>
    <row r="10" spans="1:3" x14ac:dyDescent="0.35">
      <c r="A10" s="59"/>
    </row>
    <row r="11" spans="1:3" x14ac:dyDescent="0.35">
      <c r="A11" s="54" t="s">
        <v>9</v>
      </c>
    </row>
    <row r="12" spans="1:3" ht="104" x14ac:dyDescent="0.35">
      <c r="A12" s="72" t="s">
        <v>367</v>
      </c>
      <c r="B12" s="58"/>
      <c r="C12" s="57"/>
    </row>
    <row r="14" spans="1:3" x14ac:dyDescent="0.35">
      <c r="A14" s="54" t="s">
        <v>10</v>
      </c>
    </row>
    <row r="15" spans="1:3" ht="39" x14ac:dyDescent="0.35">
      <c r="A15" s="72" t="s">
        <v>348</v>
      </c>
    </row>
    <row r="17" spans="1:1" ht="39" x14ac:dyDescent="0.35">
      <c r="A17" s="72" t="s">
        <v>349</v>
      </c>
    </row>
    <row r="18" spans="1:1" x14ac:dyDescent="0.35">
      <c r="A18" s="53"/>
    </row>
    <row r="19" spans="1:1" ht="39" x14ac:dyDescent="0.35">
      <c r="A19" s="72" t="s">
        <v>350</v>
      </c>
    </row>
    <row r="20" spans="1:1" x14ac:dyDescent="0.35">
      <c r="A20" s="53"/>
    </row>
    <row r="21" spans="1:1" ht="39" x14ac:dyDescent="0.35">
      <c r="A21" s="72" t="s">
        <v>310</v>
      </c>
    </row>
    <row r="22" spans="1:1" x14ac:dyDescent="0.35">
      <c r="A22" s="56"/>
    </row>
    <row r="23" spans="1:1" ht="65" x14ac:dyDescent="0.35">
      <c r="A23" s="53" t="s">
        <v>309</v>
      </c>
    </row>
    <row r="24" spans="1:1" x14ac:dyDescent="0.35">
      <c r="A24" s="52" t="s">
        <v>308</v>
      </c>
    </row>
    <row r="26" spans="1:1" x14ac:dyDescent="0.35">
      <c r="A26" s="54" t="s">
        <v>24</v>
      </c>
    </row>
    <row r="27" spans="1:1" ht="39" x14ac:dyDescent="0.35">
      <c r="A27" s="53" t="s">
        <v>307</v>
      </c>
    </row>
    <row r="28" spans="1:1" ht="117" x14ac:dyDescent="0.35">
      <c r="A28" s="53" t="s">
        <v>306</v>
      </c>
    </row>
    <row r="29" spans="1:1" x14ac:dyDescent="0.35">
      <c r="A29" s="52" t="s">
        <v>305</v>
      </c>
    </row>
    <row r="30" spans="1:1" ht="78" x14ac:dyDescent="0.35">
      <c r="A30" s="53" t="s">
        <v>304</v>
      </c>
    </row>
    <row r="31" spans="1:1" x14ac:dyDescent="0.35">
      <c r="A31" s="55"/>
    </row>
    <row r="32" spans="1:1" x14ac:dyDescent="0.35">
      <c r="A32" s="54" t="s">
        <v>23</v>
      </c>
    </row>
    <row r="33" spans="1:1" x14ac:dyDescent="0.35">
      <c r="A33" s="52" t="s">
        <v>303</v>
      </c>
    </row>
    <row r="34" spans="1:1" x14ac:dyDescent="0.35">
      <c r="A34" s="45"/>
    </row>
    <row r="35" spans="1:1" x14ac:dyDescent="0.35">
      <c r="A35" s="53"/>
    </row>
    <row r="36" spans="1:1" x14ac:dyDescent="0.35">
      <c r="A36" s="53"/>
    </row>
    <row r="37" spans="1:1" x14ac:dyDescent="0.35">
      <c r="A37" s="53"/>
    </row>
    <row r="38" spans="1:1" x14ac:dyDescent="0.35">
      <c r="A38" s="53"/>
    </row>
  </sheetData>
  <hyperlinks>
    <hyperlink ref="A6" r:id="rId1" display="https://dashboards.cbs.nl/v5/barometerculturelediversiteit/"/>
    <hyperlink ref="A24" r:id="rId2" display="https://www.cbs.nl/nl-nl/onze-diensten/methoden/onderzoeksomschrijvingen/korte-onderzoeksbeschrijvingen/barometer-culturele-diversiteit-ingezoomde-variant"/>
    <hyperlink ref="A33" r:id="rId3" display="https://www.rijksoverheid.nl/documenten/kamerstukken/2020/05/14/de-barometer-culturele-diversiteit-komt-per-1-juli-2020-beschikbaar"/>
  </hyperlinks>
  <pageMargins left="0.75" right="0.75" top="1" bottom="1" header="0.5" footer="0.5"/>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workbookViewId="0"/>
  </sheetViews>
  <sheetFormatPr defaultColWidth="11.453125" defaultRowHeight="14.5" x14ac:dyDescent="0.35"/>
  <cols>
    <col min="1" max="1" width="21" customWidth="1"/>
    <col min="2" max="2" width="84.7265625" style="85" customWidth="1"/>
  </cols>
  <sheetData>
    <row r="1" spans="1:11" ht="15.65" customHeight="1" x14ac:dyDescent="0.35">
      <c r="A1" s="46" t="s">
        <v>313</v>
      </c>
    </row>
    <row r="2" spans="1:11" ht="13" customHeight="1" x14ac:dyDescent="0.35">
      <c r="A2" s="46"/>
    </row>
    <row r="3" spans="1:11" x14ac:dyDescent="0.35">
      <c r="A3" s="48" t="s">
        <v>12</v>
      </c>
    </row>
    <row r="4" spans="1:11" ht="139" customHeight="1" x14ac:dyDescent="0.35">
      <c r="A4" s="62" t="s">
        <v>361</v>
      </c>
      <c r="B4" s="72" t="s">
        <v>332</v>
      </c>
      <c r="C4" s="4"/>
    </row>
    <row r="5" spans="1:11" ht="38.5" customHeight="1" x14ac:dyDescent="0.35">
      <c r="A5" s="62" t="s">
        <v>326</v>
      </c>
      <c r="B5" s="72" t="s">
        <v>325</v>
      </c>
    </row>
    <row r="6" spans="1:11" ht="91" x14ac:dyDescent="0.35">
      <c r="A6" s="62" t="s">
        <v>328</v>
      </c>
      <c r="B6" s="72" t="s">
        <v>363</v>
      </c>
      <c r="C6" s="4"/>
    </row>
    <row r="7" spans="1:11" ht="91" x14ac:dyDescent="0.35">
      <c r="A7" s="62" t="s">
        <v>327</v>
      </c>
      <c r="B7" s="72" t="s">
        <v>364</v>
      </c>
    </row>
    <row r="8" spans="1:11" x14ac:dyDescent="0.35">
      <c r="A8" s="62" t="s">
        <v>314</v>
      </c>
      <c r="B8" s="72" t="s">
        <v>315</v>
      </c>
      <c r="C8" s="4"/>
    </row>
    <row r="9" spans="1:11" x14ac:dyDescent="0.35">
      <c r="B9" s="72"/>
    </row>
    <row r="10" spans="1:11" x14ac:dyDescent="0.35">
      <c r="A10" s="63" t="s">
        <v>11</v>
      </c>
      <c r="C10" s="4"/>
    </row>
    <row r="11" spans="1:11" x14ac:dyDescent="0.35">
      <c r="A11" s="62" t="s">
        <v>316</v>
      </c>
      <c r="B11" s="74" t="s">
        <v>317</v>
      </c>
    </row>
    <row r="12" spans="1:11" x14ac:dyDescent="0.35">
      <c r="A12" s="62" t="s">
        <v>318</v>
      </c>
      <c r="B12" s="74" t="s">
        <v>319</v>
      </c>
    </row>
    <row r="13" spans="1:11" x14ac:dyDescent="0.35">
      <c r="A13" s="62" t="s">
        <v>26</v>
      </c>
      <c r="B13" s="74" t="s">
        <v>297</v>
      </c>
    </row>
    <row r="14" spans="1:11" x14ac:dyDescent="0.35">
      <c r="A14" s="62" t="s">
        <v>320</v>
      </c>
      <c r="B14" s="74" t="s">
        <v>321</v>
      </c>
    </row>
    <row r="15" spans="1:11" ht="13" customHeight="1" x14ac:dyDescent="0.35">
      <c r="F15" s="3"/>
      <c r="G15" s="1"/>
      <c r="H15" s="1"/>
      <c r="I15" s="1"/>
      <c r="J15" s="1"/>
      <c r="K15" s="1"/>
    </row>
    <row r="16" spans="1:11" ht="14.5" customHeight="1" x14ac:dyDescent="0.35">
      <c r="A16" s="63" t="s">
        <v>322</v>
      </c>
      <c r="F16" s="3"/>
    </row>
    <row r="17" spans="1:11" ht="14.5" customHeight="1" x14ac:dyDescent="0.35">
      <c r="A17" s="62" t="s">
        <v>13</v>
      </c>
      <c r="B17" s="73" t="s">
        <v>14</v>
      </c>
      <c r="F17" s="3"/>
    </row>
    <row r="18" spans="1:11" ht="183" customHeight="1" x14ac:dyDescent="0.35">
      <c r="A18" s="62" t="s">
        <v>15</v>
      </c>
      <c r="B18" s="72" t="s">
        <v>323</v>
      </c>
      <c r="F18" s="3"/>
      <c r="G18" s="1"/>
      <c r="H18" s="1"/>
      <c r="I18" s="1"/>
      <c r="J18" s="1"/>
      <c r="K18" s="1"/>
    </row>
    <row r="19" spans="1:11" x14ac:dyDescent="0.35">
      <c r="A19" s="62" t="s">
        <v>16</v>
      </c>
      <c r="B19" s="74" t="s">
        <v>25</v>
      </c>
    </row>
    <row r="20" spans="1:11" x14ac:dyDescent="0.35">
      <c r="A20" s="62" t="s">
        <v>17</v>
      </c>
      <c r="B20" s="74" t="s">
        <v>18</v>
      </c>
    </row>
    <row r="21" spans="1:11" x14ac:dyDescent="0.35">
      <c r="A21" s="62" t="s">
        <v>19</v>
      </c>
      <c r="B21" s="74" t="s">
        <v>20</v>
      </c>
    </row>
    <row r="22" spans="1:11" ht="26.15" customHeight="1" x14ac:dyDescent="0.35">
      <c r="A22" s="62" t="s">
        <v>21</v>
      </c>
      <c r="B22" s="72" t="s">
        <v>324</v>
      </c>
    </row>
    <row r="24" spans="1:11" x14ac:dyDescent="0.35">
      <c r="A24" s="62" t="s">
        <v>13</v>
      </c>
      <c r="B24" s="73" t="s">
        <v>27</v>
      </c>
    </row>
    <row r="25" spans="1:11" ht="104" x14ac:dyDescent="0.35">
      <c r="A25" s="62" t="s">
        <v>15</v>
      </c>
      <c r="B25" s="72" t="s">
        <v>365</v>
      </c>
      <c r="D25" s="64"/>
      <c r="E25" s="65"/>
      <c r="F25" s="66"/>
    </row>
    <row r="26" spans="1:11" x14ac:dyDescent="0.35">
      <c r="A26" s="62" t="s">
        <v>16</v>
      </c>
      <c r="B26" s="74" t="s">
        <v>28</v>
      </c>
    </row>
    <row r="27" spans="1:11" x14ac:dyDescent="0.35">
      <c r="A27" s="62" t="s">
        <v>17</v>
      </c>
      <c r="B27" s="74" t="s">
        <v>18</v>
      </c>
    </row>
    <row r="28" spans="1:11" x14ac:dyDescent="0.35">
      <c r="A28" s="62" t="s">
        <v>19</v>
      </c>
      <c r="B28" s="74" t="s">
        <v>22</v>
      </c>
    </row>
    <row r="29" spans="1:11" x14ac:dyDescent="0.35">
      <c r="A29" s="62" t="s">
        <v>21</v>
      </c>
      <c r="B29" s="86" t="s">
        <v>368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29</v>
      </c>
      <c r="J1" s="5"/>
    </row>
    <row r="2" spans="1:10" x14ac:dyDescent="0.35">
      <c r="A2" s="89" t="s">
        <v>30</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6"/>
      <c r="C9" s="6"/>
      <c r="D9" s="6"/>
      <c r="E9" s="6"/>
    </row>
    <row r="10" spans="1:10" x14ac:dyDescent="0.35">
      <c r="A10" s="9" t="s">
        <v>228</v>
      </c>
      <c r="B10" s="6"/>
      <c r="C10" s="6"/>
      <c r="D10" s="6"/>
      <c r="E10" s="6"/>
    </row>
    <row r="11" spans="1:10" x14ac:dyDescent="0.35">
      <c r="A11" s="7" t="s">
        <v>37</v>
      </c>
      <c r="B11" s="35">
        <v>100</v>
      </c>
      <c r="C11" s="35">
        <v>54</v>
      </c>
      <c r="D11" s="35">
        <v>10</v>
      </c>
      <c r="E11" s="35">
        <v>36</v>
      </c>
    </row>
    <row r="12" spans="1:10" x14ac:dyDescent="0.35">
      <c r="A12" s="7" t="s">
        <v>38</v>
      </c>
      <c r="B12" s="35">
        <v>100</v>
      </c>
      <c r="C12" s="35">
        <v>53</v>
      </c>
      <c r="D12" s="35">
        <v>11</v>
      </c>
      <c r="E12" s="35">
        <v>36</v>
      </c>
    </row>
    <row r="13" spans="1:10" x14ac:dyDescent="0.35">
      <c r="A13" s="7" t="s">
        <v>39</v>
      </c>
      <c r="B13" s="35">
        <v>100</v>
      </c>
      <c r="C13" s="35">
        <v>58</v>
      </c>
      <c r="D13" s="35">
        <v>10</v>
      </c>
      <c r="E13" s="35">
        <v>32</v>
      </c>
    </row>
    <row r="14" spans="1:10" x14ac:dyDescent="0.35">
      <c r="A14" s="30" t="s">
        <v>270</v>
      </c>
      <c r="B14" s="35">
        <v>100</v>
      </c>
      <c r="C14" s="35">
        <v>49</v>
      </c>
      <c r="D14" s="35">
        <v>10</v>
      </c>
      <c r="E14" s="35">
        <v>41</v>
      </c>
    </row>
    <row r="15" spans="1:10" x14ac:dyDescent="0.35">
      <c r="A15" s="7"/>
      <c r="B15" s="6"/>
      <c r="C15" s="6"/>
      <c r="D15" s="6"/>
      <c r="E15" s="6"/>
    </row>
    <row r="16" spans="1:10" x14ac:dyDescent="0.35">
      <c r="A16" s="10" t="s">
        <v>41</v>
      </c>
      <c r="B16" s="10"/>
      <c r="C16" s="10"/>
      <c r="D16" s="10"/>
      <c r="E16" s="10"/>
    </row>
    <row r="17" spans="1:5" ht="28.5" customHeight="1" x14ac:dyDescent="0.35">
      <c r="A17" s="90" t="s">
        <v>269</v>
      </c>
      <c r="B17" s="90"/>
      <c r="C17" s="90"/>
      <c r="D17" s="90"/>
      <c r="E17" s="90"/>
    </row>
  </sheetData>
  <mergeCells count="2">
    <mergeCell ref="A2:E2"/>
    <mergeCell ref="A17:E1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42</v>
      </c>
      <c r="J1" s="5"/>
    </row>
    <row r="2" spans="1:10" x14ac:dyDescent="0.35">
      <c r="A2" s="89" t="s">
        <v>294</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1"/>
      <c r="C9" s="11"/>
      <c r="D9" s="11"/>
      <c r="E9" s="11"/>
    </row>
    <row r="10" spans="1:10" x14ac:dyDescent="0.35">
      <c r="A10" s="9" t="s">
        <v>229</v>
      </c>
      <c r="B10" s="11"/>
      <c r="C10" s="11"/>
      <c r="D10" s="11"/>
      <c r="E10" s="11"/>
    </row>
    <row r="11" spans="1:10" x14ac:dyDescent="0.35">
      <c r="A11" s="7" t="s">
        <v>43</v>
      </c>
      <c r="B11" s="35">
        <v>100</v>
      </c>
      <c r="C11" s="35">
        <v>56</v>
      </c>
      <c r="D11" s="35">
        <v>11</v>
      </c>
      <c r="E11" s="35">
        <v>33</v>
      </c>
    </row>
    <row r="12" spans="1:10" x14ac:dyDescent="0.35">
      <c r="A12" s="7" t="s">
        <v>44</v>
      </c>
      <c r="B12" s="35">
        <v>100</v>
      </c>
      <c r="C12" s="35">
        <v>57</v>
      </c>
      <c r="D12" s="35">
        <v>9</v>
      </c>
      <c r="E12" s="35">
        <v>34</v>
      </c>
    </row>
    <row r="13" spans="1:10" x14ac:dyDescent="0.35">
      <c r="A13" s="7" t="s">
        <v>45</v>
      </c>
      <c r="B13" s="35">
        <v>100</v>
      </c>
      <c r="C13" s="35">
        <v>57</v>
      </c>
      <c r="D13" s="35">
        <v>9</v>
      </c>
      <c r="E13" s="35">
        <v>34</v>
      </c>
    </row>
    <row r="14" spans="1:10" x14ac:dyDescent="0.35">
      <c r="A14" s="7" t="s">
        <v>46</v>
      </c>
      <c r="B14" s="35">
        <v>100</v>
      </c>
      <c r="C14" s="35">
        <v>32</v>
      </c>
      <c r="D14" s="35">
        <v>8</v>
      </c>
      <c r="E14" s="35">
        <v>61</v>
      </c>
    </row>
    <row r="15" spans="1:10" x14ac:dyDescent="0.35">
      <c r="A15" s="7" t="s">
        <v>47</v>
      </c>
      <c r="B15" s="35">
        <v>100</v>
      </c>
      <c r="C15" s="35">
        <v>48</v>
      </c>
      <c r="D15" s="35">
        <v>6</v>
      </c>
      <c r="E15" s="35">
        <v>46</v>
      </c>
    </row>
    <row r="16" spans="1:10" x14ac:dyDescent="0.35">
      <c r="A16" s="7" t="s">
        <v>48</v>
      </c>
      <c r="B16" s="35">
        <v>100</v>
      </c>
      <c r="C16" s="35">
        <v>51</v>
      </c>
      <c r="D16" s="35">
        <v>7</v>
      </c>
      <c r="E16" s="35">
        <v>42</v>
      </c>
    </row>
    <row r="17" spans="1:5" x14ac:dyDescent="0.35">
      <c r="A17" s="7" t="s">
        <v>49</v>
      </c>
      <c r="B17" s="35">
        <v>100</v>
      </c>
      <c r="C17" s="35">
        <v>78</v>
      </c>
      <c r="D17" s="35">
        <v>8</v>
      </c>
      <c r="E17" s="35">
        <v>14</v>
      </c>
    </row>
    <row r="18" spans="1:5" x14ac:dyDescent="0.35">
      <c r="A18" s="7" t="s">
        <v>50</v>
      </c>
      <c r="B18" s="35">
        <v>100</v>
      </c>
      <c r="C18" s="35">
        <v>57</v>
      </c>
      <c r="D18" s="35">
        <v>16</v>
      </c>
      <c r="E18" s="35">
        <v>27</v>
      </c>
    </row>
    <row r="19" spans="1:5" x14ac:dyDescent="0.35">
      <c r="A19" s="7" t="s">
        <v>51</v>
      </c>
      <c r="B19" s="35">
        <v>100</v>
      </c>
      <c r="C19" s="35">
        <v>70</v>
      </c>
      <c r="D19" s="35">
        <v>11</v>
      </c>
      <c r="E19" s="35">
        <v>20</v>
      </c>
    </row>
    <row r="20" spans="1:5" x14ac:dyDescent="0.35">
      <c r="A20" s="7" t="s">
        <v>52</v>
      </c>
      <c r="B20" s="35">
        <v>100</v>
      </c>
      <c r="C20" s="35">
        <v>39</v>
      </c>
      <c r="D20" s="35">
        <v>13</v>
      </c>
      <c r="E20" s="35">
        <v>48</v>
      </c>
    </row>
    <row r="21" spans="1:5" x14ac:dyDescent="0.35">
      <c r="A21" s="7" t="s">
        <v>53</v>
      </c>
      <c r="B21" s="35">
        <v>100</v>
      </c>
      <c r="C21" s="35">
        <v>50</v>
      </c>
      <c r="D21" s="35">
        <v>10</v>
      </c>
      <c r="E21" s="35">
        <v>40</v>
      </c>
    </row>
    <row r="22" spans="1:5" x14ac:dyDescent="0.35">
      <c r="A22" s="7" t="s">
        <v>54</v>
      </c>
      <c r="B22" s="35">
        <v>100</v>
      </c>
      <c r="C22" s="35">
        <v>54</v>
      </c>
      <c r="D22" s="35">
        <v>10</v>
      </c>
      <c r="E22" s="35">
        <v>36</v>
      </c>
    </row>
    <row r="23" spans="1:5" x14ac:dyDescent="0.35">
      <c r="A23" s="30" t="s">
        <v>271</v>
      </c>
      <c r="B23" s="35">
        <v>100</v>
      </c>
      <c r="C23" s="35">
        <v>60</v>
      </c>
      <c r="D23" s="35">
        <v>10</v>
      </c>
      <c r="E23" s="35">
        <v>30</v>
      </c>
    </row>
    <row r="24" spans="1:5" x14ac:dyDescent="0.35">
      <c r="A24" s="7"/>
      <c r="B24" s="11"/>
      <c r="C24" s="11"/>
      <c r="D24" s="11"/>
      <c r="E24" s="11"/>
    </row>
    <row r="25" spans="1:5" x14ac:dyDescent="0.35">
      <c r="A25" s="10" t="s">
        <v>41</v>
      </c>
      <c r="B25" s="10"/>
      <c r="C25" s="10"/>
      <c r="D25" s="10"/>
      <c r="E25" s="10"/>
    </row>
    <row r="26" spans="1:5" ht="37.5" customHeight="1" x14ac:dyDescent="0.35">
      <c r="A26" s="90" t="s">
        <v>329</v>
      </c>
      <c r="B26" s="90"/>
      <c r="C26" s="90"/>
      <c r="D26" s="90"/>
      <c r="E26" s="90"/>
    </row>
  </sheetData>
  <mergeCells count="2">
    <mergeCell ref="A2:E2"/>
    <mergeCell ref="A26:E26"/>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55</v>
      </c>
      <c r="J1" s="5"/>
    </row>
    <row r="2" spans="1:10" x14ac:dyDescent="0.35">
      <c r="A2" s="89" t="s">
        <v>231</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2"/>
      <c r="C9" s="12"/>
      <c r="D9" s="12"/>
      <c r="E9" s="12"/>
    </row>
    <row r="10" spans="1:10" x14ac:dyDescent="0.35">
      <c r="A10" s="9" t="s">
        <v>230</v>
      </c>
      <c r="B10" s="12"/>
      <c r="C10" s="12"/>
      <c r="D10" s="12"/>
      <c r="E10" s="12"/>
    </row>
    <row r="11" spans="1:10" x14ac:dyDescent="0.35">
      <c r="A11" s="7" t="s">
        <v>56</v>
      </c>
      <c r="B11" s="35">
        <v>100</v>
      </c>
      <c r="C11" s="35">
        <v>76</v>
      </c>
      <c r="D11" s="35">
        <v>9</v>
      </c>
      <c r="E11" s="35">
        <v>15</v>
      </c>
    </row>
    <row r="12" spans="1:10" x14ac:dyDescent="0.35">
      <c r="A12" s="7" t="s">
        <v>57</v>
      </c>
      <c r="B12" s="35">
        <v>100</v>
      </c>
      <c r="C12" s="35">
        <v>41</v>
      </c>
      <c r="D12" s="35">
        <v>9</v>
      </c>
      <c r="E12" s="35">
        <v>50</v>
      </c>
    </row>
    <row r="13" spans="1:10" x14ac:dyDescent="0.35">
      <c r="A13" s="7" t="s">
        <v>232</v>
      </c>
      <c r="B13" s="35">
        <v>100</v>
      </c>
      <c r="C13" s="35">
        <v>51</v>
      </c>
      <c r="D13" s="35">
        <v>9</v>
      </c>
      <c r="E13" s="35">
        <v>40</v>
      </c>
    </row>
    <row r="14" spans="1:10" x14ac:dyDescent="0.35">
      <c r="A14" s="7" t="s">
        <v>58</v>
      </c>
      <c r="B14" s="35">
        <v>100</v>
      </c>
      <c r="C14" s="35">
        <v>59</v>
      </c>
      <c r="D14" s="35">
        <v>10</v>
      </c>
      <c r="E14" s="35">
        <v>31</v>
      </c>
    </row>
    <row r="15" spans="1:10" x14ac:dyDescent="0.35">
      <c r="A15" s="7" t="s">
        <v>59</v>
      </c>
      <c r="B15" s="35">
        <v>100</v>
      </c>
      <c r="C15" s="35">
        <v>60</v>
      </c>
      <c r="D15" s="35">
        <v>9</v>
      </c>
      <c r="E15" s="35">
        <v>31</v>
      </c>
    </row>
    <row r="16" spans="1:10" x14ac:dyDescent="0.35">
      <c r="A16" s="30" t="s">
        <v>330</v>
      </c>
      <c r="B16" s="35">
        <v>100</v>
      </c>
      <c r="C16" s="35">
        <v>64</v>
      </c>
      <c r="D16" s="35">
        <v>10</v>
      </c>
      <c r="E16" s="35">
        <v>26</v>
      </c>
    </row>
    <row r="17" spans="1:5" x14ac:dyDescent="0.35">
      <c r="A17" s="7" t="s">
        <v>60</v>
      </c>
      <c r="B17" s="35">
        <v>100</v>
      </c>
      <c r="C17" s="35">
        <v>66</v>
      </c>
      <c r="D17" s="35">
        <v>11</v>
      </c>
      <c r="E17" s="35">
        <v>23</v>
      </c>
    </row>
    <row r="18" spans="1:5" x14ac:dyDescent="0.35">
      <c r="A18" s="7" t="s">
        <v>61</v>
      </c>
      <c r="B18" s="35">
        <v>100</v>
      </c>
      <c r="C18" s="35">
        <v>59</v>
      </c>
      <c r="D18" s="35">
        <v>8</v>
      </c>
      <c r="E18" s="35">
        <v>33</v>
      </c>
    </row>
    <row r="19" spans="1:5" x14ac:dyDescent="0.35">
      <c r="A19" s="7" t="s">
        <v>62</v>
      </c>
      <c r="B19" s="35">
        <v>100</v>
      </c>
      <c r="C19" s="35">
        <v>63</v>
      </c>
      <c r="D19" s="35">
        <v>10</v>
      </c>
      <c r="E19" s="35">
        <v>27</v>
      </c>
    </row>
    <row r="20" spans="1:5" x14ac:dyDescent="0.35">
      <c r="A20" s="7" t="s">
        <v>63</v>
      </c>
      <c r="B20" s="35">
        <v>100</v>
      </c>
      <c r="C20" s="35">
        <v>66</v>
      </c>
      <c r="D20" s="35">
        <v>18</v>
      </c>
      <c r="E20" s="35">
        <v>17</v>
      </c>
    </row>
    <row r="21" spans="1:5" x14ac:dyDescent="0.35">
      <c r="A21" s="7" t="s">
        <v>64</v>
      </c>
      <c r="B21" s="35">
        <v>100</v>
      </c>
      <c r="C21" s="35">
        <v>69</v>
      </c>
      <c r="D21" s="35">
        <v>12</v>
      </c>
      <c r="E21" s="35">
        <v>19</v>
      </c>
    </row>
    <row r="22" spans="1:5" x14ac:dyDescent="0.35">
      <c r="A22" s="7" t="s">
        <v>65</v>
      </c>
      <c r="B22" s="35">
        <v>100</v>
      </c>
      <c r="C22" s="35">
        <v>48</v>
      </c>
      <c r="D22" s="35">
        <v>10</v>
      </c>
      <c r="E22" s="35">
        <v>43</v>
      </c>
    </row>
    <row r="23" spans="1:5" x14ac:dyDescent="0.35">
      <c r="A23" s="7" t="s">
        <v>66</v>
      </c>
      <c r="B23" s="35">
        <v>100</v>
      </c>
      <c r="C23" s="35">
        <v>36</v>
      </c>
      <c r="D23" s="35">
        <v>9</v>
      </c>
      <c r="E23" s="35">
        <v>56</v>
      </c>
    </row>
    <row r="24" spans="1:5" x14ac:dyDescent="0.35">
      <c r="A24" s="7" t="s">
        <v>67</v>
      </c>
      <c r="B24" s="35">
        <v>100</v>
      </c>
      <c r="C24" s="35">
        <v>53</v>
      </c>
      <c r="D24" s="35">
        <v>6</v>
      </c>
      <c r="E24" s="35">
        <v>40</v>
      </c>
    </row>
    <row r="25" spans="1:5" x14ac:dyDescent="0.35">
      <c r="A25" s="7" t="s">
        <v>68</v>
      </c>
      <c r="B25" s="35">
        <v>100</v>
      </c>
      <c r="C25" s="35">
        <v>52</v>
      </c>
      <c r="D25" s="35">
        <v>6</v>
      </c>
      <c r="E25" s="35">
        <v>41</v>
      </c>
    </row>
    <row r="26" spans="1:5" x14ac:dyDescent="0.35">
      <c r="A26" s="7" t="s">
        <v>69</v>
      </c>
      <c r="B26" s="35">
        <v>100</v>
      </c>
      <c r="C26" s="35">
        <v>55</v>
      </c>
      <c r="D26" s="35">
        <v>7</v>
      </c>
      <c r="E26" s="35">
        <v>38</v>
      </c>
    </row>
    <row r="27" spans="1:5" x14ac:dyDescent="0.35">
      <c r="A27" s="7" t="s">
        <v>70</v>
      </c>
      <c r="B27" s="35">
        <v>100</v>
      </c>
      <c r="C27" s="35">
        <v>65</v>
      </c>
      <c r="D27" s="35">
        <v>9</v>
      </c>
      <c r="E27" s="35">
        <v>26</v>
      </c>
    </row>
    <row r="28" spans="1:5" x14ac:dyDescent="0.35">
      <c r="A28" s="7" t="s">
        <v>71</v>
      </c>
      <c r="B28" s="35">
        <v>100</v>
      </c>
      <c r="C28" s="35">
        <v>65</v>
      </c>
      <c r="D28" s="35">
        <v>9</v>
      </c>
      <c r="E28" s="35">
        <v>26</v>
      </c>
    </row>
    <row r="29" spans="1:5" x14ac:dyDescent="0.35">
      <c r="A29" s="7" t="s">
        <v>72</v>
      </c>
      <c r="B29" s="35">
        <v>100</v>
      </c>
      <c r="C29" s="35">
        <v>73</v>
      </c>
      <c r="D29" s="35">
        <v>8</v>
      </c>
      <c r="E29" s="35">
        <v>19</v>
      </c>
    </row>
    <row r="30" spans="1:5" x14ac:dyDescent="0.35">
      <c r="A30" s="7" t="s">
        <v>73</v>
      </c>
      <c r="B30" s="35">
        <v>100</v>
      </c>
      <c r="C30" s="35">
        <v>73</v>
      </c>
      <c r="D30" s="35">
        <v>10</v>
      </c>
      <c r="E30" s="35">
        <v>17</v>
      </c>
    </row>
    <row r="31" spans="1:5" x14ac:dyDescent="0.35">
      <c r="A31" s="7" t="s">
        <v>74</v>
      </c>
      <c r="B31" s="35">
        <v>100</v>
      </c>
      <c r="C31" s="35">
        <v>69</v>
      </c>
      <c r="D31" s="35">
        <v>19</v>
      </c>
      <c r="E31" s="35">
        <v>13</v>
      </c>
    </row>
    <row r="32" spans="1:5" x14ac:dyDescent="0.35">
      <c r="A32" s="7" t="s">
        <v>75</v>
      </c>
      <c r="B32" s="35">
        <v>100</v>
      </c>
      <c r="C32" s="35">
        <v>74</v>
      </c>
      <c r="D32" s="35">
        <v>9</v>
      </c>
      <c r="E32" s="35">
        <v>17</v>
      </c>
    </row>
    <row r="33" spans="1:5" x14ac:dyDescent="0.35">
      <c r="A33" s="7" t="s">
        <v>76</v>
      </c>
      <c r="B33" s="35">
        <v>100</v>
      </c>
      <c r="C33" s="35">
        <v>60</v>
      </c>
      <c r="D33" s="35">
        <v>8</v>
      </c>
      <c r="E33" s="35">
        <v>32</v>
      </c>
    </row>
    <row r="34" spans="1:5" x14ac:dyDescent="0.35">
      <c r="A34" s="7" t="s">
        <v>77</v>
      </c>
      <c r="B34" s="35">
        <v>100</v>
      </c>
      <c r="C34" s="35">
        <v>69</v>
      </c>
      <c r="D34" s="35">
        <v>13</v>
      </c>
      <c r="E34" s="35">
        <v>18</v>
      </c>
    </row>
    <row r="35" spans="1:5" x14ac:dyDescent="0.35">
      <c r="A35" s="7" t="s">
        <v>78</v>
      </c>
      <c r="B35" s="35">
        <v>100</v>
      </c>
      <c r="C35" s="35">
        <v>63</v>
      </c>
      <c r="D35" s="35">
        <v>11</v>
      </c>
      <c r="E35" s="35">
        <v>26</v>
      </c>
    </row>
    <row r="36" spans="1:5" x14ac:dyDescent="0.35">
      <c r="A36" s="7" t="s">
        <v>79</v>
      </c>
      <c r="B36" s="35">
        <v>100</v>
      </c>
      <c r="C36" s="35">
        <v>39</v>
      </c>
      <c r="D36" s="35">
        <v>11</v>
      </c>
      <c r="E36" s="35">
        <v>50</v>
      </c>
    </row>
    <row r="37" spans="1:5" x14ac:dyDescent="0.35">
      <c r="A37" s="7" t="s">
        <v>80</v>
      </c>
      <c r="B37" s="35">
        <v>100</v>
      </c>
      <c r="C37" s="35">
        <v>57</v>
      </c>
      <c r="D37" s="35">
        <v>10</v>
      </c>
      <c r="E37" s="35">
        <v>33</v>
      </c>
    </row>
    <row r="38" spans="1:5" x14ac:dyDescent="0.35">
      <c r="A38" s="7" t="s">
        <v>81</v>
      </c>
      <c r="B38" s="35">
        <v>100</v>
      </c>
      <c r="C38" s="35">
        <v>42</v>
      </c>
      <c r="D38" s="35">
        <v>11</v>
      </c>
      <c r="E38" s="35">
        <v>47</v>
      </c>
    </row>
    <row r="39" spans="1:5" x14ac:dyDescent="0.35">
      <c r="A39" s="7" t="s">
        <v>82</v>
      </c>
      <c r="B39" s="35">
        <v>100</v>
      </c>
      <c r="C39" s="35">
        <v>54</v>
      </c>
      <c r="D39" s="35">
        <v>8</v>
      </c>
      <c r="E39" s="35">
        <v>37</v>
      </c>
    </row>
    <row r="40" spans="1:5" x14ac:dyDescent="0.35">
      <c r="A40" s="7" t="s">
        <v>83</v>
      </c>
      <c r="B40" s="35">
        <v>100</v>
      </c>
      <c r="C40" s="35">
        <v>65</v>
      </c>
      <c r="D40" s="35">
        <v>10</v>
      </c>
      <c r="E40" s="35">
        <v>25</v>
      </c>
    </row>
    <row r="41" spans="1:5" x14ac:dyDescent="0.35">
      <c r="A41" s="7" t="s">
        <v>84</v>
      </c>
      <c r="B41" s="35">
        <v>100</v>
      </c>
      <c r="C41" s="35">
        <v>50</v>
      </c>
      <c r="D41" s="35">
        <v>9</v>
      </c>
      <c r="E41" s="35">
        <v>42</v>
      </c>
    </row>
    <row r="42" spans="1:5" x14ac:dyDescent="0.35">
      <c r="A42" s="7" t="s">
        <v>85</v>
      </c>
      <c r="B42" s="35">
        <v>100</v>
      </c>
      <c r="C42" s="35">
        <v>64</v>
      </c>
      <c r="D42" s="35">
        <v>8</v>
      </c>
      <c r="E42" s="35">
        <v>28</v>
      </c>
    </row>
    <row r="43" spans="1:5" x14ac:dyDescent="0.35">
      <c r="A43" s="7" t="s">
        <v>86</v>
      </c>
      <c r="B43" s="35">
        <v>100</v>
      </c>
      <c r="C43" s="35">
        <v>57</v>
      </c>
      <c r="D43" s="35">
        <v>8</v>
      </c>
      <c r="E43" s="35">
        <v>35</v>
      </c>
    </row>
    <row r="44" spans="1:5" x14ac:dyDescent="0.35">
      <c r="A44" s="7" t="s">
        <v>87</v>
      </c>
      <c r="B44" s="35">
        <v>100</v>
      </c>
      <c r="C44" s="35">
        <v>51</v>
      </c>
      <c r="D44" s="35">
        <v>9</v>
      </c>
      <c r="E44" s="35">
        <v>41</v>
      </c>
    </row>
    <row r="45" spans="1:5" x14ac:dyDescent="0.35">
      <c r="A45" s="7"/>
      <c r="B45" s="12"/>
      <c r="C45" s="12"/>
      <c r="D45" s="12"/>
      <c r="E45" s="12"/>
    </row>
    <row r="46" spans="1:5" x14ac:dyDescent="0.35">
      <c r="A46" s="10" t="s">
        <v>41</v>
      </c>
      <c r="B46" s="10"/>
      <c r="C46" s="10"/>
      <c r="D46" s="10"/>
      <c r="E46" s="10"/>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88</v>
      </c>
      <c r="J1" s="5"/>
    </row>
    <row r="2" spans="1:10" x14ac:dyDescent="0.35">
      <c r="A2" s="89" t="s">
        <v>89</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3"/>
      <c r="C9" s="13"/>
      <c r="D9" s="13"/>
      <c r="E9" s="13"/>
    </row>
    <row r="10" spans="1:10" x14ac:dyDescent="0.35">
      <c r="A10" s="9" t="s">
        <v>273</v>
      </c>
      <c r="B10" s="13"/>
      <c r="C10" s="13"/>
      <c r="D10" s="13"/>
      <c r="E10" s="13"/>
    </row>
    <row r="11" spans="1:10" x14ac:dyDescent="0.35">
      <c r="A11" s="7" t="s">
        <v>90</v>
      </c>
      <c r="B11" s="35">
        <v>100</v>
      </c>
      <c r="C11" s="35">
        <v>54</v>
      </c>
      <c r="D11" s="35">
        <v>9</v>
      </c>
      <c r="E11" s="35">
        <v>37</v>
      </c>
    </row>
    <row r="12" spans="1:10" x14ac:dyDescent="0.35">
      <c r="A12" s="7" t="s">
        <v>91</v>
      </c>
      <c r="B12" s="35">
        <v>100</v>
      </c>
      <c r="C12" s="35">
        <v>60</v>
      </c>
      <c r="D12" s="35">
        <v>8</v>
      </c>
      <c r="E12" s="35">
        <v>31</v>
      </c>
    </row>
    <row r="13" spans="1:10" x14ac:dyDescent="0.35">
      <c r="A13" s="7" t="s">
        <v>92</v>
      </c>
      <c r="B13" s="35">
        <v>100</v>
      </c>
      <c r="C13" s="35">
        <v>64</v>
      </c>
      <c r="D13" s="35">
        <v>9</v>
      </c>
      <c r="E13" s="35">
        <v>28</v>
      </c>
    </row>
    <row r="14" spans="1:10" x14ac:dyDescent="0.35">
      <c r="A14" s="7" t="s">
        <v>93</v>
      </c>
      <c r="B14" s="35">
        <v>100</v>
      </c>
      <c r="C14" s="35">
        <v>57</v>
      </c>
      <c r="D14" s="35">
        <v>10</v>
      </c>
      <c r="E14" s="35">
        <v>33</v>
      </c>
    </row>
    <row r="15" spans="1:10" x14ac:dyDescent="0.35">
      <c r="A15" s="7"/>
      <c r="B15" s="13"/>
      <c r="C15" s="13"/>
      <c r="D15" s="13"/>
      <c r="E15" s="13"/>
    </row>
    <row r="16" spans="1:10" x14ac:dyDescent="0.35">
      <c r="A16" s="10" t="s">
        <v>41</v>
      </c>
      <c r="B16" s="10"/>
      <c r="C16" s="10"/>
      <c r="D16" s="10"/>
      <c r="E16" s="10"/>
    </row>
    <row r="17" spans="1:5" ht="36.65" customHeight="1" x14ac:dyDescent="0.35">
      <c r="A17" s="91" t="s">
        <v>272</v>
      </c>
      <c r="B17" s="91"/>
      <c r="C17" s="91"/>
      <c r="D17" s="91"/>
      <c r="E17" s="91"/>
    </row>
    <row r="32" spans="1:5" x14ac:dyDescent="0.35">
      <c r="D32" s="37"/>
    </row>
  </sheetData>
  <mergeCells count="2">
    <mergeCell ref="A2:E2"/>
    <mergeCell ref="A17:E17"/>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0.81640625" defaultRowHeight="14.5" x14ac:dyDescent="0.35"/>
  <cols>
    <col min="1" max="1" width="80.7265625" customWidth="1"/>
    <col min="2" max="2" width="6.54296875" customWidth="1"/>
    <col min="3" max="4" width="22.81640625" customWidth="1"/>
    <col min="5" max="5" width="25.26953125" customWidth="1"/>
  </cols>
  <sheetData>
    <row r="1" spans="1:10" x14ac:dyDescent="0.35">
      <c r="A1" s="5" t="s">
        <v>94</v>
      </c>
      <c r="J1" s="5"/>
    </row>
    <row r="2" spans="1:10" x14ac:dyDescent="0.35">
      <c r="A2" s="89" t="s">
        <v>233</v>
      </c>
      <c r="B2" s="89"/>
      <c r="C2" s="89"/>
      <c r="D2" s="89"/>
      <c r="E2" s="89"/>
    </row>
    <row r="3" spans="1:10" x14ac:dyDescent="0.35">
      <c r="A3" s="7"/>
      <c r="B3" s="7" t="s">
        <v>31</v>
      </c>
      <c r="C3" s="8" t="s">
        <v>33</v>
      </c>
      <c r="D3" s="8"/>
      <c r="E3" s="8"/>
    </row>
    <row r="4" spans="1:10" x14ac:dyDescent="0.35">
      <c r="A4" s="8"/>
      <c r="B4" s="8"/>
      <c r="C4" s="8" t="s">
        <v>34</v>
      </c>
      <c r="D4" s="8" t="s">
        <v>35</v>
      </c>
      <c r="E4" s="8" t="s">
        <v>36</v>
      </c>
    </row>
    <row r="6" spans="1:10" x14ac:dyDescent="0.35">
      <c r="B6" s="9" t="s">
        <v>32</v>
      </c>
    </row>
    <row r="8" spans="1:10" x14ac:dyDescent="0.35">
      <c r="A8" s="7" t="s">
        <v>31</v>
      </c>
      <c r="B8" s="35">
        <v>100</v>
      </c>
      <c r="C8" s="35">
        <v>57</v>
      </c>
      <c r="D8" s="35">
        <v>10</v>
      </c>
      <c r="E8" s="35">
        <v>33</v>
      </c>
    </row>
    <row r="9" spans="1:10" x14ac:dyDescent="0.35">
      <c r="A9" s="7"/>
      <c r="B9" s="14"/>
      <c r="C9" s="14"/>
      <c r="D9" s="14"/>
      <c r="E9" s="14"/>
    </row>
    <row r="10" spans="1:10" x14ac:dyDescent="0.35">
      <c r="A10" s="9" t="s">
        <v>276</v>
      </c>
      <c r="B10" s="14"/>
      <c r="C10" s="14"/>
      <c r="D10" s="14"/>
      <c r="E10" s="14"/>
    </row>
    <row r="11" spans="1:10" x14ac:dyDescent="0.35">
      <c r="A11" s="7" t="s">
        <v>95</v>
      </c>
      <c r="B11" s="35">
        <v>100</v>
      </c>
      <c r="C11" s="35">
        <v>48</v>
      </c>
      <c r="D11" s="35">
        <v>10</v>
      </c>
      <c r="E11" s="35">
        <v>42</v>
      </c>
    </row>
    <row r="12" spans="1:10" x14ac:dyDescent="0.35">
      <c r="A12" s="7" t="s">
        <v>96</v>
      </c>
      <c r="B12" s="35">
        <v>100</v>
      </c>
      <c r="C12" s="35">
        <v>58</v>
      </c>
      <c r="D12" s="35">
        <v>9</v>
      </c>
      <c r="E12" s="35">
        <v>33</v>
      </c>
    </row>
    <row r="13" spans="1:10" x14ac:dyDescent="0.35">
      <c r="A13" s="7" t="s">
        <v>97</v>
      </c>
      <c r="B13" s="35">
        <v>100</v>
      </c>
      <c r="C13" s="35">
        <v>51</v>
      </c>
      <c r="D13" s="35">
        <v>5</v>
      </c>
      <c r="E13" s="35">
        <v>44</v>
      </c>
    </row>
    <row r="14" spans="1:10" x14ac:dyDescent="0.35">
      <c r="A14" s="7" t="s">
        <v>98</v>
      </c>
      <c r="B14" s="35">
        <v>100</v>
      </c>
      <c r="C14" s="35">
        <v>48</v>
      </c>
      <c r="D14" s="35">
        <v>8</v>
      </c>
      <c r="E14" s="35">
        <v>45</v>
      </c>
    </row>
    <row r="15" spans="1:10" x14ac:dyDescent="0.35">
      <c r="A15" s="7" t="s">
        <v>99</v>
      </c>
      <c r="B15" s="35">
        <v>100</v>
      </c>
      <c r="C15" s="35">
        <v>71</v>
      </c>
      <c r="D15" s="35">
        <v>8</v>
      </c>
      <c r="E15" s="35">
        <v>21</v>
      </c>
    </row>
    <row r="16" spans="1:10" x14ac:dyDescent="0.35">
      <c r="A16" s="7" t="s">
        <v>100</v>
      </c>
      <c r="B16" s="35">
        <v>100</v>
      </c>
      <c r="C16" s="35">
        <v>70</v>
      </c>
      <c r="D16" s="35">
        <v>11</v>
      </c>
      <c r="E16" s="35">
        <v>19</v>
      </c>
    </row>
    <row r="17" spans="1:5" x14ac:dyDescent="0.35">
      <c r="A17" s="7" t="s">
        <v>101</v>
      </c>
      <c r="B17" s="35">
        <v>100</v>
      </c>
      <c r="C17" s="35">
        <v>55</v>
      </c>
      <c r="D17" s="35">
        <v>10</v>
      </c>
      <c r="E17" s="35">
        <v>35</v>
      </c>
    </row>
    <row r="18" spans="1:5" x14ac:dyDescent="0.35">
      <c r="A18" s="7" t="s">
        <v>102</v>
      </c>
      <c r="B18" s="35">
        <v>100</v>
      </c>
      <c r="C18" s="35">
        <v>51</v>
      </c>
      <c r="D18" s="35">
        <v>11</v>
      </c>
      <c r="E18" s="35">
        <v>38</v>
      </c>
    </row>
    <row r="19" spans="1:5" x14ac:dyDescent="0.35">
      <c r="A19" s="7" t="s">
        <v>103</v>
      </c>
      <c r="B19" s="35">
        <v>100</v>
      </c>
      <c r="C19" s="35">
        <v>60</v>
      </c>
      <c r="D19" s="35">
        <v>11</v>
      </c>
      <c r="E19" s="35">
        <v>30</v>
      </c>
    </row>
    <row r="20" spans="1:5" x14ac:dyDescent="0.35">
      <c r="A20" s="7" t="s">
        <v>104</v>
      </c>
      <c r="B20" s="35">
        <v>100</v>
      </c>
      <c r="C20" s="35">
        <v>56</v>
      </c>
      <c r="D20" s="35">
        <v>8</v>
      </c>
      <c r="E20" s="35">
        <v>36</v>
      </c>
    </row>
    <row r="21" spans="1:5" x14ac:dyDescent="0.35">
      <c r="A21" s="30" t="s">
        <v>277</v>
      </c>
      <c r="B21" s="35">
        <v>100</v>
      </c>
      <c r="C21" s="35">
        <v>65</v>
      </c>
      <c r="D21" s="35">
        <v>12</v>
      </c>
      <c r="E21" s="35">
        <v>24</v>
      </c>
    </row>
    <row r="22" spans="1:5" x14ac:dyDescent="0.35">
      <c r="A22" s="7"/>
      <c r="B22" s="14"/>
      <c r="C22" s="14"/>
      <c r="D22" s="14"/>
      <c r="E22" s="14"/>
    </row>
    <row r="23" spans="1:5" x14ac:dyDescent="0.35">
      <c r="A23" s="10" t="s">
        <v>41</v>
      </c>
      <c r="B23" s="10"/>
      <c r="C23" s="10"/>
      <c r="D23" s="10"/>
      <c r="E23" s="10"/>
    </row>
    <row r="24" spans="1:5" ht="29.25" customHeight="1" x14ac:dyDescent="0.35">
      <c r="A24" s="91" t="s">
        <v>274</v>
      </c>
      <c r="B24" s="91"/>
      <c r="C24" s="91"/>
      <c r="D24" s="91"/>
      <c r="E24" s="91"/>
    </row>
    <row r="25" spans="1:5" ht="27" customHeight="1" x14ac:dyDescent="0.35">
      <c r="A25" s="90" t="s">
        <v>275</v>
      </c>
      <c r="B25" s="90"/>
      <c r="C25" s="90"/>
      <c r="D25" s="90"/>
      <c r="E25" s="90"/>
    </row>
  </sheetData>
  <mergeCells count="3">
    <mergeCell ref="A2:E2"/>
    <mergeCell ref="A24:E24"/>
    <mergeCell ref="A25:E2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4</vt:i4>
      </vt:variant>
    </vt:vector>
  </HeadingPairs>
  <TitlesOfParts>
    <vt:vector size="28"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2022-02-01T10:26:32Z</cp:lastPrinted>
  <dcterms:created xsi:type="dcterms:W3CDTF">2020-05-28T08:27:28Z</dcterms:created>
  <dcterms:modified xsi:type="dcterms:W3CDTF">2024-05-30T09:19:02Z</dcterms:modified>
</cp:coreProperties>
</file>