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LAMA\Werk\Extern\Diversen\ZuivelNL\"/>
    </mc:Choice>
  </mc:AlternateContent>
  <bookViews>
    <workbookView xWindow="-15" yWindow="0" windowWidth="20700" windowHeight="4470" activeTab="6"/>
  </bookViews>
  <sheets>
    <sheet name="tabel 3" sheetId="1" r:id="rId1"/>
    <sheet name="tabel 4" sheetId="2" r:id="rId2"/>
    <sheet name="tabel 13 " sheetId="3" r:id="rId3"/>
    <sheet name="tabel 14" sheetId="4" r:id="rId4"/>
    <sheet name="Melkschapen_tabel1" sheetId="6" r:id="rId5"/>
    <sheet name="Melkschapen_tabel2" sheetId="5" r:id="rId6"/>
    <sheet name="Waterbuffels" sheetId="8" r:id="rId7"/>
  </sheets>
  <calcPr calcId="162913"/>
</workbook>
</file>

<file path=xl/calcChain.xml><?xml version="1.0" encoding="utf-8"?>
<calcChain xmlns="http://schemas.openxmlformats.org/spreadsheetml/2006/main">
  <c r="S23" i="1" l="1"/>
  <c r="H21" i="5" l="1"/>
  <c r="H20" i="5"/>
  <c r="H13" i="5"/>
  <c r="H22" i="5" s="1"/>
  <c r="H13" i="6"/>
  <c r="H22" i="6" s="1"/>
  <c r="S37" i="4"/>
  <c r="S36" i="4"/>
  <c r="S35" i="4"/>
  <c r="S33" i="4"/>
  <c r="S32" i="4"/>
  <c r="S31" i="4"/>
  <c r="S30" i="4"/>
  <c r="S29" i="4"/>
  <c r="S22" i="3"/>
  <c r="S35" i="3" s="1"/>
  <c r="S28" i="2"/>
  <c r="S47" i="2" s="1"/>
  <c r="R30" i="1"/>
  <c r="S47" i="1"/>
  <c r="H24" i="5" l="1"/>
  <c r="H23" i="5"/>
  <c r="H27" i="5" s="1"/>
  <c r="H20" i="6"/>
  <c r="H23" i="6"/>
  <c r="H21" i="6"/>
  <c r="H27" i="6" s="1"/>
  <c r="H24" i="6"/>
  <c r="S40" i="4"/>
  <c r="S29" i="3"/>
  <c r="S32" i="3"/>
  <c r="S36" i="3"/>
  <c r="S30" i="3"/>
  <c r="S33" i="3"/>
  <c r="S37" i="3"/>
  <c r="S31" i="3"/>
  <c r="S37" i="2"/>
  <c r="S41" i="2"/>
  <c r="S44" i="2"/>
  <c r="S48" i="2"/>
  <c r="S35" i="2"/>
  <c r="S38" i="2"/>
  <c r="S42" i="2"/>
  <c r="S45" i="2"/>
  <c r="S49" i="2"/>
  <c r="S36" i="2"/>
  <c r="S40" i="2"/>
  <c r="S43" i="2"/>
  <c r="S32" i="1"/>
  <c r="S39" i="1"/>
  <c r="S33" i="1"/>
  <c r="S44" i="1"/>
  <c r="S36" i="1"/>
  <c r="S43" i="1"/>
  <c r="S30" i="1"/>
  <c r="S37" i="1"/>
  <c r="S40" i="1"/>
  <c r="S31" i="1"/>
  <c r="S35" i="1"/>
  <c r="S38" i="1"/>
  <c r="S42" i="1"/>
  <c r="G24" i="6"/>
  <c r="D24" i="6"/>
  <c r="F23" i="6"/>
  <c r="C23" i="6"/>
  <c r="G21" i="6"/>
  <c r="D21" i="6"/>
  <c r="F20" i="6"/>
  <c r="C20" i="6"/>
  <c r="G13" i="6"/>
  <c r="G22" i="6" s="1"/>
  <c r="F13" i="6"/>
  <c r="F24" i="6" s="1"/>
  <c r="E13" i="6"/>
  <c r="E23" i="6" s="1"/>
  <c r="D13" i="6"/>
  <c r="D22" i="6" s="1"/>
  <c r="C13" i="6"/>
  <c r="C24" i="6" s="1"/>
  <c r="G24" i="5"/>
  <c r="D24" i="5"/>
  <c r="G23" i="5"/>
  <c r="F23" i="5"/>
  <c r="D23" i="5"/>
  <c r="C23" i="5"/>
  <c r="G21" i="5"/>
  <c r="D21" i="5"/>
  <c r="G20" i="5"/>
  <c r="G27" i="5" s="1"/>
  <c r="F20" i="5"/>
  <c r="D20" i="5"/>
  <c r="C20" i="5"/>
  <c r="G13" i="5"/>
  <c r="G22" i="5" s="1"/>
  <c r="F13" i="5"/>
  <c r="F24" i="5" s="1"/>
  <c r="E13" i="5"/>
  <c r="E23" i="5" s="1"/>
  <c r="D13" i="5"/>
  <c r="D22" i="5" s="1"/>
  <c r="C13" i="5"/>
  <c r="C24" i="5" s="1"/>
  <c r="S40" i="3" l="1"/>
  <c r="S52" i="2"/>
  <c r="D20" i="6"/>
  <c r="D27" i="6" s="1"/>
  <c r="G20" i="6"/>
  <c r="E21" i="6"/>
  <c r="C22" i="6"/>
  <c r="F22" i="6"/>
  <c r="D23" i="6"/>
  <c r="G23" i="6"/>
  <c r="E24" i="6"/>
  <c r="E22" i="6"/>
  <c r="E20" i="6"/>
  <c r="E27" i="6" s="1"/>
  <c r="C21" i="6"/>
  <c r="C27" i="6" s="1"/>
  <c r="F21" i="6"/>
  <c r="F27" i="6" s="1"/>
  <c r="D27" i="5"/>
  <c r="F27" i="5"/>
  <c r="E22" i="5"/>
  <c r="E21" i="5"/>
  <c r="C22" i="5"/>
  <c r="F22" i="5"/>
  <c r="E24" i="5"/>
  <c r="E20" i="5"/>
  <c r="E27" i="5" s="1"/>
  <c r="C21" i="5"/>
  <c r="C27" i="5" s="1"/>
  <c r="F21" i="5"/>
  <c r="G27" i="6" l="1"/>
  <c r="G35" i="4" l="1"/>
  <c r="H35" i="4"/>
  <c r="I35" i="4"/>
  <c r="J35" i="4"/>
  <c r="K35" i="4"/>
  <c r="L35" i="4"/>
  <c r="M35" i="4"/>
  <c r="N35" i="4"/>
  <c r="O35" i="4"/>
  <c r="P35" i="4"/>
  <c r="Q35" i="4"/>
  <c r="R35" i="4"/>
  <c r="G36" i="4"/>
  <c r="H36" i="4"/>
  <c r="I36" i="4"/>
  <c r="J36" i="4"/>
  <c r="K36" i="4"/>
  <c r="L36" i="4"/>
  <c r="M36" i="4"/>
  <c r="N36" i="4"/>
  <c r="O36" i="4"/>
  <c r="P36" i="4"/>
  <c r="Q36" i="4"/>
  <c r="R36" i="4"/>
  <c r="G37" i="4"/>
  <c r="H37" i="4"/>
  <c r="I37" i="4"/>
  <c r="J37" i="4"/>
  <c r="K37" i="4"/>
  <c r="L37" i="4"/>
  <c r="M37" i="4"/>
  <c r="N37" i="4"/>
  <c r="O37" i="4"/>
  <c r="P37" i="4"/>
  <c r="Q37" i="4"/>
  <c r="R37" i="4"/>
  <c r="F36" i="4"/>
  <c r="F37" i="4"/>
  <c r="F35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C40" i="4"/>
  <c r="M22" i="4"/>
  <c r="J22" i="4"/>
  <c r="K22" i="4"/>
  <c r="L22" i="4"/>
  <c r="N22" i="4"/>
  <c r="O22" i="4"/>
  <c r="I22" i="4"/>
  <c r="Q33" i="4"/>
  <c r="Q32" i="4"/>
  <c r="Q31" i="4"/>
  <c r="Q30" i="4"/>
  <c r="Q29" i="4"/>
  <c r="G37" i="3"/>
  <c r="G36" i="3"/>
  <c r="G35" i="3"/>
  <c r="F35" i="3"/>
  <c r="H35" i="3"/>
  <c r="I35" i="3"/>
  <c r="J35" i="3"/>
  <c r="K35" i="3"/>
  <c r="L35" i="3"/>
  <c r="M35" i="3"/>
  <c r="N35" i="3"/>
  <c r="O35" i="3"/>
  <c r="P35" i="3"/>
  <c r="Q35" i="3"/>
  <c r="R35" i="3"/>
  <c r="H36" i="3"/>
  <c r="I36" i="3"/>
  <c r="J36" i="3"/>
  <c r="K36" i="3"/>
  <c r="L36" i="3"/>
  <c r="M36" i="3"/>
  <c r="N36" i="3"/>
  <c r="O36" i="3"/>
  <c r="P36" i="3"/>
  <c r="Q36" i="3"/>
  <c r="R36" i="3"/>
  <c r="H37" i="3"/>
  <c r="I37" i="3"/>
  <c r="J37" i="3"/>
  <c r="K37" i="3"/>
  <c r="L37" i="3"/>
  <c r="M37" i="3"/>
  <c r="N37" i="3"/>
  <c r="O37" i="3"/>
  <c r="P37" i="3"/>
  <c r="Q37" i="3"/>
  <c r="R37" i="3"/>
  <c r="F36" i="3"/>
  <c r="F37" i="3"/>
  <c r="J22" i="3"/>
  <c r="K22" i="3"/>
  <c r="L22" i="3"/>
  <c r="M22" i="3"/>
  <c r="N22" i="3"/>
  <c r="O22" i="3"/>
  <c r="P22" i="3"/>
  <c r="Q22" i="3"/>
  <c r="R22" i="3"/>
  <c r="R30" i="3" s="1"/>
  <c r="I22" i="3"/>
  <c r="R29" i="3"/>
  <c r="R32" i="3"/>
  <c r="D40" i="3"/>
  <c r="E40" i="3"/>
  <c r="F40" i="3"/>
  <c r="G40" i="3"/>
  <c r="H40" i="3"/>
  <c r="C40" i="3"/>
  <c r="Q33" i="3"/>
  <c r="Q32" i="3"/>
  <c r="Q31" i="3"/>
  <c r="Q30" i="3"/>
  <c r="Q29" i="3"/>
  <c r="Q40" i="3" s="1"/>
  <c r="R31" i="3" l="1"/>
  <c r="R33" i="3"/>
  <c r="R40" i="3"/>
  <c r="K52" i="2"/>
  <c r="G47" i="2"/>
  <c r="H47" i="2"/>
  <c r="I47" i="2"/>
  <c r="J47" i="2"/>
  <c r="K47" i="2"/>
  <c r="L47" i="2"/>
  <c r="M47" i="2"/>
  <c r="N47" i="2"/>
  <c r="O47" i="2"/>
  <c r="P47" i="2"/>
  <c r="Q47" i="2"/>
  <c r="R47" i="2"/>
  <c r="N48" i="2"/>
  <c r="O48" i="2"/>
  <c r="P48" i="2"/>
  <c r="Q48" i="2"/>
  <c r="R48" i="2"/>
  <c r="N49" i="2"/>
  <c r="O49" i="2"/>
  <c r="P49" i="2"/>
  <c r="Q49" i="2"/>
  <c r="R49" i="2"/>
  <c r="F47" i="2"/>
  <c r="C23" i="1"/>
  <c r="C47" i="1" s="1"/>
  <c r="D23" i="1"/>
  <c r="D47" i="1" s="1"/>
  <c r="E23" i="1"/>
  <c r="E47" i="1" s="1"/>
  <c r="F23" i="1"/>
  <c r="F47" i="1" s="1"/>
  <c r="G23" i="1"/>
  <c r="G47" i="1" s="1"/>
  <c r="H23" i="1"/>
  <c r="H47" i="1" s="1"/>
  <c r="I23" i="1"/>
  <c r="I47" i="1" s="1"/>
  <c r="J23" i="1"/>
  <c r="J42" i="1" s="1"/>
  <c r="K23" i="1"/>
  <c r="K42" i="1" s="1"/>
  <c r="L23" i="1"/>
  <c r="L42" i="1" s="1"/>
  <c r="M23" i="1"/>
  <c r="M42" i="1" s="1"/>
  <c r="N23" i="1"/>
  <c r="N43" i="1" s="1"/>
  <c r="O23" i="1"/>
  <c r="O42" i="1" s="1"/>
  <c r="P23" i="1"/>
  <c r="P43" i="1" s="1"/>
  <c r="Q23" i="1"/>
  <c r="Q47" i="1" s="1"/>
  <c r="R23" i="1"/>
  <c r="R42" i="1" s="1"/>
  <c r="P44" i="1" l="1"/>
  <c r="P42" i="1"/>
  <c r="G42" i="1"/>
  <c r="R43" i="1"/>
  <c r="C30" i="1"/>
  <c r="O43" i="1"/>
  <c r="R44" i="1"/>
  <c r="O44" i="1"/>
  <c r="Q43" i="1"/>
  <c r="I42" i="1"/>
  <c r="F42" i="1"/>
  <c r="Q44" i="1"/>
  <c r="N44" i="1"/>
  <c r="Q42" i="1"/>
  <c r="N42" i="1"/>
  <c r="H42" i="1"/>
  <c r="Q32" i="1"/>
  <c r="Q36" i="1"/>
  <c r="Q39" i="1"/>
  <c r="Q30" i="1"/>
  <c r="Q33" i="1"/>
  <c r="Q37" i="1"/>
  <c r="Q40" i="1"/>
  <c r="Q31" i="1"/>
  <c r="Q35" i="1"/>
  <c r="Q38" i="1"/>
  <c r="Q28" i="2" l="1"/>
  <c r="Q45" i="2" s="1"/>
  <c r="P28" i="2"/>
  <c r="P45" i="2" s="1"/>
  <c r="O28" i="2"/>
  <c r="O45" i="2" s="1"/>
  <c r="N28" i="2"/>
  <c r="N45" i="2" s="1"/>
  <c r="M28" i="2"/>
  <c r="M45" i="2" s="1"/>
  <c r="L28" i="2"/>
  <c r="L45" i="2" s="1"/>
  <c r="K28" i="2"/>
  <c r="K45" i="2" s="1"/>
  <c r="J28" i="2"/>
  <c r="J45" i="2" s="1"/>
  <c r="I28" i="2"/>
  <c r="I45" i="2" s="1"/>
  <c r="H28" i="2"/>
  <c r="H45" i="2" s="1"/>
  <c r="G28" i="2"/>
  <c r="G45" i="2" s="1"/>
  <c r="F28" i="2"/>
  <c r="F45" i="2" s="1"/>
  <c r="E28" i="2"/>
  <c r="E45" i="2" s="1"/>
  <c r="D28" i="2"/>
  <c r="D45" i="2" s="1"/>
  <c r="C28" i="2"/>
  <c r="R28" i="2"/>
  <c r="R45" i="2" s="1"/>
  <c r="Q43" i="2"/>
  <c r="C45" i="2" l="1"/>
  <c r="C40" i="2"/>
  <c r="Q37" i="2"/>
  <c r="Q41" i="2"/>
  <c r="Q44" i="2"/>
  <c r="Q35" i="2"/>
  <c r="Q38" i="2"/>
  <c r="Q42" i="2"/>
  <c r="Q36" i="2"/>
  <c r="Q40" i="2"/>
  <c r="Q52" i="2" s="1"/>
  <c r="P33" i="4"/>
  <c r="P32" i="4"/>
  <c r="P31" i="4"/>
  <c r="P30" i="4"/>
  <c r="P29" i="4"/>
  <c r="P33" i="3"/>
  <c r="P32" i="3"/>
  <c r="P31" i="3"/>
  <c r="P30" i="3"/>
  <c r="P29" i="3"/>
  <c r="P40" i="3" s="1"/>
  <c r="P44" i="2"/>
  <c r="P47" i="1"/>
  <c r="P30" i="1" l="1"/>
  <c r="P36" i="2"/>
  <c r="P38" i="2"/>
  <c r="P41" i="2"/>
  <c r="P43" i="2"/>
  <c r="P35" i="2"/>
  <c r="P37" i="2"/>
  <c r="P40" i="2"/>
  <c r="P52" i="2" s="1"/>
  <c r="P42" i="2"/>
  <c r="P31" i="1"/>
  <c r="P33" i="1"/>
  <c r="P36" i="1"/>
  <c r="P38" i="1"/>
  <c r="P40" i="1"/>
  <c r="P32" i="1"/>
  <c r="P35" i="1"/>
  <c r="P37" i="1"/>
  <c r="P39" i="1"/>
  <c r="O44" i="2"/>
  <c r="O40" i="1"/>
  <c r="O33" i="3"/>
  <c r="O32" i="3"/>
  <c r="O31" i="3"/>
  <c r="O30" i="3"/>
  <c r="O29" i="3"/>
  <c r="O40" i="3" s="1"/>
  <c r="O30" i="1"/>
  <c r="O33" i="4" l="1"/>
  <c r="O29" i="4"/>
  <c r="O39" i="1"/>
  <c r="O36" i="2"/>
  <c r="O43" i="2"/>
  <c r="O38" i="2"/>
  <c r="O41" i="2"/>
  <c r="O35" i="1"/>
  <c r="O35" i="2"/>
  <c r="O37" i="2"/>
  <c r="O40" i="2"/>
  <c r="O52" i="2" s="1"/>
  <c r="O42" i="2"/>
  <c r="O32" i="1"/>
  <c r="O37" i="1"/>
  <c r="O47" i="1"/>
  <c r="O31" i="4"/>
  <c r="O31" i="1"/>
  <c r="O33" i="1"/>
  <c r="O36" i="1"/>
  <c r="O38" i="1"/>
  <c r="O30" i="4"/>
  <c r="O32" i="4"/>
  <c r="N33" i="3"/>
  <c r="N31" i="3"/>
  <c r="N29" i="3"/>
  <c r="R44" i="2"/>
  <c r="N44" i="2"/>
  <c r="N47" i="1"/>
  <c r="N36" i="1"/>
  <c r="N37" i="1"/>
  <c r="N38" i="1"/>
  <c r="N39" i="1"/>
  <c r="N40" i="1"/>
  <c r="N35" i="1"/>
  <c r="N31" i="1"/>
  <c r="N32" i="1"/>
  <c r="N33" i="1"/>
  <c r="N30" i="1"/>
  <c r="M31" i="4" l="1"/>
  <c r="M29" i="4"/>
  <c r="M33" i="4"/>
  <c r="N31" i="4"/>
  <c r="N29" i="4"/>
  <c r="N33" i="4"/>
  <c r="N30" i="4"/>
  <c r="N32" i="4"/>
  <c r="M30" i="4"/>
  <c r="M32" i="4"/>
  <c r="N30" i="3"/>
  <c r="N32" i="3"/>
  <c r="N40" i="3" s="1"/>
  <c r="R36" i="2"/>
  <c r="R38" i="2"/>
  <c r="R41" i="2"/>
  <c r="R43" i="2"/>
  <c r="R35" i="2"/>
  <c r="R37" i="2"/>
  <c r="R40" i="2"/>
  <c r="R52" i="2" s="1"/>
  <c r="R42" i="2"/>
  <c r="N36" i="2"/>
  <c r="N38" i="2"/>
  <c r="N41" i="2"/>
  <c r="N43" i="2"/>
  <c r="N35" i="2"/>
  <c r="N37" i="2"/>
  <c r="N40" i="2"/>
  <c r="N42" i="2"/>
  <c r="N52" i="2" l="1"/>
  <c r="J40" i="2"/>
  <c r="J35" i="2"/>
  <c r="J37" i="2"/>
  <c r="J36" i="2"/>
  <c r="J38" i="2"/>
  <c r="H40" i="2"/>
  <c r="H35" i="2"/>
  <c r="H37" i="2"/>
  <c r="H36" i="2"/>
  <c r="H38" i="2"/>
  <c r="F40" i="2"/>
  <c r="F35" i="2"/>
  <c r="F37" i="2"/>
  <c r="F36" i="2"/>
  <c r="F38" i="2"/>
  <c r="D40" i="2"/>
  <c r="D35" i="2"/>
  <c r="D37" i="2"/>
  <c r="D36" i="2"/>
  <c r="D38" i="2"/>
  <c r="M36" i="2"/>
  <c r="M38" i="2"/>
  <c r="M35" i="2"/>
  <c r="M37" i="2"/>
  <c r="K40" i="2"/>
  <c r="K36" i="2"/>
  <c r="K38" i="2"/>
  <c r="K35" i="2"/>
  <c r="K37" i="2"/>
  <c r="I40" i="2"/>
  <c r="I36" i="2"/>
  <c r="I38" i="2"/>
  <c r="I35" i="2"/>
  <c r="I37" i="2"/>
  <c r="G40" i="2"/>
  <c r="G36" i="2"/>
  <c r="G38" i="2"/>
  <c r="G35" i="2"/>
  <c r="G37" i="2"/>
  <c r="E40" i="2"/>
  <c r="E36" i="2"/>
  <c r="E38" i="2"/>
  <c r="E35" i="2"/>
  <c r="E37" i="2"/>
  <c r="C41" i="2"/>
  <c r="C36" i="2"/>
  <c r="C38" i="2"/>
  <c r="C35" i="2"/>
  <c r="C37" i="2"/>
  <c r="M40" i="1"/>
  <c r="M30" i="1"/>
  <c r="M32" i="1"/>
  <c r="M31" i="1"/>
  <c r="M33" i="1"/>
  <c r="K35" i="1"/>
  <c r="K30" i="1"/>
  <c r="K32" i="1"/>
  <c r="K31" i="1"/>
  <c r="K33" i="1"/>
  <c r="I35" i="1"/>
  <c r="I30" i="1"/>
  <c r="I32" i="1"/>
  <c r="I31" i="1"/>
  <c r="I33" i="1"/>
  <c r="G35" i="1"/>
  <c r="G30" i="1"/>
  <c r="G32" i="1"/>
  <c r="G31" i="1"/>
  <c r="G33" i="1"/>
  <c r="E35" i="1"/>
  <c r="E30" i="1"/>
  <c r="E32" i="1"/>
  <c r="E31" i="1"/>
  <c r="E33" i="1"/>
  <c r="C35" i="1"/>
  <c r="C32" i="1"/>
  <c r="C31" i="1"/>
  <c r="C33" i="1"/>
  <c r="J35" i="1"/>
  <c r="J31" i="1"/>
  <c r="J33" i="1"/>
  <c r="J30" i="1"/>
  <c r="J32" i="1"/>
  <c r="H35" i="1"/>
  <c r="H31" i="1"/>
  <c r="H33" i="1"/>
  <c r="H30" i="1"/>
  <c r="H32" i="1"/>
  <c r="F35" i="1"/>
  <c r="F31" i="1"/>
  <c r="F33" i="1"/>
  <c r="F30" i="1"/>
  <c r="F32" i="1"/>
  <c r="D35" i="1"/>
  <c r="D31" i="1"/>
  <c r="D33" i="1"/>
  <c r="D30" i="1"/>
  <c r="D32" i="1"/>
  <c r="L38" i="2"/>
  <c r="L36" i="2"/>
  <c r="L37" i="2"/>
  <c r="L35" i="2"/>
  <c r="L40" i="2"/>
  <c r="L35" i="1"/>
  <c r="L31" i="1"/>
  <c r="L33" i="1"/>
  <c r="L32" i="1"/>
  <c r="L30" i="1"/>
  <c r="L44" i="2"/>
  <c r="J44" i="2"/>
  <c r="H44" i="2"/>
  <c r="F44" i="2"/>
  <c r="D44" i="2"/>
  <c r="L43" i="2"/>
  <c r="J43" i="2"/>
  <c r="H43" i="2"/>
  <c r="F43" i="2"/>
  <c r="D43" i="2"/>
  <c r="L42" i="2"/>
  <c r="J42" i="2"/>
  <c r="H42" i="2"/>
  <c r="F42" i="2"/>
  <c r="D42" i="2"/>
  <c r="L41" i="2"/>
  <c r="J41" i="2"/>
  <c r="H41" i="2"/>
  <c r="F41" i="2"/>
  <c r="D41" i="2"/>
  <c r="K44" i="2"/>
  <c r="I44" i="2"/>
  <c r="G44" i="2"/>
  <c r="E44" i="2"/>
  <c r="C44" i="2"/>
  <c r="K43" i="2"/>
  <c r="I43" i="2"/>
  <c r="G43" i="2"/>
  <c r="E43" i="2"/>
  <c r="C43" i="2"/>
  <c r="K42" i="2"/>
  <c r="I42" i="2"/>
  <c r="G42" i="2"/>
  <c r="E42" i="2"/>
  <c r="C42" i="2"/>
  <c r="K41" i="2"/>
  <c r="I41" i="2"/>
  <c r="G41" i="2"/>
  <c r="E41" i="2"/>
  <c r="L40" i="1"/>
  <c r="K40" i="1"/>
  <c r="J40" i="1"/>
  <c r="I40" i="1"/>
  <c r="H40" i="1"/>
  <c r="G40" i="1"/>
  <c r="F40" i="1"/>
  <c r="E40" i="1"/>
  <c r="D40" i="1"/>
  <c r="C40" i="1"/>
  <c r="L39" i="1"/>
  <c r="K39" i="1"/>
  <c r="J39" i="1"/>
  <c r="I39" i="1"/>
  <c r="H39" i="1"/>
  <c r="G39" i="1"/>
  <c r="F39" i="1"/>
  <c r="E39" i="1"/>
  <c r="D39" i="1"/>
  <c r="C39" i="1"/>
  <c r="L38" i="1"/>
  <c r="K38" i="1"/>
  <c r="J38" i="1"/>
  <c r="I38" i="1"/>
  <c r="H38" i="1"/>
  <c r="G38" i="1"/>
  <c r="F38" i="1"/>
  <c r="E38" i="1"/>
  <c r="D38" i="1"/>
  <c r="C38" i="1"/>
  <c r="L37" i="1"/>
  <c r="K37" i="1"/>
  <c r="J37" i="1"/>
  <c r="I37" i="1"/>
  <c r="H37" i="1"/>
  <c r="G37" i="1"/>
  <c r="F37" i="1"/>
  <c r="E37" i="1"/>
  <c r="D37" i="1"/>
  <c r="C37" i="1"/>
  <c r="L36" i="1"/>
  <c r="K36" i="1"/>
  <c r="J36" i="1"/>
  <c r="I36" i="1"/>
  <c r="H36" i="1"/>
  <c r="G36" i="1"/>
  <c r="F36" i="1"/>
  <c r="E36" i="1"/>
  <c r="D36" i="1"/>
  <c r="C36" i="1"/>
  <c r="R29" i="4"/>
  <c r="M29" i="3"/>
  <c r="M40" i="2"/>
  <c r="M35" i="1"/>
  <c r="F52" i="2" l="1"/>
  <c r="L52" i="2"/>
  <c r="E52" i="2"/>
  <c r="D52" i="2"/>
  <c r="J52" i="2"/>
  <c r="G52" i="2"/>
  <c r="C52" i="2"/>
  <c r="I52" i="2"/>
  <c r="H52" i="2"/>
  <c r="R33" i="4"/>
  <c r="R32" i="4"/>
  <c r="R31" i="4"/>
  <c r="R30" i="4"/>
  <c r="M33" i="3"/>
  <c r="M32" i="3"/>
  <c r="M31" i="3"/>
  <c r="M30" i="3"/>
  <c r="M40" i="3" s="1"/>
  <c r="M44" i="2"/>
  <c r="M43" i="2"/>
  <c r="M42" i="2"/>
  <c r="M41" i="2"/>
  <c r="M52" i="2" s="1"/>
  <c r="M47" i="1"/>
  <c r="M39" i="1"/>
  <c r="M38" i="1"/>
  <c r="M37" i="1"/>
  <c r="M36" i="1"/>
  <c r="L33" i="4"/>
  <c r="L33" i="3"/>
  <c r="K47" i="1"/>
  <c r="L30" i="4" l="1"/>
  <c r="L29" i="3"/>
  <c r="L31" i="3"/>
  <c r="L30" i="3"/>
  <c r="L32" i="3"/>
  <c r="L32" i="4"/>
  <c r="L29" i="4"/>
  <c r="L31" i="4"/>
  <c r="K29" i="4"/>
  <c r="K29" i="3"/>
  <c r="L47" i="1"/>
  <c r="L40" i="3" l="1"/>
  <c r="K33" i="4"/>
  <c r="K32" i="4"/>
  <c r="K31" i="4"/>
  <c r="K30" i="4"/>
  <c r="K33" i="3"/>
  <c r="K32" i="3"/>
  <c r="K31" i="3"/>
  <c r="K30" i="3"/>
  <c r="K40" i="3" s="1"/>
  <c r="J47" i="1"/>
  <c r="J29" i="4" l="1"/>
  <c r="J30" i="4"/>
  <c r="J31" i="4"/>
  <c r="J32" i="4"/>
  <c r="J33" i="4"/>
  <c r="J29" i="3"/>
  <c r="J30" i="3"/>
  <c r="J31" i="3"/>
  <c r="J32" i="3"/>
  <c r="J33" i="3"/>
  <c r="I33" i="4"/>
  <c r="J40" i="3" l="1"/>
  <c r="I30" i="4"/>
  <c r="I32" i="4"/>
  <c r="I29" i="4"/>
  <c r="I31" i="4"/>
  <c r="I29" i="3"/>
  <c r="I30" i="3"/>
  <c r="I31" i="3"/>
  <c r="I32" i="3"/>
  <c r="I33" i="3"/>
  <c r="I40" i="3" l="1"/>
  <c r="R37" i="1"/>
  <c r="R47" i="1"/>
  <c r="R32" i="1"/>
  <c r="R39" i="1"/>
  <c r="R31" i="1"/>
  <c r="R40" i="1"/>
  <c r="R38" i="1"/>
  <c r="R36" i="1"/>
  <c r="R33" i="1"/>
  <c r="R35" i="1"/>
</calcChain>
</file>

<file path=xl/sharedStrings.xml><?xml version="1.0" encoding="utf-8"?>
<sst xmlns="http://schemas.openxmlformats.org/spreadsheetml/2006/main" count="317" uniqueCount="59">
  <si>
    <t>PRODUCTSCHAP ZUIVEL</t>
  </si>
  <si>
    <t>ZUIVEL IN CIJFERS 2012 - MELKVEEHOUDERIJ - update 26 juni 2013</t>
  </si>
  <si>
    <t>NUMBER OF DAIRY FARMS: CLASSIFIED ACCORDING TO THE NUMBER OF DAIRY COWS PER FARM</t>
  </si>
  <si>
    <t>Terug naar inhoudsopgave</t>
  </si>
  <si>
    <t>Back to table of contents</t>
  </si>
  <si>
    <t>Breakdown</t>
  </si>
  <si>
    <t>Klassenindeling</t>
  </si>
  <si>
    <t>by classes</t>
  </si>
  <si>
    <t>1 - &lt; 30</t>
  </si>
  <si>
    <t>30 - &lt; 70</t>
  </si>
  <si>
    <t>70 - &lt; 100</t>
  </si>
  <si>
    <t>100 - &lt; 150</t>
  </si>
  <si>
    <t>150 en meer</t>
  </si>
  <si>
    <t>Totaal</t>
  </si>
  <si>
    <t>Total</t>
  </si>
  <si>
    <t>% van totaal</t>
  </si>
  <si>
    <t>% of total</t>
  </si>
  <si>
    <t xml:space="preserve">bron: CBS </t>
  </si>
  <si>
    <t>1) voorlopig</t>
  </si>
  <si>
    <t>AANTAL MELK- EN KALFKOEIEN: INDELING NAAR AANTAL MELK- EN KALFKOEIEN PER BEDRIJF</t>
  </si>
  <si>
    <t xml:space="preserve"> More than 150</t>
  </si>
  <si>
    <t>AANTAL MELKGEITENBEDRIJVEN: INDELING NAAR AANTAL MELKGEITEN PER BEDRIJF</t>
  </si>
  <si>
    <t>NUMBER OF DAIRY GOAT FARMS: CLASSIFIED ACCORDING TO THE NUMBER OF DAIRY GOATS PER FARM</t>
  </si>
  <si>
    <t>1 - &lt; 4</t>
  </si>
  <si>
    <t>4 - &lt; 20</t>
  </si>
  <si>
    <t>20 - &lt; 100</t>
  </si>
  <si>
    <t>bron: CBS</t>
  </si>
  <si>
    <t>AANTAL MELKGEITEN: INDELING NAAR AANTAL MELKGEITEN PER BEDRIJF</t>
  </si>
  <si>
    <t>NUMBER OF DAIRY GOAT: CLASSIFIED ACCORDING TO THE NUMBER OF DAIRY GOATS PER FARM</t>
  </si>
  <si>
    <t>150 - &lt; 200</t>
  </si>
  <si>
    <t>200 en meer</t>
  </si>
  <si>
    <t>200 and more</t>
  </si>
  <si>
    <t xml:space="preserve">1 - &lt; 5 </t>
  </si>
  <si>
    <t>5 - &lt; 10</t>
  </si>
  <si>
    <t>10 - &lt; 20</t>
  </si>
  <si>
    <t xml:space="preserve">20 - &lt; 30 </t>
  </si>
  <si>
    <t>AANTAL MELKVEEBEDRIJVEN: NAAR AANTAL MELK- EN KALFKOEIEN PER BEDRIJF</t>
  </si>
  <si>
    <t>BRON CBS</t>
  </si>
  <si>
    <t>200 -&lt; 500</t>
  </si>
  <si>
    <t>500 -&lt; 1000</t>
  </si>
  <si>
    <t>1000 en meer</t>
  </si>
  <si>
    <t>1000 and more</t>
  </si>
  <si>
    <t>x</t>
  </si>
  <si>
    <t xml:space="preserve"> </t>
  </si>
  <si>
    <t>Het cijfer is geheim of onbekend</t>
  </si>
  <si>
    <t>150 -&lt; 250</t>
  </si>
  <si>
    <t>250 -&lt; 500</t>
  </si>
  <si>
    <t>500 en meer</t>
  </si>
  <si>
    <t>More than 500</t>
  </si>
  <si>
    <t>AANTAL MELKSCHAPEN: NAAR AANTAL MELKSCHAPEN PER BEDRIJF</t>
  </si>
  <si>
    <t xml:space="preserve">1 - &lt; 20 </t>
  </si>
  <si>
    <t>20 - &lt; 50</t>
  </si>
  <si>
    <t>50 - &lt; 100</t>
  </si>
  <si>
    <t xml:space="preserve">100 - &lt; 200 </t>
  </si>
  <si>
    <t>AANTAL BEDRIJVEN MET MELKSCHAPEN: NAAR AANTAL MELKSCHAPEN PER BEDRIJF</t>
  </si>
  <si>
    <t>Aantal bedrijven</t>
  </si>
  <si>
    <t>Waterbuffels, koeien</t>
  </si>
  <si>
    <t>Bron: CBS</t>
  </si>
  <si>
    <t>Aantal bedrijven met waterbuffels, 2019 -2023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</si>
</sst>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#,##0.0"/>
    <numFmt numFmtId="166" formatCode="_-* #,##0.00_-;\-* #,##0.00_-;_-* &quot;-&quot;??_-;_-@_-"/>
    <numFmt numFmtId="167" formatCode="_ * #,##0_ ;_ * \-#,##0_ ;_ * &quot;-&quot;??_ ;_ @_ "/>
  </numFmts>
  <fonts count="58">
    <font>
      <sz val="7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u/>
      <sz val="8"/>
      <color indexed="17"/>
      <name val="Arial"/>
      <family val="2"/>
    </font>
    <font>
      <u/>
      <sz val="8"/>
      <color indexed="17"/>
      <name val="Arial"/>
      <family val="2"/>
    </font>
    <font>
      <b/>
      <sz val="8"/>
      <color indexed="17"/>
      <name val="Calibri"/>
      <family val="2"/>
    </font>
    <font>
      <sz val="8"/>
      <color indexed="8"/>
      <name val="Arial"/>
      <family val="2"/>
    </font>
    <font>
      <b/>
      <sz val="11"/>
      <color indexed="17"/>
      <name val="Calibri"/>
      <family val="2"/>
    </font>
    <font>
      <sz val="11"/>
      <color indexed="26"/>
      <name val="Calibri"/>
      <family val="2"/>
    </font>
    <font>
      <b/>
      <sz val="8"/>
      <color indexed="26"/>
      <name val="Calibri"/>
      <family val="2"/>
    </font>
    <font>
      <sz val="8"/>
      <name val="Cambria"/>
      <family val="2"/>
    </font>
    <font>
      <sz val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</font>
    <font>
      <sz val="6"/>
      <color indexed="62"/>
      <name val="Cambria"/>
      <family val="2"/>
    </font>
    <font>
      <sz val="7"/>
      <color indexed="8"/>
      <name val="Calibri"/>
      <family val="2"/>
    </font>
    <font>
      <sz val="6"/>
      <color indexed="62"/>
      <name val="Arial"/>
      <family val="2"/>
    </font>
    <font>
      <sz val="7"/>
      <color indexed="8"/>
      <name val="Arial"/>
      <family val="2"/>
    </font>
    <font>
      <sz val="10"/>
      <name val="Arial"/>
      <family val="2"/>
    </font>
    <font>
      <sz val="10"/>
      <name val="Agrofont"/>
    </font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2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7"/>
      <color theme="4"/>
      <name val="Calibri"/>
      <family val="2"/>
      <scheme val="minor"/>
    </font>
    <font>
      <sz val="7"/>
      <color theme="2"/>
      <name val="Calibri"/>
      <family val="2"/>
      <scheme val="minor"/>
    </font>
    <font>
      <sz val="6"/>
      <color theme="2"/>
      <name val="Calibri"/>
      <family val="2"/>
      <scheme val="minor"/>
    </font>
    <font>
      <sz val="5"/>
      <color theme="1"/>
      <name val="Arial Black"/>
      <family val="2"/>
    </font>
    <font>
      <sz val="18"/>
      <color theme="2"/>
      <name val="Arial Black"/>
      <family val="2"/>
    </font>
    <font>
      <b/>
      <sz val="11"/>
      <color theme="1"/>
      <name val="Calibri"/>
      <family val="2"/>
      <scheme val="minor"/>
    </font>
    <font>
      <sz val="6"/>
      <color theme="4"/>
      <name val="Arial Black"/>
      <family val="2"/>
    </font>
    <font>
      <sz val="6"/>
      <color theme="4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</font>
    <font>
      <sz val="7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7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9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4" borderId="0">
      <alignment horizontal="center"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4" borderId="0">
      <alignment vertical="center"/>
    </xf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6" fillId="4" borderId="0">
      <alignment horizontal="right" vertical="top"/>
    </xf>
    <xf numFmtId="0" fontId="27" fillId="4" borderId="0">
      <alignment horizontal="right"/>
    </xf>
    <xf numFmtId="0" fontId="28" fillId="4" borderId="0">
      <alignment horizontal="center" vertical="center"/>
    </xf>
    <xf numFmtId="0" fontId="18" fillId="0" borderId="0"/>
    <xf numFmtId="0" fontId="18" fillId="0" borderId="0"/>
    <xf numFmtId="0" fontId="19" fillId="0" borderId="0"/>
    <xf numFmtId="0" fontId="2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31" fillId="0" borderId="0">
      <alignment horizontal="right" vertical="center"/>
    </xf>
    <xf numFmtId="43" fontId="35" fillId="0" borderId="0" applyFont="0" applyFill="0" applyBorder="0" applyAlignment="0" applyProtection="0"/>
  </cellStyleXfs>
  <cellXfs count="211">
    <xf numFmtId="0" fontId="0" fillId="0" borderId="0" xfId="0">
      <alignment vertical="center"/>
    </xf>
    <xf numFmtId="0" fontId="0" fillId="2" borderId="0" xfId="0" applyFill="1">
      <alignment vertical="center"/>
    </xf>
    <xf numFmtId="0" fontId="26" fillId="4" borderId="0" xfId="8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6" fillId="0" borderId="0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5" fillId="0" borderId="0" xfId="2" applyFont="1" applyFill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0" fontId="8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22" fillId="0" borderId="0" xfId="2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3" fillId="0" borderId="0" xfId="3">
      <alignment vertical="center"/>
    </xf>
    <xf numFmtId="164" fontId="10" fillId="0" borderId="0" xfId="46" applyNumberFormat="1" applyFont="1" applyBorder="1" applyAlignment="1">
      <alignment horizontal="right" vertical="center"/>
    </xf>
    <xf numFmtId="164" fontId="11" fillId="0" borderId="0" xfId="2" applyNumberFormat="1" applyFont="1" applyFill="1" applyBorder="1" applyAlignment="1">
      <alignment horizontal="right" vertical="center"/>
    </xf>
    <xf numFmtId="164" fontId="12" fillId="0" borderId="0" xfId="2" applyNumberFormat="1" applyFont="1" applyFill="1" applyBorder="1" applyAlignment="1">
      <alignment horizontal="right" vertical="center"/>
    </xf>
    <xf numFmtId="164" fontId="11" fillId="0" borderId="0" xfId="5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65" fontId="13" fillId="0" borderId="0" xfId="0" applyNumberFormat="1" applyFont="1" applyBorder="1">
      <alignment vertical="center"/>
    </xf>
    <xf numFmtId="0" fontId="28" fillId="4" borderId="0" xfId="10" applyAlignment="1">
      <alignment horizontal="center" vertical="center"/>
    </xf>
    <xf numFmtId="0" fontId="0" fillId="3" borderId="0" xfId="0" applyFill="1">
      <alignment vertical="center"/>
    </xf>
    <xf numFmtId="0" fontId="24" fillId="0" borderId="0" xfId="4">
      <alignment vertical="center"/>
    </xf>
    <xf numFmtId="0" fontId="5" fillId="0" borderId="0" xfId="0" applyFont="1">
      <alignment vertical="center"/>
    </xf>
    <xf numFmtId="3" fontId="2" fillId="0" borderId="0" xfId="0" applyNumberFormat="1" applyFont="1" applyBorder="1">
      <alignment vertical="center"/>
    </xf>
    <xf numFmtId="3" fontId="2" fillId="0" borderId="0" xfId="0" applyNumberFormat="1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3" fontId="13" fillId="0" borderId="0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164" fontId="2" fillId="0" borderId="0" xfId="0" applyNumberFormat="1" applyFont="1">
      <alignment vertical="center"/>
    </xf>
    <xf numFmtId="0" fontId="2" fillId="0" borderId="0" xfId="0" applyFont="1" applyFill="1" applyBorder="1">
      <alignment vertical="center"/>
    </xf>
    <xf numFmtId="17" fontId="2" fillId="0" borderId="0" xfId="0" applyNumberFormat="1" applyFont="1" applyAlignment="1">
      <alignment horizontal="right" vertical="center"/>
    </xf>
    <xf numFmtId="1" fontId="2" fillId="0" borderId="0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0" fillId="0" borderId="0" xfId="0" applyFill="1" applyBorder="1">
      <alignment vertical="center"/>
    </xf>
    <xf numFmtId="0" fontId="7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right" vertical="center"/>
    </xf>
    <xf numFmtId="164" fontId="10" fillId="0" borderId="0" xfId="46" applyNumberFormat="1" applyFont="1" applyFill="1" applyBorder="1" applyAlignment="1">
      <alignment horizontal="right" vertical="center"/>
    </xf>
    <xf numFmtId="164" fontId="13" fillId="0" borderId="0" xfId="0" applyNumberFormat="1" applyFont="1" applyFill="1" applyBorder="1">
      <alignment vertical="center"/>
    </xf>
    <xf numFmtId="0" fontId="30" fillId="0" borderId="0" xfId="46" applyFill="1" applyBorder="1" applyAlignment="1">
      <alignment horizontal="center" vertical="center"/>
    </xf>
    <xf numFmtId="3" fontId="11" fillId="0" borderId="0" xfId="0" applyNumberFormat="1" applyFont="1" applyFill="1" applyBorder="1">
      <alignment vertical="center"/>
    </xf>
    <xf numFmtId="164" fontId="0" fillId="0" borderId="0" xfId="0" applyNumberFormat="1" applyBorder="1">
      <alignment vertical="center"/>
    </xf>
    <xf numFmtId="0" fontId="16" fillId="0" borderId="0" xfId="46" applyFont="1">
      <alignment vertical="center"/>
    </xf>
    <xf numFmtId="0" fontId="17" fillId="0" borderId="0" xfId="0" applyFont="1">
      <alignment vertical="center"/>
    </xf>
    <xf numFmtId="3" fontId="13" fillId="0" borderId="0" xfId="0" applyNumberFormat="1" applyFont="1">
      <alignment vertical="center"/>
    </xf>
    <xf numFmtId="164" fontId="11" fillId="0" borderId="0" xfId="2" applyNumberFormat="1" applyFont="1" applyFill="1" applyBorder="1" applyAlignment="1">
      <alignment horizontal="center" vertical="center"/>
    </xf>
    <xf numFmtId="164" fontId="11" fillId="0" borderId="0" xfId="5" applyNumberFormat="1" applyFont="1" applyFill="1" applyBorder="1" applyAlignment="1">
      <alignment horizontal="center" vertical="center"/>
    </xf>
    <xf numFmtId="0" fontId="30" fillId="0" borderId="0" xfId="46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23" fillId="0" borderId="0" xfId="3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165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3" fontId="0" fillId="0" borderId="0" xfId="0" applyNumberFormat="1" applyBorder="1">
      <alignment vertical="center"/>
    </xf>
    <xf numFmtId="165" fontId="0" fillId="0" borderId="0" xfId="0" applyNumberFormat="1">
      <alignment vertical="center"/>
    </xf>
    <xf numFmtId="0" fontId="2" fillId="0" borderId="0" xfId="0" applyFont="1" applyBorder="1">
      <alignment vertical="center"/>
    </xf>
    <xf numFmtId="3" fontId="32" fillId="0" borderId="0" xfId="0" applyNumberFormat="1" applyFont="1">
      <alignment vertical="center"/>
    </xf>
    <xf numFmtId="0" fontId="32" fillId="0" borderId="1" xfId="0" applyFont="1" applyBorder="1">
      <alignment vertical="center"/>
    </xf>
    <xf numFmtId="3" fontId="32" fillId="0" borderId="0" xfId="0" applyNumberFormat="1" applyFont="1" applyBorder="1">
      <alignment vertical="center"/>
    </xf>
    <xf numFmtId="3" fontId="33" fillId="0" borderId="0" xfId="0" applyNumberFormat="1" applyFont="1">
      <alignment vertical="center"/>
    </xf>
    <xf numFmtId="165" fontId="33" fillId="0" borderId="0" xfId="0" applyNumberFormat="1" applyFont="1">
      <alignment vertical="center"/>
    </xf>
    <xf numFmtId="3" fontId="34" fillId="0" borderId="0" xfId="0" applyNumberFormat="1" applyFont="1">
      <alignment vertical="center"/>
    </xf>
    <xf numFmtId="0" fontId="33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23" fillId="0" borderId="0" xfId="3" applyAlignme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7" fontId="2" fillId="0" borderId="0" xfId="48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36" fillId="0" borderId="0" xfId="0" applyFont="1" applyAlignment="1">
      <alignment vertical="center"/>
    </xf>
    <xf numFmtId="0" fontId="37" fillId="0" borderId="0" xfId="0" applyFont="1">
      <alignment vertical="center"/>
    </xf>
    <xf numFmtId="0" fontId="36" fillId="0" borderId="0" xfId="0" applyFont="1" applyAlignment="1">
      <alignment horizontal="right" vertical="center"/>
    </xf>
    <xf numFmtId="165" fontId="38" fillId="0" borderId="0" xfId="0" applyNumberFormat="1" applyFont="1">
      <alignment vertical="center"/>
    </xf>
    <xf numFmtId="3" fontId="36" fillId="0" borderId="0" xfId="0" applyNumberFormat="1" applyFont="1" applyBorder="1">
      <alignment vertical="center"/>
    </xf>
    <xf numFmtId="3" fontId="36" fillId="0" borderId="0" xfId="0" applyNumberFormat="1" applyFont="1">
      <alignment vertical="center"/>
    </xf>
    <xf numFmtId="3" fontId="38" fillId="0" borderId="0" xfId="0" applyNumberFormat="1" applyFont="1">
      <alignment vertical="center"/>
    </xf>
    <xf numFmtId="0" fontId="39" fillId="0" borderId="0" xfId="0" applyFont="1">
      <alignment vertical="center"/>
    </xf>
    <xf numFmtId="0" fontId="40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7" fontId="11" fillId="0" borderId="0" xfId="48" applyNumberFormat="1" applyFont="1" applyFill="1" applyBorder="1" applyAlignment="1">
      <alignment vertical="center"/>
    </xf>
    <xf numFmtId="3" fontId="43" fillId="0" borderId="0" xfId="0" applyNumberFormat="1" applyFont="1" applyBorder="1">
      <alignment vertical="center"/>
    </xf>
    <xf numFmtId="0" fontId="11" fillId="0" borderId="1" xfId="0" applyFont="1" applyBorder="1" applyAlignment="1">
      <alignment vertical="center"/>
    </xf>
    <xf numFmtId="164" fontId="11" fillId="0" borderId="1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3" fontId="45" fillId="0" borderId="0" xfId="0" applyNumberFormat="1" applyFont="1">
      <alignment vertical="center"/>
    </xf>
    <xf numFmtId="3" fontId="44" fillId="0" borderId="0" xfId="0" applyNumberFormat="1" applyFont="1" applyBorder="1">
      <alignment vertical="center"/>
    </xf>
    <xf numFmtId="0" fontId="39" fillId="0" borderId="0" xfId="0" applyFont="1" applyAlignment="1">
      <alignment vertical="center"/>
    </xf>
    <xf numFmtId="0" fontId="42" fillId="0" borderId="0" xfId="2" applyFont="1" applyFill="1" applyAlignment="1">
      <alignment vertical="center"/>
    </xf>
    <xf numFmtId="0" fontId="40" fillId="0" borderId="0" xfId="2" applyFont="1" applyFill="1" applyAlignment="1">
      <alignment vertical="center"/>
    </xf>
    <xf numFmtId="0" fontId="41" fillId="0" borderId="0" xfId="2" applyFont="1" applyFill="1" applyBorder="1" applyAlignment="1">
      <alignment horizontal="right" vertical="center"/>
    </xf>
    <xf numFmtId="0" fontId="41" fillId="0" borderId="0" xfId="3" applyFont="1">
      <alignment vertical="center"/>
    </xf>
    <xf numFmtId="165" fontId="47" fillId="0" borderId="0" xfId="0" applyNumberFormat="1" applyFon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4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horizontal="right" vertical="center"/>
    </xf>
    <xf numFmtId="3" fontId="11" fillId="0" borderId="0" xfId="0" applyNumberFormat="1" applyFont="1" applyBorder="1">
      <alignment vertical="center"/>
    </xf>
    <xf numFmtId="3" fontId="11" fillId="0" borderId="0" xfId="0" applyNumberFormat="1" applyFont="1">
      <alignment vertical="center"/>
    </xf>
    <xf numFmtId="3" fontId="47" fillId="0" borderId="0" xfId="0" applyNumberFormat="1" applyFont="1">
      <alignment vertical="center"/>
    </xf>
    <xf numFmtId="165" fontId="11" fillId="0" borderId="0" xfId="0" applyNumberFormat="1" applyFont="1" applyBorder="1">
      <alignment vertical="center"/>
    </xf>
    <xf numFmtId="165" fontId="36" fillId="0" borderId="0" xfId="0" applyNumberFormat="1" applyFont="1" applyBorder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1" fontId="36" fillId="0" borderId="0" xfId="0" applyNumberFormat="1" applyFont="1" applyBorder="1">
      <alignment vertical="center"/>
    </xf>
    <xf numFmtId="0" fontId="36" fillId="0" borderId="0" xfId="0" applyFont="1" applyFill="1" applyBorder="1">
      <alignment vertical="center"/>
    </xf>
    <xf numFmtId="164" fontId="36" fillId="0" borderId="0" xfId="0" applyNumberFormat="1" applyFont="1" applyFill="1" applyBorder="1">
      <alignment vertical="center"/>
    </xf>
    <xf numFmtId="0" fontId="49" fillId="0" borderId="0" xfId="14" applyFont="1" applyAlignment="1">
      <alignment horizontal="left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52" fillId="0" borderId="0" xfId="0" applyFont="1" applyAlignment="1">
      <alignment vertical="center"/>
    </xf>
    <xf numFmtId="0" fontId="53" fillId="0" borderId="0" xfId="3" applyFont="1" applyAlignment="1">
      <alignment horizontal="right" vertical="center"/>
    </xf>
    <xf numFmtId="0" fontId="43" fillId="0" borderId="0" xfId="0" applyFont="1" applyAlignment="1">
      <alignment vertical="center"/>
    </xf>
    <xf numFmtId="167" fontId="43" fillId="0" borderId="0" xfId="48" applyNumberFormat="1" applyFont="1" applyFill="1" applyBorder="1" applyAlignment="1">
      <alignment vertical="center"/>
    </xf>
    <xf numFmtId="0" fontId="54" fillId="0" borderId="0" xfId="0" applyFont="1">
      <alignment vertical="center"/>
    </xf>
    <xf numFmtId="0" fontId="43" fillId="0" borderId="1" xfId="0" applyFont="1" applyBorder="1" applyAlignment="1">
      <alignment vertical="center"/>
    </xf>
    <xf numFmtId="0" fontId="43" fillId="0" borderId="1" xfId="0" applyFont="1" applyBorder="1">
      <alignment vertical="center"/>
    </xf>
    <xf numFmtId="164" fontId="43" fillId="0" borderId="1" xfId="0" applyNumberFormat="1" applyFont="1" applyBorder="1">
      <alignment vertical="center"/>
    </xf>
    <xf numFmtId="3" fontId="44" fillId="0" borderId="0" xfId="0" applyNumberFormat="1" applyFont="1">
      <alignment vertical="center"/>
    </xf>
    <xf numFmtId="0" fontId="51" fillId="0" borderId="0" xfId="0" applyFont="1" applyAlignment="1">
      <alignment vertical="center"/>
    </xf>
    <xf numFmtId="3" fontId="51" fillId="0" borderId="0" xfId="0" applyNumberFormat="1" applyFont="1" applyBorder="1">
      <alignment vertical="center"/>
    </xf>
    <xf numFmtId="0" fontId="51" fillId="0" borderId="0" xfId="0" applyFont="1" applyBorder="1">
      <alignment vertical="center"/>
    </xf>
    <xf numFmtId="0" fontId="44" fillId="0" borderId="0" xfId="2" applyFont="1" applyFill="1" applyAlignment="1">
      <alignment vertical="center"/>
    </xf>
    <xf numFmtId="0" fontId="53" fillId="0" borderId="0" xfId="2" applyFont="1" applyFill="1" applyBorder="1" applyAlignment="1">
      <alignment horizontal="right" vertical="center"/>
    </xf>
    <xf numFmtId="0" fontId="52" fillId="0" borderId="0" xfId="2" applyFont="1" applyFill="1" applyAlignment="1">
      <alignment vertical="center"/>
    </xf>
    <xf numFmtId="0" fontId="53" fillId="0" borderId="0" xfId="3" applyFont="1">
      <alignment vertical="center"/>
    </xf>
    <xf numFmtId="165" fontId="43" fillId="0" borderId="0" xfId="0" applyNumberFormat="1" applyFo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164" fontId="6" fillId="0" borderId="1" xfId="0" applyNumberFormat="1" applyFont="1" applyBorder="1">
      <alignment vertical="center"/>
    </xf>
    <xf numFmtId="0" fontId="55" fillId="0" borderId="0" xfId="0" applyFont="1" applyAlignment="1">
      <alignment vertical="center"/>
    </xf>
    <xf numFmtId="165" fontId="55" fillId="0" borderId="0" xfId="0" applyNumberFormat="1" applyFont="1" applyBorder="1">
      <alignment vertical="center"/>
    </xf>
    <xf numFmtId="165" fontId="50" fillId="0" borderId="0" xfId="0" applyNumberFormat="1" applyFont="1">
      <alignment vertical="center"/>
    </xf>
    <xf numFmtId="0" fontId="56" fillId="0" borderId="2" xfId="0" applyFont="1" applyBorder="1">
      <alignment vertical="center"/>
    </xf>
    <xf numFmtId="0" fontId="56" fillId="0" borderId="3" xfId="0" applyFont="1" applyBorder="1">
      <alignment vertical="center"/>
    </xf>
    <xf numFmtId="0" fontId="56" fillId="0" borderId="4" xfId="0" applyFont="1" applyBorder="1" applyAlignment="1">
      <alignment horizontal="right" vertical="center"/>
    </xf>
    <xf numFmtId="0" fontId="56" fillId="0" borderId="5" xfId="0" applyFont="1" applyBorder="1" applyAlignment="1">
      <alignment horizontal="right" vertical="center"/>
    </xf>
    <xf numFmtId="0" fontId="57" fillId="0" borderId="0" xfId="0" applyFont="1">
      <alignment vertical="center"/>
    </xf>
    <xf numFmtId="0" fontId="33" fillId="0" borderId="0" xfId="0" applyFont="1" applyAlignment="1">
      <alignment vertical="center"/>
    </xf>
    <xf numFmtId="167" fontId="39" fillId="0" borderId="0" xfId="0" applyNumberFormat="1" applyFont="1" applyBorder="1">
      <alignment vertical="center"/>
    </xf>
    <xf numFmtId="167" fontId="46" fillId="0" borderId="0" xfId="2" applyNumberFormat="1" applyFont="1" applyFill="1" applyBorder="1" applyAlignment="1">
      <alignment horizontal="right" vertical="center"/>
    </xf>
    <xf numFmtId="0" fontId="56" fillId="0" borderId="0" xfId="0" applyFont="1" applyBorder="1" applyAlignment="1">
      <alignment horizontal="right" vertical="center"/>
    </xf>
    <xf numFmtId="0" fontId="56" fillId="0" borderId="6" xfId="0" applyFont="1" applyBorder="1" applyAlignment="1">
      <alignment horizontal="right" vertical="center"/>
    </xf>
    <xf numFmtId="0" fontId="56" fillId="0" borderId="7" xfId="0" applyFont="1" applyBorder="1" applyAlignment="1">
      <alignment horizontal="right" vertical="center"/>
    </xf>
    <xf numFmtId="0" fontId="56" fillId="0" borderId="8" xfId="0" applyFont="1" applyBorder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1" fillId="0" borderId="0" xfId="3" applyFont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9" fillId="0" borderId="0" xfId="14" applyAlignment="1">
      <alignment horizontal="left" vertical="center" wrapText="1"/>
    </xf>
    <xf numFmtId="0" fontId="11" fillId="0" borderId="0" xfId="0" applyFont="1" applyAlignment="1">
      <alignment vertical="center"/>
    </xf>
    <xf numFmtId="0" fontId="23" fillId="0" borderId="0" xfId="3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4" fillId="0" borderId="0" xfId="46" applyFont="1">
      <alignment vertical="center"/>
    </xf>
    <xf numFmtId="0" fontId="33" fillId="0" borderId="0" xfId="0" applyFont="1" applyAlignment="1">
      <alignment vertical="center"/>
    </xf>
    <xf numFmtId="0" fontId="14" fillId="0" borderId="0" xfId="46" applyFont="1" applyAlignment="1">
      <alignment vertical="center"/>
    </xf>
    <xf numFmtId="0" fontId="13" fillId="0" borderId="0" xfId="0" applyFont="1" applyAlignment="1">
      <alignment vertical="center"/>
    </xf>
    <xf numFmtId="0" fontId="28" fillId="4" borderId="0" xfId="10" applyAlignment="1">
      <alignment horizontal="center" vertical="center"/>
    </xf>
    <xf numFmtId="0" fontId="1" fillId="0" borderId="0" xfId="20" applyFont="1" applyAlignment="1">
      <alignment vertical="center" wrapText="1"/>
    </xf>
    <xf numFmtId="0" fontId="23" fillId="0" borderId="0" xfId="3" applyBorder="1" applyAlignment="1">
      <alignment horizontal="right" vertical="center"/>
    </xf>
    <xf numFmtId="0" fontId="27" fillId="4" borderId="0" xfId="9" applyAlignment="1">
      <alignment horizontal="right"/>
    </xf>
    <xf numFmtId="0" fontId="26" fillId="2" borderId="0" xfId="8" applyFill="1" applyAlignment="1">
      <alignment horizontal="right" vertical="top"/>
    </xf>
    <xf numFmtId="0" fontId="13" fillId="0" borderId="0" xfId="0" applyFont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" fontId="2" fillId="0" borderId="0" xfId="0" applyNumberFormat="1" applyFont="1" applyAlignment="1">
      <alignment vertical="center"/>
    </xf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26" fillId="4" borderId="0" xfId="8" applyAlignment="1">
      <alignment horizontal="right" vertical="top"/>
    </xf>
    <xf numFmtId="0" fontId="53" fillId="0" borderId="0" xfId="3" applyFont="1" applyAlignment="1">
      <alignment horizontal="right" vertical="center"/>
    </xf>
    <xf numFmtId="0" fontId="43" fillId="0" borderId="0" xfId="0" applyFont="1" applyAlignment="1">
      <alignment vertical="center"/>
    </xf>
    <xf numFmtId="0" fontId="50" fillId="0" borderId="0" xfId="0" applyFont="1" applyAlignment="1">
      <alignment vertical="center"/>
    </xf>
  </cellXfs>
  <cellStyles count="49">
    <cellStyle name="Hyperlink" xfId="1" builtinId="8"/>
    <cellStyle name="Kolomkop groen" xfId="2"/>
    <cellStyle name="Kolomkop groot" xfId="3"/>
    <cellStyle name="Kolomkop klein" xfId="4"/>
    <cellStyle name="Kolomstijl groen" xfId="5"/>
    <cellStyle name="Komma" xfId="48" builtinId="3"/>
    <cellStyle name="Komma 2" xfId="6"/>
    <cellStyle name="Komma 2 2" xfId="7"/>
    <cellStyle name="Kopekst wit" xfId="8"/>
    <cellStyle name="Koptekst zwart" xfId="9"/>
    <cellStyle name="Nummer" xfId="10"/>
    <cellStyle name="Standaard" xfId="0" builtinId="0"/>
    <cellStyle name="Standaard 2" xfId="11"/>
    <cellStyle name="Standaard 2 2" xfId="12"/>
    <cellStyle name="Standaard 3" xfId="13"/>
    <cellStyle name="Titel NL" xfId="14"/>
    <cellStyle name="Titel UK" xfId="15"/>
    <cellStyle name="Titel UK 2" xfId="16"/>
    <cellStyle name="Titel UK 2 2" xfId="17"/>
    <cellStyle name="Titel UK 2 2 2" xfId="18"/>
    <cellStyle name="Titel UK 2 2 2 2" xfId="19"/>
    <cellStyle name="Titel UK 2 2 2 3" xfId="20"/>
    <cellStyle name="Titel UK 2 2 2 3 2" xfId="21"/>
    <cellStyle name="Titel UK 2 3" xfId="22"/>
    <cellStyle name="Titel UK 2 3 2" xfId="23"/>
    <cellStyle name="Titel UK 2 3 3" xfId="24"/>
    <cellStyle name="Titel UK 2 3 4" xfId="25"/>
    <cellStyle name="Titel UK 3" xfId="26"/>
    <cellStyle name="Titel UK 3 2" xfId="27"/>
    <cellStyle name="Titel UK 3 2 2" xfId="28"/>
    <cellStyle name="Titel UK 4" xfId="29"/>
    <cellStyle name="Titel UK 4 2" xfId="30"/>
    <cellStyle name="Titel UK 4 2 2" xfId="31"/>
    <cellStyle name="Titel UK 4 2 2 2" xfId="32"/>
    <cellStyle name="Titel UK 4 2 3" xfId="33"/>
    <cellStyle name="Titel UK 4 2 3 2" xfId="34"/>
    <cellStyle name="Titel UK 4 3" xfId="35"/>
    <cellStyle name="Titel UK 4 3 2" xfId="36"/>
    <cellStyle name="Titel UK 5" xfId="37"/>
    <cellStyle name="Titel UK 5 2" xfId="38"/>
    <cellStyle name="Titel UK 5 2 2" xfId="39"/>
    <cellStyle name="Titel UK 5 2 2 2" xfId="40"/>
    <cellStyle name="Titel UK 5 2 2 2 2" xfId="41"/>
    <cellStyle name="Titel UK 5 2 2 3" xfId="42"/>
    <cellStyle name="Titel UK 5 2 2 4" xfId="43"/>
    <cellStyle name="Titel UK 5 2 3" xfId="44"/>
    <cellStyle name="Titel UK 5 2 3 2" xfId="45"/>
    <cellStyle name="Voettekst NL" xfId="46"/>
    <cellStyle name="Voettekst UK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workbookViewId="0">
      <selection activeCell="W11" sqref="W11"/>
    </sheetView>
  </sheetViews>
  <sheetFormatPr defaultRowHeight="14.45" customHeight="1"/>
  <cols>
    <col min="2" max="2" width="15.59765625" customWidth="1"/>
    <col min="3" max="9" width="12.59765625" customWidth="1"/>
    <col min="10" max="10" width="12.59765625" style="69" customWidth="1"/>
    <col min="11" max="11" width="12.59765625" style="86" customWidth="1"/>
    <col min="12" max="12" width="12.59765625" style="83" customWidth="1"/>
    <col min="13" max="14" width="12.59765625" style="120" customWidth="1"/>
    <col min="15" max="15" width="12.59765625" style="122" customWidth="1"/>
    <col min="16" max="16" width="12.59765625" style="124" customWidth="1"/>
    <col min="17" max="17" width="12.59765625" style="128" customWidth="1"/>
    <col min="18" max="18" width="12.59765625" style="88" customWidth="1"/>
    <col min="19" max="19" width="12.59765625" style="141" customWidth="1"/>
    <col min="20" max="20" width="2.19921875" customWidth="1"/>
  </cols>
  <sheetData>
    <row r="1" spans="1:21" ht="14.45" customHeight="1">
      <c r="B1" s="187" t="s">
        <v>36</v>
      </c>
      <c r="C1" s="185"/>
      <c r="D1" s="185"/>
      <c r="E1" s="185"/>
      <c r="F1" s="185"/>
      <c r="G1" s="185"/>
      <c r="H1" s="185"/>
      <c r="I1" s="185"/>
    </row>
    <row r="2" spans="1:21" ht="9" customHeight="1">
      <c r="I2" s="66"/>
    </row>
    <row r="3" spans="1:21" ht="9" customHeight="1">
      <c r="A3" s="100"/>
      <c r="B3" s="101"/>
      <c r="C3" s="184">
        <v>2000</v>
      </c>
      <c r="D3" s="184">
        <v>2005</v>
      </c>
      <c r="E3" s="184">
        <v>2009</v>
      </c>
      <c r="F3" s="184">
        <v>2010</v>
      </c>
      <c r="G3" s="184">
        <v>2011</v>
      </c>
      <c r="H3" s="184">
        <v>2012</v>
      </c>
      <c r="I3" s="184">
        <v>2013</v>
      </c>
      <c r="J3" s="184">
        <v>2014</v>
      </c>
      <c r="K3" s="184">
        <v>2015</v>
      </c>
      <c r="L3" s="184">
        <v>2016</v>
      </c>
      <c r="M3" s="184">
        <v>2017</v>
      </c>
      <c r="N3" s="184">
        <v>2018</v>
      </c>
      <c r="O3" s="184">
        <v>2019</v>
      </c>
      <c r="P3" s="184">
        <v>2020</v>
      </c>
      <c r="Q3" s="184">
        <v>2021</v>
      </c>
      <c r="R3" s="184">
        <v>2022</v>
      </c>
      <c r="S3" s="184">
        <v>2023</v>
      </c>
    </row>
    <row r="4" spans="1:21" ht="9" customHeight="1">
      <c r="A4" s="102" t="s">
        <v>6</v>
      </c>
      <c r="B4" s="101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</row>
    <row r="5" spans="1:21" ht="14.1" customHeight="1">
      <c r="A5" s="188"/>
      <c r="B5" s="188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U5" s="120"/>
    </row>
    <row r="6" spans="1:21" s="92" customFormat="1" ht="14.1" customHeight="1">
      <c r="A6" s="103" t="s">
        <v>32</v>
      </c>
      <c r="B6" s="103"/>
      <c r="C6" s="104">
        <v>1239</v>
      </c>
      <c r="D6" s="104">
        <v>736</v>
      </c>
      <c r="E6" s="104">
        <v>394</v>
      </c>
      <c r="F6" s="104">
        <v>429</v>
      </c>
      <c r="G6" s="104">
        <v>392</v>
      </c>
      <c r="H6" s="104">
        <v>376</v>
      </c>
      <c r="I6" s="104">
        <v>441</v>
      </c>
      <c r="J6" s="104">
        <v>614</v>
      </c>
      <c r="K6" s="104">
        <v>480</v>
      </c>
      <c r="L6" s="104">
        <v>328</v>
      </c>
      <c r="M6" s="104">
        <v>594</v>
      </c>
      <c r="N6" s="104">
        <v>402</v>
      </c>
      <c r="O6" s="81">
        <v>371</v>
      </c>
      <c r="P6" s="81">
        <v>325</v>
      </c>
      <c r="Q6" s="81">
        <v>280</v>
      </c>
      <c r="R6" s="81">
        <v>308</v>
      </c>
      <c r="S6" s="81">
        <v>279</v>
      </c>
      <c r="U6" s="120"/>
    </row>
    <row r="7" spans="1:21" s="92" customFormat="1" ht="14.1" customHeight="1">
      <c r="A7" s="103" t="s">
        <v>33</v>
      </c>
      <c r="B7" s="103"/>
      <c r="C7" s="104">
        <v>693</v>
      </c>
      <c r="D7" s="104">
        <v>350</v>
      </c>
      <c r="E7" s="104">
        <v>168</v>
      </c>
      <c r="F7" s="104">
        <v>202</v>
      </c>
      <c r="G7" s="104">
        <v>180</v>
      </c>
      <c r="H7" s="104">
        <v>145</v>
      </c>
      <c r="I7" s="104">
        <v>237</v>
      </c>
      <c r="J7" s="104">
        <v>237</v>
      </c>
      <c r="K7" s="104">
        <v>202</v>
      </c>
      <c r="L7" s="104">
        <v>141</v>
      </c>
      <c r="M7" s="104">
        <v>213</v>
      </c>
      <c r="N7" s="104">
        <v>147</v>
      </c>
      <c r="O7" s="81">
        <v>140</v>
      </c>
      <c r="P7" s="81">
        <v>104</v>
      </c>
      <c r="Q7" s="81">
        <v>110</v>
      </c>
      <c r="R7" s="81">
        <v>95</v>
      </c>
      <c r="S7" s="81">
        <v>82</v>
      </c>
      <c r="U7" s="120"/>
    </row>
    <row r="8" spans="1:21" s="92" customFormat="1" ht="14.1" customHeight="1">
      <c r="A8" s="103" t="s">
        <v>34</v>
      </c>
      <c r="B8" s="103"/>
      <c r="C8" s="104">
        <v>1929</v>
      </c>
      <c r="D8" s="104">
        <v>1098</v>
      </c>
      <c r="E8" s="104">
        <v>625</v>
      </c>
      <c r="F8" s="104">
        <v>619</v>
      </c>
      <c r="G8" s="104">
        <v>588</v>
      </c>
      <c r="H8" s="104">
        <v>523</v>
      </c>
      <c r="I8" s="104">
        <v>523</v>
      </c>
      <c r="J8" s="104">
        <v>463</v>
      </c>
      <c r="K8" s="104">
        <v>408</v>
      </c>
      <c r="L8" s="104">
        <v>352</v>
      </c>
      <c r="M8" s="104">
        <v>447</v>
      </c>
      <c r="N8" s="104">
        <v>353</v>
      </c>
      <c r="O8" s="81">
        <v>299</v>
      </c>
      <c r="P8" s="81">
        <v>242</v>
      </c>
      <c r="Q8" s="81">
        <v>246</v>
      </c>
      <c r="R8" s="81">
        <v>224</v>
      </c>
      <c r="S8" s="81">
        <v>195</v>
      </c>
      <c r="U8" s="120"/>
    </row>
    <row r="9" spans="1:21" s="92" customFormat="1" ht="14.1" customHeight="1">
      <c r="A9" s="103" t="s">
        <v>35</v>
      </c>
      <c r="B9" s="103"/>
      <c r="C9" s="104">
        <v>2993</v>
      </c>
      <c r="D9" s="104">
        <v>1847</v>
      </c>
      <c r="E9" s="104">
        <v>1164</v>
      </c>
      <c r="F9" s="104">
        <v>1098</v>
      </c>
      <c r="G9" s="104">
        <v>996</v>
      </c>
      <c r="H9" s="104">
        <v>901</v>
      </c>
      <c r="I9" s="104">
        <v>776</v>
      </c>
      <c r="J9" s="104">
        <v>732</v>
      </c>
      <c r="K9" s="104">
        <v>670</v>
      </c>
      <c r="L9" s="104">
        <v>572</v>
      </c>
      <c r="M9" s="104">
        <v>599</v>
      </c>
      <c r="N9" s="104">
        <v>527</v>
      </c>
      <c r="O9" s="81">
        <v>492</v>
      </c>
      <c r="P9" s="81">
        <v>423</v>
      </c>
      <c r="Q9" s="81">
        <v>392</v>
      </c>
      <c r="R9" s="81">
        <v>373</v>
      </c>
      <c r="S9" s="81">
        <v>324</v>
      </c>
      <c r="U9" s="120"/>
    </row>
    <row r="10" spans="1:21" s="92" customFormat="1" ht="14.1" customHeight="1">
      <c r="A10" s="103"/>
      <c r="B10" s="103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22"/>
      <c r="P10" s="124"/>
      <c r="Q10" s="128"/>
      <c r="S10" s="141"/>
      <c r="U10" s="120"/>
    </row>
    <row r="11" spans="1:21" ht="14.45" customHeight="1">
      <c r="A11" s="183" t="s">
        <v>8</v>
      </c>
      <c r="B11" s="183"/>
      <c r="C11" s="104">
        <v>6854</v>
      </c>
      <c r="D11" s="104">
        <v>4031</v>
      </c>
      <c r="E11" s="104">
        <v>2351</v>
      </c>
      <c r="F11" s="104">
        <v>2348</v>
      </c>
      <c r="G11" s="104">
        <v>2156</v>
      </c>
      <c r="H11" s="104">
        <v>1945</v>
      </c>
      <c r="I11" s="104">
        <v>1977</v>
      </c>
      <c r="J11" s="104">
        <v>2046</v>
      </c>
      <c r="K11" s="104">
        <v>1760</v>
      </c>
      <c r="L11" s="104">
        <v>1393</v>
      </c>
      <c r="M11" s="104">
        <v>1853</v>
      </c>
      <c r="N11" s="104">
        <v>1429</v>
      </c>
      <c r="O11" s="104">
        <v>1302</v>
      </c>
      <c r="P11" s="104">
        <v>1094</v>
      </c>
      <c r="Q11" s="104">
        <v>1028</v>
      </c>
      <c r="R11" s="104">
        <v>1000</v>
      </c>
      <c r="S11" s="104">
        <v>880</v>
      </c>
      <c r="T11" s="5"/>
      <c r="U11" s="120"/>
    </row>
    <row r="12" spans="1:21" ht="14.45" customHeight="1">
      <c r="A12" s="183" t="s">
        <v>9</v>
      </c>
      <c r="B12" s="183"/>
      <c r="C12" s="104">
        <v>16231</v>
      </c>
      <c r="D12" s="104">
        <v>11603</v>
      </c>
      <c r="E12" s="104">
        <v>8414</v>
      </c>
      <c r="F12" s="104">
        <v>7870</v>
      </c>
      <c r="G12" s="104">
        <v>7522</v>
      </c>
      <c r="H12" s="104">
        <v>6963</v>
      </c>
      <c r="I12" s="104">
        <v>6298</v>
      </c>
      <c r="J12" s="104">
        <v>6009</v>
      </c>
      <c r="K12" s="104">
        <v>5699</v>
      </c>
      <c r="L12" s="104">
        <v>5028</v>
      </c>
      <c r="M12" s="104">
        <v>5174</v>
      </c>
      <c r="N12" s="104">
        <v>4903</v>
      </c>
      <c r="O12" s="104">
        <v>4642</v>
      </c>
      <c r="P12" s="104">
        <v>4292</v>
      </c>
      <c r="Q12" s="104">
        <v>4088</v>
      </c>
      <c r="R12" s="104">
        <v>3683</v>
      </c>
      <c r="S12" s="104">
        <v>3390</v>
      </c>
      <c r="T12" s="5"/>
      <c r="U12" s="120"/>
    </row>
    <row r="13" spans="1:21" ht="14.45" customHeight="1">
      <c r="A13" s="183" t="s">
        <v>10</v>
      </c>
      <c r="B13" s="183"/>
      <c r="C13" s="104">
        <v>4549</v>
      </c>
      <c r="D13" s="104">
        <v>5238</v>
      </c>
      <c r="E13" s="104">
        <v>5409</v>
      </c>
      <c r="F13" s="104">
        <v>5327</v>
      </c>
      <c r="G13" s="104">
        <v>5236</v>
      </c>
      <c r="H13" s="104">
        <v>5072</v>
      </c>
      <c r="I13" s="104">
        <v>4991</v>
      </c>
      <c r="J13" s="104">
        <v>4888</v>
      </c>
      <c r="K13" s="104">
        <v>4789</v>
      </c>
      <c r="L13" s="104">
        <v>4465</v>
      </c>
      <c r="M13" s="104">
        <v>4377</v>
      </c>
      <c r="N13" s="104">
        <v>4307</v>
      </c>
      <c r="O13" s="104">
        <v>4116</v>
      </c>
      <c r="P13" s="104">
        <v>3874</v>
      </c>
      <c r="Q13" s="104">
        <v>3669</v>
      </c>
      <c r="R13" s="104">
        <v>3379</v>
      </c>
      <c r="S13" s="104">
        <v>3195</v>
      </c>
      <c r="T13" s="5"/>
      <c r="U13" s="120"/>
    </row>
    <row r="14" spans="1:21" ht="14.45" customHeight="1">
      <c r="A14" s="183" t="s">
        <v>11</v>
      </c>
      <c r="B14" s="183"/>
      <c r="C14" s="104">
        <v>1508</v>
      </c>
      <c r="D14" s="104">
        <v>2114</v>
      </c>
      <c r="E14" s="104">
        <v>3101</v>
      </c>
      <c r="F14" s="104">
        <v>3210</v>
      </c>
      <c r="G14" s="104">
        <v>3210</v>
      </c>
      <c r="H14" s="104">
        <v>3416</v>
      </c>
      <c r="I14" s="104">
        <v>3838</v>
      </c>
      <c r="J14" s="104">
        <v>3948</v>
      </c>
      <c r="K14" s="104">
        <v>4093</v>
      </c>
      <c r="L14" s="104">
        <v>4559</v>
      </c>
      <c r="M14" s="104">
        <v>4307</v>
      </c>
      <c r="N14" s="104">
        <v>4105</v>
      </c>
      <c r="O14" s="104">
        <v>3992</v>
      </c>
      <c r="P14" s="104">
        <v>4079</v>
      </c>
      <c r="Q14" s="104">
        <v>4004</v>
      </c>
      <c r="R14" s="104">
        <v>4070</v>
      </c>
      <c r="S14" s="104">
        <v>4072</v>
      </c>
      <c r="T14" s="5"/>
      <c r="U14" s="120"/>
    </row>
    <row r="15" spans="1:21" ht="14.45" customHeight="1">
      <c r="A15" s="183" t="s">
        <v>29</v>
      </c>
      <c r="B15" s="183"/>
      <c r="C15" s="104">
        <v>217</v>
      </c>
      <c r="D15" s="104">
        <v>369</v>
      </c>
      <c r="E15" s="104">
        <v>668</v>
      </c>
      <c r="F15" s="104">
        <v>698</v>
      </c>
      <c r="G15" s="104">
        <v>741</v>
      </c>
      <c r="H15" s="104">
        <v>827</v>
      </c>
      <c r="I15" s="104">
        <v>987</v>
      </c>
      <c r="J15" s="104">
        <v>1042</v>
      </c>
      <c r="K15" s="104">
        <v>1179</v>
      </c>
      <c r="L15" s="104">
        <v>1404</v>
      </c>
      <c r="M15" s="104">
        <v>1344</v>
      </c>
      <c r="N15" s="104">
        <v>1254</v>
      </c>
      <c r="O15" s="104">
        <v>1244</v>
      </c>
      <c r="P15" s="104">
        <v>1321</v>
      </c>
      <c r="Q15" s="104">
        <v>1358</v>
      </c>
      <c r="R15" s="104">
        <v>1403</v>
      </c>
      <c r="S15" s="104">
        <v>1441</v>
      </c>
      <c r="T15" s="28"/>
      <c r="U15" s="120"/>
    </row>
    <row r="16" spans="1:21" s="128" customFormat="1" ht="14.45" customHeight="1">
      <c r="A16" s="183" t="s">
        <v>30</v>
      </c>
      <c r="B16" s="183"/>
      <c r="C16" s="104">
        <v>107</v>
      </c>
      <c r="D16" s="104">
        <v>172</v>
      </c>
      <c r="E16" s="104">
        <v>325</v>
      </c>
      <c r="F16" s="104">
        <v>352</v>
      </c>
      <c r="G16" s="104">
        <v>382</v>
      </c>
      <c r="H16" s="104">
        <v>459</v>
      </c>
      <c r="I16" s="104">
        <v>574</v>
      </c>
      <c r="J16" s="104">
        <v>648</v>
      </c>
      <c r="K16" s="104">
        <v>745</v>
      </c>
      <c r="L16" s="104">
        <v>1061</v>
      </c>
      <c r="M16" s="104">
        <v>1007</v>
      </c>
      <c r="N16" s="104">
        <v>965</v>
      </c>
      <c r="O16" s="104">
        <v>964</v>
      </c>
      <c r="P16" s="104">
        <v>1071</v>
      </c>
      <c r="Q16" s="104">
        <v>1104</v>
      </c>
      <c r="R16" s="104">
        <v>1194</v>
      </c>
      <c r="S16" s="104">
        <v>1286</v>
      </c>
      <c r="T16" s="28"/>
    </row>
    <row r="17" spans="1:20" s="128" customFormat="1" ht="14.45" customHeight="1">
      <c r="A17" s="125"/>
      <c r="B17" s="125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28"/>
    </row>
    <row r="18" spans="1:20" s="128" customFormat="1" ht="14.45" customHeight="1">
      <c r="A18" s="125" t="s">
        <v>38</v>
      </c>
      <c r="B18" s="125"/>
      <c r="C18" s="135"/>
      <c r="D18" s="135"/>
      <c r="E18" s="135"/>
      <c r="F18" s="135">
        <v>346</v>
      </c>
      <c r="G18" s="135">
        <v>371</v>
      </c>
      <c r="H18" s="136">
        <v>446</v>
      </c>
      <c r="I18" s="137">
        <v>562</v>
      </c>
      <c r="J18" s="137">
        <v>633</v>
      </c>
      <c r="K18" s="137">
        <v>718</v>
      </c>
      <c r="L18" s="137">
        <v>1023</v>
      </c>
      <c r="M18" s="137">
        <v>964</v>
      </c>
      <c r="N18" s="137">
        <v>917</v>
      </c>
      <c r="O18" s="137">
        <v>919</v>
      </c>
      <c r="P18" s="137">
        <v>1020</v>
      </c>
      <c r="Q18" s="137">
        <v>1049</v>
      </c>
      <c r="R18" s="137">
        <v>1129</v>
      </c>
      <c r="S18" s="137">
        <v>1217</v>
      </c>
      <c r="T18" s="134"/>
    </row>
    <row r="19" spans="1:20" s="128" customFormat="1" ht="14.45" customHeight="1">
      <c r="A19" s="125" t="s">
        <v>39</v>
      </c>
      <c r="B19" s="125"/>
      <c r="C19" s="135"/>
      <c r="D19" s="135"/>
      <c r="E19" s="135"/>
      <c r="F19" s="135" t="s">
        <v>42</v>
      </c>
      <c r="G19" s="135" t="s">
        <v>42</v>
      </c>
      <c r="H19" s="136" t="s">
        <v>42</v>
      </c>
      <c r="I19" s="137" t="s">
        <v>42</v>
      </c>
      <c r="J19" s="137" t="s">
        <v>42</v>
      </c>
      <c r="K19" s="137" t="s">
        <v>42</v>
      </c>
      <c r="L19" s="137" t="s">
        <v>42</v>
      </c>
      <c r="M19" s="137" t="s">
        <v>42</v>
      </c>
      <c r="N19" s="137">
        <v>43</v>
      </c>
      <c r="O19" s="137">
        <v>40</v>
      </c>
      <c r="P19" s="137">
        <v>46</v>
      </c>
      <c r="Q19" s="137">
        <v>49</v>
      </c>
      <c r="R19" s="137">
        <v>58</v>
      </c>
      <c r="S19" s="137">
        <v>63</v>
      </c>
      <c r="T19" s="134"/>
    </row>
    <row r="20" spans="1:20" s="128" customFormat="1" ht="14.45" customHeight="1">
      <c r="A20" s="183" t="s">
        <v>40</v>
      </c>
      <c r="B20" s="183"/>
      <c r="C20" s="135"/>
      <c r="D20" s="135"/>
      <c r="E20" s="135"/>
      <c r="F20" s="135" t="s">
        <v>42</v>
      </c>
      <c r="G20" s="135" t="s">
        <v>42</v>
      </c>
      <c r="H20" s="136" t="s">
        <v>42</v>
      </c>
      <c r="I20" s="137" t="s">
        <v>42</v>
      </c>
      <c r="J20" s="137" t="s">
        <v>42</v>
      </c>
      <c r="K20" s="137" t="s">
        <v>42</v>
      </c>
      <c r="L20" s="137" t="s">
        <v>42</v>
      </c>
      <c r="M20" s="137" t="s">
        <v>42</v>
      </c>
      <c r="N20" s="137">
        <v>5</v>
      </c>
      <c r="O20" s="137">
        <v>5</v>
      </c>
      <c r="P20" s="137">
        <v>5</v>
      </c>
      <c r="Q20" s="137">
        <v>6</v>
      </c>
      <c r="R20" s="137">
        <v>7</v>
      </c>
      <c r="S20" s="137">
        <v>6</v>
      </c>
      <c r="T20" s="134"/>
    </row>
    <row r="21" spans="1:20" ht="3.75" customHeight="1">
      <c r="A21" s="106"/>
      <c r="B21" s="106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5"/>
    </row>
    <row r="22" spans="1:20" ht="3.75" customHeight="1">
      <c r="A22" s="109"/>
      <c r="B22" s="109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5"/>
    </row>
    <row r="23" spans="1:20" ht="14.45" customHeight="1">
      <c r="A23" s="110" t="s">
        <v>13</v>
      </c>
      <c r="B23" s="110"/>
      <c r="C23" s="111">
        <f t="shared" ref="C23:Q23" si="0">SUM(C11:C16)</f>
        <v>29466</v>
      </c>
      <c r="D23" s="111">
        <f t="shared" si="0"/>
        <v>23527</v>
      </c>
      <c r="E23" s="111">
        <f t="shared" si="0"/>
        <v>20268</v>
      </c>
      <c r="F23" s="111">
        <f t="shared" si="0"/>
        <v>19805</v>
      </c>
      <c r="G23" s="111">
        <f t="shared" si="0"/>
        <v>19247</v>
      </c>
      <c r="H23" s="111">
        <f t="shared" si="0"/>
        <v>18682</v>
      </c>
      <c r="I23" s="111">
        <f t="shared" si="0"/>
        <v>18665</v>
      </c>
      <c r="J23" s="111">
        <f t="shared" si="0"/>
        <v>18581</v>
      </c>
      <c r="K23" s="111">
        <f t="shared" si="0"/>
        <v>18265</v>
      </c>
      <c r="L23" s="111">
        <f t="shared" si="0"/>
        <v>17910</v>
      </c>
      <c r="M23" s="111">
        <f t="shared" si="0"/>
        <v>18062</v>
      </c>
      <c r="N23" s="111">
        <f t="shared" si="0"/>
        <v>16963</v>
      </c>
      <c r="O23" s="111">
        <f t="shared" si="0"/>
        <v>16260</v>
      </c>
      <c r="P23" s="111">
        <f t="shared" si="0"/>
        <v>15731</v>
      </c>
      <c r="Q23" s="111">
        <f t="shared" si="0"/>
        <v>15251</v>
      </c>
      <c r="R23" s="111">
        <f>SUM(R11:R16)</f>
        <v>14729</v>
      </c>
      <c r="S23" s="111">
        <f>SUM(S11:S16)</f>
        <v>14264</v>
      </c>
    </row>
    <row r="24" spans="1:20" ht="14.45" customHeight="1">
      <c r="A24" s="113"/>
      <c r="B24" s="103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</row>
    <row r="25" spans="1:20" ht="14.45" customHeight="1">
      <c r="A25" s="100"/>
      <c r="B25" s="114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</row>
    <row r="26" spans="1:20" ht="9" customHeight="1">
      <c r="A26" s="115"/>
      <c r="B26" s="114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spans="1:20" ht="9" customHeight="1">
      <c r="A27" s="102" t="s">
        <v>6</v>
      </c>
      <c r="B27" s="114"/>
      <c r="C27" s="184">
        <v>2000</v>
      </c>
      <c r="D27" s="184">
        <v>2005</v>
      </c>
      <c r="E27" s="184">
        <v>2009</v>
      </c>
      <c r="F27" s="184">
        <v>2010</v>
      </c>
      <c r="G27" s="184">
        <v>2011</v>
      </c>
      <c r="H27" s="184">
        <v>2012</v>
      </c>
      <c r="I27" s="184">
        <v>2013</v>
      </c>
      <c r="J27" s="184">
        <v>2014</v>
      </c>
      <c r="K27" s="184">
        <v>2015</v>
      </c>
      <c r="L27" s="184">
        <v>2016</v>
      </c>
      <c r="M27" s="184">
        <v>2017</v>
      </c>
      <c r="N27" s="184">
        <v>2018</v>
      </c>
      <c r="O27" s="184">
        <v>2019</v>
      </c>
      <c r="P27" s="184">
        <v>2020</v>
      </c>
      <c r="Q27" s="184">
        <v>2021</v>
      </c>
      <c r="R27" s="184">
        <v>2022</v>
      </c>
      <c r="S27" s="184">
        <v>2023</v>
      </c>
    </row>
    <row r="28" spans="1:20" ht="9" customHeight="1">
      <c r="A28" s="114" t="s">
        <v>15</v>
      </c>
      <c r="B28" s="103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</row>
    <row r="29" spans="1:20" ht="14.25" customHeight="1">
      <c r="A29" s="102"/>
      <c r="B29" s="103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</row>
    <row r="30" spans="1:20" s="92" customFormat="1" ht="14.1" customHeight="1">
      <c r="A30" s="103" t="s">
        <v>32</v>
      </c>
      <c r="B30" s="103"/>
      <c r="C30" s="118">
        <f t="shared" ref="C30:Q30" si="1">100*C6/C$23</f>
        <v>4.2048462634901238</v>
      </c>
      <c r="D30" s="118">
        <f t="shared" si="1"/>
        <v>3.1283206528669187</v>
      </c>
      <c r="E30" s="118">
        <f t="shared" si="1"/>
        <v>1.9439510558515887</v>
      </c>
      <c r="F30" s="118">
        <f t="shared" si="1"/>
        <v>2.1661196667508205</v>
      </c>
      <c r="G30" s="118">
        <f t="shared" si="1"/>
        <v>2.0366810412012262</v>
      </c>
      <c r="H30" s="118">
        <f t="shared" si="1"/>
        <v>2.0126324804624773</v>
      </c>
      <c r="I30" s="118">
        <f t="shared" si="1"/>
        <v>2.3627109563353872</v>
      </c>
      <c r="J30" s="118">
        <f t="shared" si="1"/>
        <v>3.3044507830579626</v>
      </c>
      <c r="K30" s="118">
        <f t="shared" si="1"/>
        <v>2.6279770052012044</v>
      </c>
      <c r="L30" s="118">
        <f t="shared" si="1"/>
        <v>1.8313791178112786</v>
      </c>
      <c r="M30" s="118">
        <f t="shared" si="1"/>
        <v>3.2886723507917175</v>
      </c>
      <c r="N30" s="118">
        <f t="shared" si="1"/>
        <v>2.3698638212580323</v>
      </c>
      <c r="O30" s="118">
        <f t="shared" si="1"/>
        <v>2.2816728167281672</v>
      </c>
      <c r="P30" s="118">
        <f t="shared" si="1"/>
        <v>2.0659843620875979</v>
      </c>
      <c r="Q30" s="118">
        <f t="shared" si="1"/>
        <v>1.8359451839223657</v>
      </c>
      <c r="R30" s="118">
        <f t="shared" ref="R30:S33" si="2">100*R6/R$23</f>
        <v>2.091112770724421</v>
      </c>
      <c r="S30" s="118">
        <f t="shared" si="2"/>
        <v>1.9559730790802019</v>
      </c>
    </row>
    <row r="31" spans="1:20" s="92" customFormat="1" ht="14.1" customHeight="1">
      <c r="A31" s="103" t="s">
        <v>33</v>
      </c>
      <c r="B31" s="103"/>
      <c r="C31" s="118">
        <f t="shared" ref="C31:Q31" si="3">100*C7/C$23</f>
        <v>2.3518631643249845</v>
      </c>
      <c r="D31" s="118">
        <f t="shared" si="3"/>
        <v>1.4876524843796488</v>
      </c>
      <c r="E31" s="118">
        <f t="shared" si="3"/>
        <v>0.82889283599763175</v>
      </c>
      <c r="F31" s="118">
        <f t="shared" si="3"/>
        <v>1.0199444584700834</v>
      </c>
      <c r="G31" s="118">
        <f t="shared" si="3"/>
        <v>0.93521068218423653</v>
      </c>
      <c r="H31" s="118">
        <f t="shared" si="3"/>
        <v>0.77614816400813613</v>
      </c>
      <c r="I31" s="118">
        <f t="shared" si="3"/>
        <v>1.2697562282346637</v>
      </c>
      <c r="J31" s="118">
        <f t="shared" si="3"/>
        <v>1.2754964748937085</v>
      </c>
      <c r="K31" s="118">
        <f t="shared" si="3"/>
        <v>1.1059403230221736</v>
      </c>
      <c r="L31" s="118">
        <f t="shared" si="3"/>
        <v>0.78726968174204359</v>
      </c>
      <c r="M31" s="118">
        <f t="shared" si="3"/>
        <v>1.179271398516222</v>
      </c>
      <c r="N31" s="118">
        <f t="shared" si="3"/>
        <v>0.86659199434062373</v>
      </c>
      <c r="O31" s="118">
        <f t="shared" si="3"/>
        <v>0.86100861008610086</v>
      </c>
      <c r="P31" s="118">
        <f t="shared" si="3"/>
        <v>0.66111499586803124</v>
      </c>
      <c r="Q31" s="118">
        <f t="shared" si="3"/>
        <v>0.7212641793980723</v>
      </c>
      <c r="R31" s="118">
        <f t="shared" si="2"/>
        <v>0.64498608187928574</v>
      </c>
      <c r="S31" s="118">
        <f t="shared" si="2"/>
        <v>0.57487380818844647</v>
      </c>
    </row>
    <row r="32" spans="1:20" s="92" customFormat="1" ht="14.1" customHeight="1">
      <c r="A32" s="103" t="s">
        <v>34</v>
      </c>
      <c r="B32" s="103"/>
      <c r="C32" s="118">
        <f t="shared" ref="C32:Q32" si="4">100*C8/C$23</f>
        <v>6.5465282019955202</v>
      </c>
      <c r="D32" s="118">
        <f t="shared" si="4"/>
        <v>4.666978365282441</v>
      </c>
      <c r="E32" s="118">
        <f t="shared" si="4"/>
        <v>3.0836787053483325</v>
      </c>
      <c r="F32" s="118">
        <f t="shared" si="4"/>
        <v>3.1254733653117901</v>
      </c>
      <c r="G32" s="118">
        <f t="shared" si="4"/>
        <v>3.0550215618018393</v>
      </c>
      <c r="H32" s="118">
        <f t="shared" si="4"/>
        <v>2.7994861363879671</v>
      </c>
      <c r="I32" s="118">
        <f t="shared" si="4"/>
        <v>2.8020358960621485</v>
      </c>
      <c r="J32" s="118">
        <f t="shared" si="4"/>
        <v>2.4917926914590174</v>
      </c>
      <c r="K32" s="118">
        <f t="shared" si="4"/>
        <v>2.2337804544210238</v>
      </c>
      <c r="L32" s="118">
        <f t="shared" si="4"/>
        <v>1.9653824678950307</v>
      </c>
      <c r="M32" s="118">
        <f t="shared" si="4"/>
        <v>2.474808991252353</v>
      </c>
      <c r="N32" s="118">
        <f t="shared" si="4"/>
        <v>2.0809998231444911</v>
      </c>
      <c r="O32" s="118">
        <f t="shared" si="4"/>
        <v>1.8388683886838868</v>
      </c>
      <c r="P32" s="118">
        <f t="shared" si="4"/>
        <v>1.5383637403852266</v>
      </c>
      <c r="Q32" s="118">
        <f t="shared" si="4"/>
        <v>1.6130089830175069</v>
      </c>
      <c r="R32" s="118">
        <f t="shared" si="2"/>
        <v>1.5208092877995791</v>
      </c>
      <c r="S32" s="118">
        <f t="shared" si="2"/>
        <v>1.3670779584969153</v>
      </c>
    </row>
    <row r="33" spans="1:20" s="92" customFormat="1" ht="14.1" customHeight="1">
      <c r="A33" s="103" t="s">
        <v>35</v>
      </c>
      <c r="B33" s="103"/>
      <c r="C33" s="118">
        <f t="shared" ref="C33:Q33" si="5">100*C9/C$23</f>
        <v>10.157469626009638</v>
      </c>
      <c r="D33" s="118">
        <f t="shared" si="5"/>
        <v>7.8505546818548897</v>
      </c>
      <c r="E33" s="118">
        <f t="shared" si="5"/>
        <v>5.7430432208407343</v>
      </c>
      <c r="F33" s="118">
        <f t="shared" si="5"/>
        <v>5.5440545316839183</v>
      </c>
      <c r="G33" s="118">
        <f t="shared" si="5"/>
        <v>5.1748324414194418</v>
      </c>
      <c r="H33" s="118">
        <f t="shared" si="5"/>
        <v>4.8228241087677981</v>
      </c>
      <c r="I33" s="118">
        <f t="shared" si="5"/>
        <v>4.1575140637556922</v>
      </c>
      <c r="J33" s="118">
        <f t="shared" si="5"/>
        <v>3.9395080996717078</v>
      </c>
      <c r="K33" s="118">
        <f t="shared" si="5"/>
        <v>3.6682179030933479</v>
      </c>
      <c r="L33" s="118">
        <f t="shared" si="5"/>
        <v>3.1937465103294249</v>
      </c>
      <c r="M33" s="118">
        <f t="shared" si="5"/>
        <v>3.316354777986934</v>
      </c>
      <c r="N33" s="118">
        <f t="shared" si="5"/>
        <v>3.1067617756293107</v>
      </c>
      <c r="O33" s="118">
        <f t="shared" si="5"/>
        <v>3.0258302583025829</v>
      </c>
      <c r="P33" s="118">
        <f t="shared" si="5"/>
        <v>2.6889581081940119</v>
      </c>
      <c r="Q33" s="118">
        <f t="shared" si="5"/>
        <v>2.570323257491312</v>
      </c>
      <c r="R33" s="118">
        <f t="shared" si="2"/>
        <v>2.5324190372734061</v>
      </c>
      <c r="S33" s="118">
        <f t="shared" si="2"/>
        <v>2.2714526079641053</v>
      </c>
    </row>
    <row r="34" spans="1:20" s="92" customFormat="1" ht="14.1" customHeight="1">
      <c r="A34" s="103"/>
      <c r="B34" s="103"/>
      <c r="C34" s="100"/>
      <c r="D34" s="100"/>
      <c r="E34" s="100"/>
      <c r="F34" s="100"/>
      <c r="G34" s="100"/>
      <c r="H34" s="100"/>
      <c r="I34" s="100"/>
      <c r="J34" s="100"/>
      <c r="K34" s="100"/>
      <c r="L34" s="104"/>
      <c r="M34" s="100"/>
      <c r="N34" s="104"/>
      <c r="O34" s="122"/>
      <c r="P34" s="124"/>
      <c r="Q34" s="128"/>
      <c r="S34" s="141"/>
    </row>
    <row r="35" spans="1:20" ht="14.45" customHeight="1">
      <c r="A35" s="183" t="s">
        <v>8</v>
      </c>
      <c r="B35" s="183"/>
      <c r="C35" s="118">
        <f t="shared" ref="C35:Q35" si="6">100*C11/C$23</f>
        <v>23.260707255820268</v>
      </c>
      <c r="D35" s="118">
        <f t="shared" si="6"/>
        <v>17.133506184383901</v>
      </c>
      <c r="E35" s="118">
        <f t="shared" si="6"/>
        <v>11.599565818038286</v>
      </c>
      <c r="F35" s="118">
        <f t="shared" si="6"/>
        <v>11.855592022216612</v>
      </c>
      <c r="G35" s="118">
        <f t="shared" si="6"/>
        <v>11.201745726606744</v>
      </c>
      <c r="H35" s="118">
        <f t="shared" si="6"/>
        <v>10.411090889626378</v>
      </c>
      <c r="I35" s="118">
        <f t="shared" si="6"/>
        <v>10.592017144387892</v>
      </c>
      <c r="J35" s="118">
        <f t="shared" si="6"/>
        <v>11.011248049082395</v>
      </c>
      <c r="K35" s="118">
        <f t="shared" si="6"/>
        <v>9.6359156857377499</v>
      </c>
      <c r="L35" s="118">
        <f t="shared" si="6"/>
        <v>7.7777777777777777</v>
      </c>
      <c r="M35" s="118">
        <f t="shared" si="6"/>
        <v>10.259107518547227</v>
      </c>
      <c r="N35" s="118">
        <f t="shared" si="6"/>
        <v>8.4242174143724569</v>
      </c>
      <c r="O35" s="118">
        <f t="shared" si="6"/>
        <v>8.0073800738007375</v>
      </c>
      <c r="P35" s="118">
        <f t="shared" si="6"/>
        <v>6.9544212065348674</v>
      </c>
      <c r="Q35" s="118">
        <f t="shared" si="6"/>
        <v>6.7405416038292572</v>
      </c>
      <c r="R35" s="118">
        <f t="shared" ref="R35:S40" si="7">100*R11/R$23</f>
        <v>6.7893271776766921</v>
      </c>
      <c r="S35" s="118">
        <f t="shared" si="7"/>
        <v>6.1693774537296688</v>
      </c>
    </row>
    <row r="36" spans="1:20" ht="14.45" customHeight="1">
      <c r="A36" s="183" t="s">
        <v>9</v>
      </c>
      <c r="B36" s="183"/>
      <c r="C36" s="118">
        <f t="shared" ref="C36:Q36" si="8">100*C12/C$23</f>
        <v>55.083825425914611</v>
      </c>
      <c r="D36" s="118">
        <f t="shared" si="8"/>
        <v>49.317805075020189</v>
      </c>
      <c r="E36" s="118">
        <f t="shared" si="8"/>
        <v>41.51371620288139</v>
      </c>
      <c r="F36" s="118">
        <f t="shared" si="8"/>
        <v>39.737440040393842</v>
      </c>
      <c r="G36" s="118">
        <f t="shared" si="8"/>
        <v>39.081415285499041</v>
      </c>
      <c r="H36" s="118">
        <f t="shared" si="8"/>
        <v>37.271170110266567</v>
      </c>
      <c r="I36" s="118">
        <f t="shared" si="8"/>
        <v>33.742298419501743</v>
      </c>
      <c r="J36" s="118">
        <f t="shared" si="8"/>
        <v>32.339486572305042</v>
      </c>
      <c r="K36" s="118">
        <f t="shared" si="8"/>
        <v>31.201751984670135</v>
      </c>
      <c r="L36" s="118">
        <f t="shared" si="8"/>
        <v>28.073701842546065</v>
      </c>
      <c r="M36" s="118">
        <f t="shared" si="8"/>
        <v>28.64577566161001</v>
      </c>
      <c r="N36" s="118">
        <f t="shared" si="8"/>
        <v>28.904085362259035</v>
      </c>
      <c r="O36" s="118">
        <f t="shared" si="8"/>
        <v>28.548585485854858</v>
      </c>
      <c r="P36" s="118">
        <f t="shared" si="8"/>
        <v>27.28370732947683</v>
      </c>
      <c r="Q36" s="118">
        <f t="shared" si="8"/>
        <v>26.804799685266541</v>
      </c>
      <c r="R36" s="118">
        <f t="shared" si="7"/>
        <v>25.005091995383257</v>
      </c>
      <c r="S36" s="118">
        <f t="shared" si="7"/>
        <v>23.766124509254066</v>
      </c>
    </row>
    <row r="37" spans="1:20" ht="14.45" customHeight="1">
      <c r="A37" s="183" t="s">
        <v>10</v>
      </c>
      <c r="B37" s="183"/>
      <c r="C37" s="118">
        <f t="shared" ref="C37:Q37" si="9">100*C13/C$23</f>
        <v>15.438132084436299</v>
      </c>
      <c r="D37" s="118">
        <f t="shared" si="9"/>
        <v>22.26378203765886</v>
      </c>
      <c r="E37" s="118">
        <f t="shared" si="9"/>
        <v>26.687388987566607</v>
      </c>
      <c r="F37" s="118">
        <f t="shared" si="9"/>
        <v>26.897248169654127</v>
      </c>
      <c r="G37" s="118">
        <f t="shared" si="9"/>
        <v>27.204239621759235</v>
      </c>
      <c r="H37" s="118">
        <f t="shared" si="9"/>
        <v>27.149127502408735</v>
      </c>
      <c r="I37" s="118">
        <f t="shared" si="9"/>
        <v>26.739887489954459</v>
      </c>
      <c r="J37" s="118">
        <f t="shared" si="9"/>
        <v>26.306442064474464</v>
      </c>
      <c r="K37" s="118">
        <f t="shared" si="9"/>
        <v>26.219545578976184</v>
      </c>
      <c r="L37" s="118">
        <f t="shared" si="9"/>
        <v>24.930206588498045</v>
      </c>
      <c r="M37" s="118">
        <f t="shared" si="9"/>
        <v>24.233196766692505</v>
      </c>
      <c r="N37" s="118">
        <f t="shared" si="9"/>
        <v>25.390555915816776</v>
      </c>
      <c r="O37" s="118">
        <f t="shared" si="9"/>
        <v>25.313653136531364</v>
      </c>
      <c r="P37" s="118">
        <f t="shared" si="9"/>
        <v>24.626533596084165</v>
      </c>
      <c r="Q37" s="118">
        <f t="shared" si="9"/>
        <v>24.05743885646843</v>
      </c>
      <c r="R37" s="118">
        <f t="shared" si="7"/>
        <v>22.941136533369544</v>
      </c>
      <c r="S37" s="118">
        <f t="shared" si="7"/>
        <v>22.399046550757152</v>
      </c>
    </row>
    <row r="38" spans="1:20" ht="14.45" customHeight="1">
      <c r="A38" s="186" t="s">
        <v>11</v>
      </c>
      <c r="B38" s="186"/>
      <c r="C38" s="79">
        <f t="shared" ref="C38:Q38" si="10">100*C14/C$23</f>
        <v>5.1177628453132424</v>
      </c>
      <c r="D38" s="79">
        <f t="shared" si="10"/>
        <v>8.9854210056530803</v>
      </c>
      <c r="E38" s="79">
        <f t="shared" si="10"/>
        <v>15.299980264456286</v>
      </c>
      <c r="F38" s="79">
        <f t="shared" si="10"/>
        <v>16.208028275687958</v>
      </c>
      <c r="G38" s="79">
        <f t="shared" si="10"/>
        <v>16.677923832285551</v>
      </c>
      <c r="H38" s="79">
        <f t="shared" si="10"/>
        <v>18.284980194839953</v>
      </c>
      <c r="I38" s="79">
        <f t="shared" si="10"/>
        <v>20.562550227698903</v>
      </c>
      <c r="J38" s="79">
        <f t="shared" si="10"/>
        <v>21.247510898229375</v>
      </c>
      <c r="K38" s="79">
        <f t="shared" si="10"/>
        <v>22.408978921434436</v>
      </c>
      <c r="L38" s="79">
        <f t="shared" si="10"/>
        <v>25.455053042992741</v>
      </c>
      <c r="M38" s="79">
        <f t="shared" si="10"/>
        <v>23.845642785959473</v>
      </c>
      <c r="N38" s="118">
        <f t="shared" si="10"/>
        <v>24.199728821552792</v>
      </c>
      <c r="O38" s="118">
        <f t="shared" si="10"/>
        <v>24.551045510455104</v>
      </c>
      <c r="P38" s="118">
        <f t="shared" si="10"/>
        <v>25.92969296293942</v>
      </c>
      <c r="Q38" s="118">
        <f t="shared" si="10"/>
        <v>26.25401613008983</v>
      </c>
      <c r="R38" s="118">
        <f t="shared" si="7"/>
        <v>27.632561613144137</v>
      </c>
      <c r="S38" s="118">
        <f t="shared" si="7"/>
        <v>28.547392035894561</v>
      </c>
    </row>
    <row r="39" spans="1:20" ht="14.45" customHeight="1">
      <c r="A39" s="186" t="s">
        <v>29</v>
      </c>
      <c r="B39" s="186"/>
      <c r="C39" s="79">
        <f t="shared" ref="C39:Q39" si="11">100*C15/C$23</f>
        <v>0.7364420009502477</v>
      </c>
      <c r="D39" s="79">
        <f t="shared" si="11"/>
        <v>1.5684107621031156</v>
      </c>
      <c r="E39" s="79">
        <f t="shared" si="11"/>
        <v>3.2958358002762975</v>
      </c>
      <c r="F39" s="79">
        <f t="shared" si="11"/>
        <v>3.5243625347134562</v>
      </c>
      <c r="G39" s="79">
        <f t="shared" si="11"/>
        <v>3.8499506416584404</v>
      </c>
      <c r="H39" s="79">
        <f t="shared" si="11"/>
        <v>4.4267209078257146</v>
      </c>
      <c r="I39" s="79">
        <f t="shared" si="11"/>
        <v>5.2879721403696758</v>
      </c>
      <c r="J39" s="79">
        <f t="shared" si="11"/>
        <v>5.6078790161993437</v>
      </c>
      <c r="K39" s="79">
        <f t="shared" si="11"/>
        <v>6.4549685190254582</v>
      </c>
      <c r="L39" s="79">
        <f t="shared" si="11"/>
        <v>7.8391959798994977</v>
      </c>
      <c r="M39" s="79">
        <f t="shared" si="11"/>
        <v>7.4410364300741891</v>
      </c>
      <c r="N39" s="118">
        <f t="shared" si="11"/>
        <v>7.3925602782526676</v>
      </c>
      <c r="O39" s="118">
        <f t="shared" si="11"/>
        <v>7.6506765067650679</v>
      </c>
      <c r="P39" s="118">
        <f t="shared" si="11"/>
        <v>8.3974318225160509</v>
      </c>
      <c r="Q39" s="118">
        <f t="shared" si="11"/>
        <v>8.9043341420234743</v>
      </c>
      <c r="R39" s="118">
        <f t="shared" si="7"/>
        <v>9.5254260302803999</v>
      </c>
      <c r="S39" s="118">
        <f t="shared" si="7"/>
        <v>10.102355580482334</v>
      </c>
    </row>
    <row r="40" spans="1:20" s="89" customFormat="1" ht="14.45" customHeight="1">
      <c r="A40" s="186" t="s">
        <v>30</v>
      </c>
      <c r="B40" s="186"/>
      <c r="C40" s="79">
        <f t="shared" ref="C40:Q40" si="12">100*C16/C$23</f>
        <v>0.36313038756532956</v>
      </c>
      <c r="D40" s="79">
        <f t="shared" si="12"/>
        <v>0.73107493518085609</v>
      </c>
      <c r="E40" s="79">
        <f t="shared" si="12"/>
        <v>1.6035129267811328</v>
      </c>
      <c r="F40" s="79">
        <f t="shared" si="12"/>
        <v>1.7773289573340065</v>
      </c>
      <c r="G40" s="79">
        <f t="shared" si="12"/>
        <v>1.9847248921909908</v>
      </c>
      <c r="H40" s="79">
        <f t="shared" si="12"/>
        <v>2.4569103950326516</v>
      </c>
      <c r="I40" s="79">
        <f t="shared" si="12"/>
        <v>3.0752745780873294</v>
      </c>
      <c r="J40" s="79">
        <f t="shared" si="12"/>
        <v>3.4874333997093805</v>
      </c>
      <c r="K40" s="79">
        <f t="shared" si="12"/>
        <v>4.0788393101560363</v>
      </c>
      <c r="L40" s="79">
        <f t="shared" si="12"/>
        <v>5.9240647682858736</v>
      </c>
      <c r="M40" s="79">
        <f t="shared" si="12"/>
        <v>5.5752408371165982</v>
      </c>
      <c r="N40" s="118">
        <f t="shared" si="12"/>
        <v>5.6888522077462715</v>
      </c>
      <c r="O40" s="118">
        <f t="shared" si="12"/>
        <v>5.9286592865928656</v>
      </c>
      <c r="P40" s="118">
        <f t="shared" si="12"/>
        <v>6.8082130824486686</v>
      </c>
      <c r="Q40" s="118">
        <f t="shared" si="12"/>
        <v>7.2388695823224705</v>
      </c>
      <c r="R40" s="118">
        <f t="shared" si="7"/>
        <v>8.1064566501459705</v>
      </c>
      <c r="S40" s="118">
        <f t="shared" si="7"/>
        <v>9.0157038698822216</v>
      </c>
    </row>
    <row r="41" spans="1:20" s="128" customFormat="1" ht="14.45" customHeight="1">
      <c r="A41" s="127"/>
      <c r="B41" s="127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118"/>
      <c r="O41" s="118"/>
      <c r="P41" s="118"/>
      <c r="Q41" s="118"/>
      <c r="R41" s="118"/>
      <c r="S41" s="118"/>
    </row>
    <row r="42" spans="1:20" s="128" customFormat="1" ht="14.45" customHeight="1">
      <c r="A42" s="125" t="s">
        <v>38</v>
      </c>
      <c r="B42" s="125"/>
      <c r="C42" s="135"/>
      <c r="D42" s="135"/>
      <c r="E42" s="135"/>
      <c r="F42" s="138">
        <f t="shared" ref="F42:Q42" si="13">100*F18/F$23</f>
        <v>1.7470335773794496</v>
      </c>
      <c r="G42" s="138">
        <f t="shared" si="13"/>
        <v>1.9275731282797319</v>
      </c>
      <c r="H42" s="138">
        <f t="shared" si="13"/>
        <v>2.3873246975698534</v>
      </c>
      <c r="I42" s="138">
        <f t="shared" si="13"/>
        <v>3.010983123493169</v>
      </c>
      <c r="J42" s="138">
        <f t="shared" si="13"/>
        <v>3.4067057747161078</v>
      </c>
      <c r="K42" s="138">
        <f t="shared" si="13"/>
        <v>3.9310156036134685</v>
      </c>
      <c r="L42" s="138">
        <f t="shared" si="13"/>
        <v>5.7118927973199334</v>
      </c>
      <c r="M42" s="138">
        <f t="shared" si="13"/>
        <v>5.3371719632377363</v>
      </c>
      <c r="N42" s="138">
        <f t="shared" si="13"/>
        <v>5.4058833932677004</v>
      </c>
      <c r="O42" s="138">
        <f t="shared" si="13"/>
        <v>5.6519065190651903</v>
      </c>
      <c r="P42" s="138">
        <f t="shared" si="13"/>
        <v>6.484012459474922</v>
      </c>
      <c r="Q42" s="138">
        <f t="shared" si="13"/>
        <v>6.8782374926234349</v>
      </c>
      <c r="R42" s="138">
        <f t="shared" ref="R42:S44" si="14">100*R18/R$23</f>
        <v>7.6651503835969859</v>
      </c>
      <c r="S42" s="138">
        <f t="shared" si="14"/>
        <v>8.5319685922602364</v>
      </c>
      <c r="T42" s="134"/>
    </row>
    <row r="43" spans="1:20" s="128" customFormat="1" ht="14.45" customHeight="1">
      <c r="A43" s="125" t="s">
        <v>39</v>
      </c>
      <c r="B43" s="125"/>
      <c r="C43" s="135"/>
      <c r="D43" s="135"/>
      <c r="E43" s="135"/>
      <c r="F43" s="138" t="s">
        <v>42</v>
      </c>
      <c r="G43" s="138" t="s">
        <v>42</v>
      </c>
      <c r="H43" s="138" t="s">
        <v>42</v>
      </c>
      <c r="I43" s="138" t="s">
        <v>42</v>
      </c>
      <c r="J43" s="138" t="s">
        <v>42</v>
      </c>
      <c r="K43" s="138" t="s">
        <v>42</v>
      </c>
      <c r="L43" s="138" t="s">
        <v>42</v>
      </c>
      <c r="M43" s="138" t="s">
        <v>42</v>
      </c>
      <c r="N43" s="138">
        <f>100*N19/N$23</f>
        <v>0.25349289630371985</v>
      </c>
      <c r="O43" s="138">
        <f t="shared" ref="N43:Q44" si="15">100*O19/O$23</f>
        <v>0.24600246002460024</v>
      </c>
      <c r="P43" s="138">
        <f t="shared" si="15"/>
        <v>0.29241624817239847</v>
      </c>
      <c r="Q43" s="138">
        <f t="shared" si="15"/>
        <v>0.321290407186414</v>
      </c>
      <c r="R43" s="138">
        <f t="shared" si="14"/>
        <v>0.39378097630524816</v>
      </c>
      <c r="S43" s="138">
        <f t="shared" si="14"/>
        <v>0.44167134043746492</v>
      </c>
      <c r="T43" s="134"/>
    </row>
    <row r="44" spans="1:20" s="128" customFormat="1" ht="14.45" customHeight="1">
      <c r="A44" s="183" t="s">
        <v>40</v>
      </c>
      <c r="B44" s="183"/>
      <c r="C44" s="135"/>
      <c r="D44" s="135"/>
      <c r="E44" s="135"/>
      <c r="F44" s="138" t="s">
        <v>42</v>
      </c>
      <c r="G44" s="138" t="s">
        <v>42</v>
      </c>
      <c r="H44" s="138" t="s">
        <v>42</v>
      </c>
      <c r="I44" s="138" t="s">
        <v>42</v>
      </c>
      <c r="J44" s="138" t="s">
        <v>42</v>
      </c>
      <c r="K44" s="138" t="s">
        <v>42</v>
      </c>
      <c r="L44" s="138" t="s">
        <v>42</v>
      </c>
      <c r="M44" s="138" t="s">
        <v>42</v>
      </c>
      <c r="N44" s="138">
        <f t="shared" si="15"/>
        <v>2.9475918174851148E-2</v>
      </c>
      <c r="O44" s="138">
        <f t="shared" si="15"/>
        <v>3.0750307503075031E-2</v>
      </c>
      <c r="P44" s="138">
        <f t="shared" si="15"/>
        <v>3.1784374801347659E-2</v>
      </c>
      <c r="Q44" s="138">
        <f t="shared" si="15"/>
        <v>3.9341682512622121E-2</v>
      </c>
      <c r="R44" s="138">
        <f t="shared" si="14"/>
        <v>4.7525290243736848E-2</v>
      </c>
      <c r="S44" s="138">
        <f t="shared" si="14"/>
        <v>4.2063937184520471E-2</v>
      </c>
      <c r="T44" s="134"/>
    </row>
    <row r="45" spans="1:20" ht="3.75" customHeight="1">
      <c r="A45" s="13"/>
      <c r="B45" s="13"/>
      <c r="C45" s="14"/>
      <c r="D45" s="14"/>
      <c r="E45" s="14"/>
      <c r="F45" s="14"/>
      <c r="G45" s="14"/>
      <c r="H45" s="14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20" ht="3.75" customHeight="1">
      <c r="A46" s="29"/>
      <c r="B46" s="29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</row>
    <row r="47" spans="1:20" ht="14.45" customHeight="1">
      <c r="A47" s="29" t="s">
        <v>13</v>
      </c>
      <c r="B47" s="29"/>
      <c r="C47" s="31">
        <f t="shared" ref="C47:H47" si="16">100*C23/C$23</f>
        <v>100</v>
      </c>
      <c r="D47" s="31">
        <f t="shared" si="16"/>
        <v>100</v>
      </c>
      <c r="E47" s="31">
        <f t="shared" si="16"/>
        <v>100</v>
      </c>
      <c r="F47" s="31">
        <f t="shared" si="16"/>
        <v>100</v>
      </c>
      <c r="G47" s="31">
        <f t="shared" si="16"/>
        <v>100</v>
      </c>
      <c r="H47" s="31">
        <f t="shared" si="16"/>
        <v>100</v>
      </c>
      <c r="I47" s="31">
        <f>100*I23/I$23</f>
        <v>100</v>
      </c>
      <c r="J47" s="31">
        <f>100*J23/J$23</f>
        <v>100</v>
      </c>
      <c r="K47" s="31">
        <f>100*K23/K$23</f>
        <v>100</v>
      </c>
      <c r="L47" s="31">
        <f>100*L23/L$23</f>
        <v>100</v>
      </c>
      <c r="M47" s="31">
        <f>100*M23/M$23</f>
        <v>100</v>
      </c>
      <c r="N47" s="31">
        <f t="shared" ref="N47" si="17">100*N23/N$23</f>
        <v>100</v>
      </c>
      <c r="O47" s="31">
        <f t="shared" ref="O47:Q47" si="18">100*O23/O$23</f>
        <v>100</v>
      </c>
      <c r="P47" s="31">
        <f t="shared" si="18"/>
        <v>100</v>
      </c>
      <c r="Q47" s="31">
        <f t="shared" si="18"/>
        <v>100</v>
      </c>
      <c r="R47" s="31">
        <f>100*R23/R$23</f>
        <v>100</v>
      </c>
      <c r="S47" s="31">
        <f>100*S23/S$23</f>
        <v>100</v>
      </c>
    </row>
    <row r="48" spans="1:20" ht="14.45" customHeight="1">
      <c r="A48" s="185"/>
      <c r="B48" s="18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</row>
    <row r="49" spans="1:3" ht="14.45" customHeight="1">
      <c r="A49" s="81" t="s">
        <v>37</v>
      </c>
      <c r="B49" s="81"/>
      <c r="C49" s="81"/>
    </row>
    <row r="50" spans="1:3" ht="14.45" customHeight="1">
      <c r="A50" s="81" t="s">
        <v>42</v>
      </c>
      <c r="B50" s="81" t="s">
        <v>44</v>
      </c>
      <c r="C50" s="81"/>
    </row>
  </sheetData>
  <mergeCells count="51">
    <mergeCell ref="K27:K28"/>
    <mergeCell ref="C3:C4"/>
    <mergeCell ref="I27:I28"/>
    <mergeCell ref="J27:J28"/>
    <mergeCell ref="N3:N4"/>
    <mergeCell ref="J3:J4"/>
    <mergeCell ref="L3:L4"/>
    <mergeCell ref="K3:K4"/>
    <mergeCell ref="C27:C28"/>
    <mergeCell ref="L27:L28"/>
    <mergeCell ref="H27:H28"/>
    <mergeCell ref="R3:R4"/>
    <mergeCell ref="N27:N28"/>
    <mergeCell ref="R27:R28"/>
    <mergeCell ref="M27:M28"/>
    <mergeCell ref="M3:M4"/>
    <mergeCell ref="O3:O4"/>
    <mergeCell ref="O27:O28"/>
    <mergeCell ref="P3:P4"/>
    <mergeCell ref="P27:P28"/>
    <mergeCell ref="Q3:Q4"/>
    <mergeCell ref="Q27:Q28"/>
    <mergeCell ref="A12:B12"/>
    <mergeCell ref="B1:I1"/>
    <mergeCell ref="H3:H4"/>
    <mergeCell ref="E3:E4"/>
    <mergeCell ref="F3:F4"/>
    <mergeCell ref="A5:B5"/>
    <mergeCell ref="I3:I4"/>
    <mergeCell ref="A48:B48"/>
    <mergeCell ref="A36:B36"/>
    <mergeCell ref="A37:B37"/>
    <mergeCell ref="A38:B38"/>
    <mergeCell ref="A39:B39"/>
    <mergeCell ref="A40:B40"/>
    <mergeCell ref="A35:B35"/>
    <mergeCell ref="F27:F28"/>
    <mergeCell ref="S3:S4"/>
    <mergeCell ref="S27:S28"/>
    <mergeCell ref="A44:B44"/>
    <mergeCell ref="A14:B14"/>
    <mergeCell ref="A15:B15"/>
    <mergeCell ref="G3:G4"/>
    <mergeCell ref="D27:D28"/>
    <mergeCell ref="E27:E28"/>
    <mergeCell ref="A16:B16"/>
    <mergeCell ref="G27:G28"/>
    <mergeCell ref="A13:B13"/>
    <mergeCell ref="A20:B20"/>
    <mergeCell ref="D3:D4"/>
    <mergeCell ref="A11:B11"/>
  </mergeCells>
  <phoneticPr fontId="11" type="noConversion"/>
  <pageMargins left="0.39370078740157483" right="0.39370078740157483" top="0.39370078740157483" bottom="0.39370078740157483" header="0" footer="0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topLeftCell="A4" workbookViewId="0">
      <selection activeCell="F10" sqref="F10"/>
    </sheetView>
  </sheetViews>
  <sheetFormatPr defaultRowHeight="14.45" customHeight="1"/>
  <cols>
    <col min="2" max="2" width="15.59765625" customWidth="1"/>
    <col min="3" max="9" width="12.59765625" customWidth="1"/>
    <col min="10" max="10" width="12.59765625" style="69" customWidth="1"/>
    <col min="11" max="11" width="12.59765625" style="83" customWidth="1"/>
    <col min="12" max="12" width="12.59765625" style="86" customWidth="1"/>
    <col min="13" max="14" width="12.59765625" style="120" customWidth="1"/>
    <col min="15" max="15" width="12.59765625" style="122" customWidth="1"/>
    <col min="16" max="16" width="12.59765625" style="124" customWidth="1"/>
    <col min="17" max="17" width="12.59765625" style="128" customWidth="1"/>
    <col min="18" max="18" width="12.59765625" style="88" customWidth="1"/>
    <col min="19" max="19" width="12.59765625" style="141" customWidth="1"/>
    <col min="20" max="20" width="1.796875" customWidth="1"/>
    <col min="21" max="21" width="24.19921875" customWidth="1"/>
  </cols>
  <sheetData>
    <row r="1" spans="1:22" ht="23.1" customHeight="1">
      <c r="A1" s="1"/>
      <c r="B1" s="1"/>
      <c r="C1" s="1"/>
      <c r="D1" s="1"/>
      <c r="E1" s="1"/>
      <c r="F1" s="1"/>
      <c r="G1" s="1"/>
      <c r="H1" s="199" t="s">
        <v>0</v>
      </c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2" ht="12" customHeight="1">
      <c r="A2" s="1"/>
      <c r="B2" s="2"/>
      <c r="C2" s="2"/>
      <c r="D2" s="2"/>
      <c r="E2" s="2"/>
      <c r="F2" s="2"/>
      <c r="G2" s="200" t="s">
        <v>1</v>
      </c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3"/>
    </row>
    <row r="3" spans="1:22" ht="30" customHeight="1">
      <c r="A3" s="196">
        <v>4</v>
      </c>
      <c r="B3" s="187" t="s">
        <v>19</v>
      </c>
      <c r="C3" s="185"/>
      <c r="D3" s="185"/>
      <c r="E3" s="185"/>
      <c r="F3" s="185"/>
      <c r="G3" s="185"/>
      <c r="H3" s="185"/>
      <c r="I3" s="185"/>
      <c r="J3" s="68"/>
      <c r="K3" s="82"/>
      <c r="L3" s="85"/>
      <c r="M3" s="119"/>
      <c r="N3" s="119"/>
      <c r="O3" s="121"/>
      <c r="P3" s="123"/>
      <c r="Q3" s="126"/>
      <c r="R3" s="87"/>
      <c r="S3" s="140"/>
      <c r="T3" s="4"/>
    </row>
    <row r="4" spans="1:22" ht="30" customHeight="1">
      <c r="A4" s="196"/>
      <c r="B4" s="197" t="s">
        <v>2</v>
      </c>
      <c r="C4" s="185"/>
      <c r="D4" s="185"/>
      <c r="E4" s="185"/>
      <c r="F4" s="185"/>
      <c r="G4" s="185"/>
      <c r="H4" s="185"/>
      <c r="I4" s="185"/>
      <c r="J4" s="68"/>
      <c r="K4" s="82"/>
      <c r="L4" s="85"/>
      <c r="M4" s="119"/>
      <c r="N4" s="119"/>
      <c r="O4" s="121"/>
      <c r="P4" s="123"/>
      <c r="Q4" s="126"/>
      <c r="R4" s="87"/>
      <c r="S4" s="140"/>
      <c r="T4" s="4"/>
    </row>
    <row r="5" spans="1:22" ht="14.45" customHeight="1">
      <c r="I5" s="66"/>
      <c r="U5" s="7" t="s">
        <v>3</v>
      </c>
    </row>
    <row r="6" spans="1:22" ht="14.45" customHeight="1">
      <c r="I6" s="66"/>
      <c r="U6" s="8" t="s">
        <v>4</v>
      </c>
    </row>
    <row r="7" spans="1:22" ht="9" customHeight="1">
      <c r="I7" s="66"/>
    </row>
    <row r="8" spans="1:22" ht="9" customHeight="1">
      <c r="B8" s="34"/>
      <c r="C8" s="198">
        <v>2000</v>
      </c>
      <c r="D8" s="198">
        <v>2005</v>
      </c>
      <c r="E8" s="198">
        <v>2009</v>
      </c>
      <c r="F8" s="198">
        <v>2010</v>
      </c>
      <c r="G8" s="198">
        <v>2011</v>
      </c>
      <c r="H8" s="198">
        <v>2012</v>
      </c>
      <c r="I8" s="198">
        <v>2013</v>
      </c>
      <c r="J8" s="198">
        <v>2014</v>
      </c>
      <c r="K8" s="198">
        <v>2015</v>
      </c>
      <c r="L8" s="189">
        <v>2016</v>
      </c>
      <c r="M8" s="189">
        <v>2017</v>
      </c>
      <c r="N8" s="189">
        <v>2018</v>
      </c>
      <c r="O8" s="189">
        <v>2019</v>
      </c>
      <c r="P8" s="189">
        <v>2020</v>
      </c>
      <c r="Q8" s="189">
        <v>2021</v>
      </c>
      <c r="R8" s="189">
        <v>2022</v>
      </c>
      <c r="S8" s="189">
        <v>2023</v>
      </c>
      <c r="T8" s="67"/>
      <c r="U8" s="9" t="s">
        <v>5</v>
      </c>
    </row>
    <row r="9" spans="1:22" ht="9" customHeight="1">
      <c r="A9" s="35" t="s">
        <v>6</v>
      </c>
      <c r="B9" s="34"/>
      <c r="C9" s="198"/>
      <c r="D9" s="198"/>
      <c r="E9" s="198"/>
      <c r="F9" s="198"/>
      <c r="G9" s="198"/>
      <c r="H9" s="198"/>
      <c r="I9" s="198"/>
      <c r="J9" s="198"/>
      <c r="K9" s="198"/>
      <c r="L9" s="189"/>
      <c r="M9" s="189"/>
      <c r="N9" s="189"/>
      <c r="O9" s="189"/>
      <c r="P9" s="189"/>
      <c r="Q9" s="189"/>
      <c r="R9" s="189"/>
      <c r="S9" s="189"/>
      <c r="T9" s="67"/>
      <c r="U9" s="9" t="s">
        <v>7</v>
      </c>
    </row>
    <row r="10" spans="1:22" ht="14.1" customHeight="1">
      <c r="A10" s="191"/>
      <c r="B10" s="191"/>
      <c r="C10" s="16"/>
      <c r="D10" s="16"/>
      <c r="E10" s="16"/>
      <c r="F10" s="16"/>
      <c r="G10" s="16"/>
      <c r="H10" s="16"/>
      <c r="I10" s="16"/>
      <c r="J10" s="16"/>
      <c r="K10" s="16"/>
      <c r="M10" s="88"/>
      <c r="R10" s="120"/>
      <c r="T10" s="16"/>
    </row>
    <row r="11" spans="1:22" s="92" customFormat="1" ht="14.1" customHeight="1">
      <c r="A11" s="93" t="s">
        <v>32</v>
      </c>
      <c r="B11" s="93"/>
      <c r="C11" s="97">
        <v>2524.9999999999968</v>
      </c>
      <c r="D11" s="97">
        <v>1510.0000000000002</v>
      </c>
      <c r="E11" s="97">
        <v>824.99999999999966</v>
      </c>
      <c r="F11" s="97">
        <v>883.00000000000057</v>
      </c>
      <c r="G11" s="97">
        <v>791.99999999999909</v>
      </c>
      <c r="H11" s="98">
        <v>800</v>
      </c>
      <c r="I11" s="99">
        <v>952.99999999999955</v>
      </c>
      <c r="J11" s="99">
        <v>1242.0000000000002</v>
      </c>
      <c r="K11" s="99">
        <v>973.0000000000008</v>
      </c>
      <c r="L11" s="99">
        <v>632.00000000000011</v>
      </c>
      <c r="M11" s="99">
        <v>1206</v>
      </c>
      <c r="N11" s="99">
        <v>760</v>
      </c>
      <c r="O11" s="99">
        <v>700</v>
      </c>
      <c r="P11" s="99">
        <v>621</v>
      </c>
      <c r="Q11" s="99">
        <v>511</v>
      </c>
      <c r="R11" s="99">
        <v>616</v>
      </c>
      <c r="S11" s="99">
        <v>557</v>
      </c>
      <c r="T11" s="94"/>
      <c r="U11" s="95" t="s">
        <v>32</v>
      </c>
    </row>
    <row r="12" spans="1:22" s="92" customFormat="1" ht="14.1" customHeight="1">
      <c r="A12" s="93" t="s">
        <v>33</v>
      </c>
      <c r="B12" s="93"/>
      <c r="C12" s="97">
        <v>4778</v>
      </c>
      <c r="D12" s="97">
        <v>2410.9999999999995</v>
      </c>
      <c r="E12" s="97">
        <v>1163.0000000000002</v>
      </c>
      <c r="F12" s="97">
        <v>1409.0000000000002</v>
      </c>
      <c r="G12" s="97">
        <v>1259.9999999999995</v>
      </c>
      <c r="H12" s="98">
        <v>981.00000000000011</v>
      </c>
      <c r="I12" s="99">
        <v>1611.9999999999998</v>
      </c>
      <c r="J12" s="99">
        <v>1615.0000000000005</v>
      </c>
      <c r="K12" s="99">
        <v>1395.9999999999998</v>
      </c>
      <c r="L12" s="99">
        <v>924.00000000000011</v>
      </c>
      <c r="M12" s="99">
        <v>1417.0000000000002</v>
      </c>
      <c r="N12" s="99">
        <v>993</v>
      </c>
      <c r="O12" s="99">
        <v>988</v>
      </c>
      <c r="P12" s="99">
        <v>720</v>
      </c>
      <c r="Q12" s="99">
        <v>735</v>
      </c>
      <c r="R12" s="99">
        <v>673</v>
      </c>
      <c r="S12" s="99">
        <v>549</v>
      </c>
      <c r="T12" s="94"/>
      <c r="U12" s="95" t="s">
        <v>33</v>
      </c>
    </row>
    <row r="13" spans="1:22" s="92" customFormat="1" ht="14.1" customHeight="1">
      <c r="A13" s="93" t="s">
        <v>34</v>
      </c>
      <c r="B13" s="93"/>
      <c r="C13" s="97">
        <v>28545.000000000015</v>
      </c>
      <c r="D13" s="97">
        <v>16586.999999999996</v>
      </c>
      <c r="E13" s="97">
        <v>9497.9999999999891</v>
      </c>
      <c r="F13" s="97">
        <v>9307.0000000000018</v>
      </c>
      <c r="G13" s="97">
        <v>8802.9999999999909</v>
      </c>
      <c r="H13" s="98">
        <v>7900.0000000000018</v>
      </c>
      <c r="I13" s="99">
        <v>7907.0000000000009</v>
      </c>
      <c r="J13" s="99">
        <v>6954.9999999999991</v>
      </c>
      <c r="K13" s="99">
        <v>6166.9999999999982</v>
      </c>
      <c r="L13" s="99">
        <v>5348.9999999999991</v>
      </c>
      <c r="M13" s="99">
        <v>6543.0000000000027</v>
      </c>
      <c r="N13" s="99">
        <v>5271</v>
      </c>
      <c r="O13" s="99">
        <v>4469</v>
      </c>
      <c r="P13" s="99">
        <v>3644</v>
      </c>
      <c r="Q13" s="99">
        <v>3718</v>
      </c>
      <c r="R13" s="99">
        <v>3404</v>
      </c>
      <c r="S13" s="99">
        <v>2913.0000000000009</v>
      </c>
      <c r="T13" s="94"/>
      <c r="U13" s="95" t="s">
        <v>34</v>
      </c>
    </row>
    <row r="14" spans="1:22" s="92" customFormat="1" ht="14.1" customHeight="1">
      <c r="A14" s="93" t="s">
        <v>35</v>
      </c>
      <c r="B14" s="93"/>
      <c r="C14" s="97">
        <v>73755.999999999884</v>
      </c>
      <c r="D14" s="97">
        <v>45590.000000000015</v>
      </c>
      <c r="E14" s="97">
        <v>28813.999999999982</v>
      </c>
      <c r="F14" s="97">
        <v>27063.000000000011</v>
      </c>
      <c r="G14" s="97">
        <v>24703.999999999964</v>
      </c>
      <c r="H14" s="98">
        <v>22209.000000000033</v>
      </c>
      <c r="I14" s="99">
        <v>19210</v>
      </c>
      <c r="J14" s="99">
        <v>18098</v>
      </c>
      <c r="K14" s="99">
        <v>16583.999999999993</v>
      </c>
      <c r="L14" s="99">
        <v>14274.999999999998</v>
      </c>
      <c r="M14" s="99">
        <v>15016</v>
      </c>
      <c r="N14" s="99">
        <v>13149</v>
      </c>
      <c r="O14" s="99">
        <v>12244</v>
      </c>
      <c r="P14" s="99">
        <v>10549</v>
      </c>
      <c r="Q14" s="99">
        <v>9808</v>
      </c>
      <c r="R14" s="99">
        <v>9290</v>
      </c>
      <c r="S14" s="99">
        <v>8086.0000000000036</v>
      </c>
      <c r="T14" s="94"/>
      <c r="U14" s="95" t="s">
        <v>35</v>
      </c>
    </row>
    <row r="15" spans="1:22" s="92" customFormat="1" ht="14.1" customHeight="1">
      <c r="A15" s="91"/>
      <c r="B15" s="91"/>
      <c r="N15" s="120"/>
      <c r="O15" s="122"/>
      <c r="P15" s="124"/>
      <c r="Q15" s="128"/>
      <c r="R15" s="120"/>
      <c r="S15" s="141"/>
      <c r="U15" s="6"/>
    </row>
    <row r="16" spans="1:22" ht="14.45" customHeight="1">
      <c r="A16" s="186" t="s">
        <v>8</v>
      </c>
      <c r="B16" s="186"/>
      <c r="C16" s="36">
        <v>109604</v>
      </c>
      <c r="D16" s="36">
        <v>66098</v>
      </c>
      <c r="E16" s="36">
        <v>40300</v>
      </c>
      <c r="F16" s="36">
        <v>38662</v>
      </c>
      <c r="G16" s="36">
        <v>35559</v>
      </c>
      <c r="H16" s="37">
        <v>31890</v>
      </c>
      <c r="I16" s="75">
        <v>29682</v>
      </c>
      <c r="J16" s="75">
        <v>27910</v>
      </c>
      <c r="K16" s="75">
        <v>25120</v>
      </c>
      <c r="L16" s="78">
        <v>21180</v>
      </c>
      <c r="M16" s="78">
        <v>24182</v>
      </c>
      <c r="N16" s="78">
        <v>20173</v>
      </c>
      <c r="O16" s="78">
        <v>18401</v>
      </c>
      <c r="P16" s="78">
        <v>15534</v>
      </c>
      <c r="Q16" s="78">
        <v>14772</v>
      </c>
      <c r="R16" s="78">
        <v>13983</v>
      </c>
      <c r="S16" s="78">
        <v>12105.000000000007</v>
      </c>
      <c r="T16" s="36"/>
      <c r="U16" s="12" t="s">
        <v>8</v>
      </c>
    </row>
    <row r="17" spans="1:29" ht="14.45" customHeight="1">
      <c r="A17" s="186" t="s">
        <v>9</v>
      </c>
      <c r="B17" s="186"/>
      <c r="C17" s="36">
        <v>788602</v>
      </c>
      <c r="D17" s="36">
        <v>583778</v>
      </c>
      <c r="E17" s="36">
        <v>434470</v>
      </c>
      <c r="F17" s="36">
        <v>406501</v>
      </c>
      <c r="G17" s="36">
        <v>390021</v>
      </c>
      <c r="H17" s="37">
        <v>362173</v>
      </c>
      <c r="I17" s="78">
        <v>328313</v>
      </c>
      <c r="J17" s="75">
        <v>314262</v>
      </c>
      <c r="K17" s="75">
        <v>299581</v>
      </c>
      <c r="L17" s="78">
        <v>265551</v>
      </c>
      <c r="M17" s="78">
        <v>274009</v>
      </c>
      <c r="N17" s="78">
        <v>260496</v>
      </c>
      <c r="O17" s="78">
        <v>246885</v>
      </c>
      <c r="P17" s="78">
        <v>229232</v>
      </c>
      <c r="Q17" s="78">
        <v>218075</v>
      </c>
      <c r="R17" s="78">
        <v>197864</v>
      </c>
      <c r="S17" s="78">
        <v>182395.00000000017</v>
      </c>
      <c r="T17" s="36"/>
      <c r="U17" s="12" t="s">
        <v>9</v>
      </c>
    </row>
    <row r="18" spans="1:29" ht="14.45" customHeight="1">
      <c r="A18" s="186" t="s">
        <v>10</v>
      </c>
      <c r="B18" s="186"/>
      <c r="C18" s="36">
        <v>367248</v>
      </c>
      <c r="D18" s="36">
        <v>428795</v>
      </c>
      <c r="E18" s="36">
        <v>447800</v>
      </c>
      <c r="F18" s="36">
        <v>441672</v>
      </c>
      <c r="G18" s="36">
        <v>434868</v>
      </c>
      <c r="H18" s="37">
        <v>421218</v>
      </c>
      <c r="I18" s="78">
        <v>415324</v>
      </c>
      <c r="J18" s="75">
        <v>407362</v>
      </c>
      <c r="K18" s="75">
        <v>400160</v>
      </c>
      <c r="L18" s="78">
        <v>373716</v>
      </c>
      <c r="M18" s="78">
        <v>367442</v>
      </c>
      <c r="N18" s="78">
        <v>361791</v>
      </c>
      <c r="O18" s="78">
        <v>346046</v>
      </c>
      <c r="P18" s="78">
        <v>326528</v>
      </c>
      <c r="Q18" s="78">
        <v>309471</v>
      </c>
      <c r="R18" s="78">
        <v>284712</v>
      </c>
      <c r="S18" s="78">
        <v>269447.00000000023</v>
      </c>
      <c r="T18" s="36"/>
      <c r="U18" s="12" t="s">
        <v>10</v>
      </c>
      <c r="AC18" t="s">
        <v>43</v>
      </c>
    </row>
    <row r="19" spans="1:29" ht="14.45" customHeight="1">
      <c r="A19" s="186" t="s">
        <v>11</v>
      </c>
      <c r="B19" s="186"/>
      <c r="C19" s="36">
        <v>174542</v>
      </c>
      <c r="D19" s="36">
        <v>247670</v>
      </c>
      <c r="E19" s="36">
        <v>366478</v>
      </c>
      <c r="F19" s="36">
        <v>379421</v>
      </c>
      <c r="G19" s="36">
        <v>380791</v>
      </c>
      <c r="H19" s="37">
        <v>404681</v>
      </c>
      <c r="I19" s="78">
        <v>457319</v>
      </c>
      <c r="J19" s="75">
        <v>470576</v>
      </c>
      <c r="K19" s="75">
        <v>488566</v>
      </c>
      <c r="L19" s="78">
        <v>549270</v>
      </c>
      <c r="M19" s="78">
        <v>516352</v>
      </c>
      <c r="N19" s="78">
        <v>491640</v>
      </c>
      <c r="O19" s="78">
        <v>478341</v>
      </c>
      <c r="P19" s="78">
        <v>489857</v>
      </c>
      <c r="Q19" s="78">
        <v>479747</v>
      </c>
      <c r="R19" s="78">
        <v>488228</v>
      </c>
      <c r="S19" s="78">
        <v>490865.00000000023</v>
      </c>
      <c r="T19" s="36"/>
      <c r="U19" s="12" t="s">
        <v>11</v>
      </c>
    </row>
    <row r="20" spans="1:29" ht="14.45" customHeight="1">
      <c r="A20" s="186" t="s">
        <v>29</v>
      </c>
      <c r="B20" s="186"/>
      <c r="C20" s="36">
        <v>36098</v>
      </c>
      <c r="D20" s="36">
        <v>61806</v>
      </c>
      <c r="E20" s="36">
        <v>113217</v>
      </c>
      <c r="F20" s="36">
        <v>118326</v>
      </c>
      <c r="G20" s="36">
        <v>125402</v>
      </c>
      <c r="H20" s="37">
        <v>139941</v>
      </c>
      <c r="I20" s="78">
        <v>167501</v>
      </c>
      <c r="J20" s="75">
        <v>176688</v>
      </c>
      <c r="K20" s="75">
        <v>200760</v>
      </c>
      <c r="L20" s="78">
        <v>239864</v>
      </c>
      <c r="M20" s="78">
        <v>229882</v>
      </c>
      <c r="N20" s="78">
        <v>214235</v>
      </c>
      <c r="O20" s="78">
        <v>213880</v>
      </c>
      <c r="P20" s="78">
        <v>227381</v>
      </c>
      <c r="Q20" s="78">
        <v>232787</v>
      </c>
      <c r="R20" s="78">
        <v>240510</v>
      </c>
      <c r="S20" s="78">
        <v>247465.00000000012</v>
      </c>
      <c r="T20" s="36"/>
      <c r="U20" s="12" t="s">
        <v>29</v>
      </c>
    </row>
    <row r="21" spans="1:29" s="128" customFormat="1" ht="14.45" customHeight="1">
      <c r="A21" s="186" t="s">
        <v>30</v>
      </c>
      <c r="B21" s="186"/>
      <c r="C21" s="36">
        <v>27982</v>
      </c>
      <c r="D21" s="36">
        <v>45055</v>
      </c>
      <c r="E21" s="36">
        <v>86806</v>
      </c>
      <c r="F21" s="36">
        <v>94053</v>
      </c>
      <c r="G21" s="36">
        <v>103079</v>
      </c>
      <c r="H21" s="37">
        <v>124088</v>
      </c>
      <c r="I21" s="78">
        <v>154780</v>
      </c>
      <c r="J21" s="75">
        <v>175489</v>
      </c>
      <c r="K21" s="75">
        <v>207580</v>
      </c>
      <c r="L21" s="78">
        <v>295246</v>
      </c>
      <c r="M21" s="78">
        <v>281937</v>
      </c>
      <c r="N21" s="78">
        <v>273579</v>
      </c>
      <c r="O21" s="78">
        <v>274411</v>
      </c>
      <c r="P21" s="78">
        <v>304539</v>
      </c>
      <c r="Q21" s="78">
        <v>316489</v>
      </c>
      <c r="R21" s="78">
        <v>345376</v>
      </c>
      <c r="S21" s="78">
        <v>371510.00000000081</v>
      </c>
      <c r="T21" s="36"/>
      <c r="U21" s="12" t="s">
        <v>31</v>
      </c>
    </row>
    <row r="22" spans="1:29" s="128" customFormat="1" ht="14.45" customHeight="1">
      <c r="A22" s="127"/>
      <c r="B22" s="127"/>
      <c r="C22" s="36"/>
      <c r="D22" s="36"/>
      <c r="E22" s="36"/>
      <c r="F22" s="36"/>
      <c r="G22" s="36"/>
      <c r="H22" s="37"/>
      <c r="I22" s="78"/>
      <c r="J22" s="75"/>
      <c r="K22" s="75"/>
      <c r="L22" s="78"/>
      <c r="M22" s="78"/>
      <c r="N22" s="78"/>
      <c r="O22" s="78"/>
      <c r="P22" s="78"/>
      <c r="Q22" s="78"/>
      <c r="R22" s="78"/>
      <c r="S22" s="78"/>
      <c r="T22" s="36"/>
      <c r="U22" s="12"/>
    </row>
    <row r="23" spans="1:29" s="128" customFormat="1" ht="14.45" customHeight="1">
      <c r="A23" s="133" t="s">
        <v>38</v>
      </c>
      <c r="B23" s="133"/>
      <c r="C23" s="97"/>
      <c r="D23" s="97"/>
      <c r="E23" s="97"/>
      <c r="F23" s="97">
        <v>89719</v>
      </c>
      <c r="G23" s="97">
        <v>96061</v>
      </c>
      <c r="H23" s="98">
        <v>115626</v>
      </c>
      <c r="I23" s="99">
        <v>146603</v>
      </c>
      <c r="J23" s="99">
        <v>165229</v>
      </c>
      <c r="K23" s="99">
        <v>189592</v>
      </c>
      <c r="L23" s="99">
        <v>269722</v>
      </c>
      <c r="M23" s="99">
        <v>253610</v>
      </c>
      <c r="N23" s="99">
        <v>241830</v>
      </c>
      <c r="O23" s="99">
        <v>243453</v>
      </c>
      <c r="P23" s="99">
        <v>269377</v>
      </c>
      <c r="Q23" s="99">
        <v>278333</v>
      </c>
      <c r="R23" s="99">
        <v>299920</v>
      </c>
      <c r="S23" s="99">
        <v>324093.00000000081</v>
      </c>
      <c r="T23" s="97"/>
      <c r="U23" s="134" t="s">
        <v>38</v>
      </c>
    </row>
    <row r="24" spans="1:29" s="128" customFormat="1" ht="14.45" customHeight="1">
      <c r="A24" s="133" t="s">
        <v>39</v>
      </c>
      <c r="B24" s="133"/>
      <c r="C24" s="97"/>
      <c r="D24" s="97"/>
      <c r="E24" s="97"/>
      <c r="F24" s="97" t="s">
        <v>42</v>
      </c>
      <c r="G24" s="97" t="s">
        <v>42</v>
      </c>
      <c r="H24" s="98" t="s">
        <v>42</v>
      </c>
      <c r="I24" s="99" t="s">
        <v>42</v>
      </c>
      <c r="J24" s="99" t="s">
        <v>42</v>
      </c>
      <c r="K24" s="99" t="s">
        <v>42</v>
      </c>
      <c r="L24" s="99" t="s">
        <v>42</v>
      </c>
      <c r="M24" s="99" t="s">
        <v>42</v>
      </c>
      <c r="N24" s="99">
        <v>25279</v>
      </c>
      <c r="O24" s="99">
        <v>24106</v>
      </c>
      <c r="P24" s="99">
        <v>27862</v>
      </c>
      <c r="Q24" s="99">
        <v>29913</v>
      </c>
      <c r="R24" s="99">
        <v>36243</v>
      </c>
      <c r="S24" s="99">
        <v>39322.000000000015</v>
      </c>
      <c r="T24" s="97"/>
      <c r="U24" s="134" t="s">
        <v>39</v>
      </c>
    </row>
    <row r="25" spans="1:29" s="128" customFormat="1" ht="14.45" customHeight="1">
      <c r="A25" s="190" t="s">
        <v>40</v>
      </c>
      <c r="B25" s="190"/>
      <c r="C25" s="97"/>
      <c r="D25" s="97"/>
      <c r="E25" s="97"/>
      <c r="F25" s="97" t="s">
        <v>42</v>
      </c>
      <c r="G25" s="97" t="s">
        <v>42</v>
      </c>
      <c r="H25" s="98" t="s">
        <v>42</v>
      </c>
      <c r="I25" s="99" t="s">
        <v>42</v>
      </c>
      <c r="J25" s="99" t="s">
        <v>42</v>
      </c>
      <c r="K25" s="99" t="s">
        <v>42</v>
      </c>
      <c r="L25" s="99" t="s">
        <v>42</v>
      </c>
      <c r="M25" s="99" t="s">
        <v>42</v>
      </c>
      <c r="N25" s="99">
        <v>6470</v>
      </c>
      <c r="O25" s="99">
        <v>6852</v>
      </c>
      <c r="P25" s="99">
        <v>7300</v>
      </c>
      <c r="Q25" s="99">
        <v>8243</v>
      </c>
      <c r="R25" s="99">
        <v>9213</v>
      </c>
      <c r="S25" s="99">
        <v>8095</v>
      </c>
      <c r="T25" s="97"/>
      <c r="U25" s="134" t="s">
        <v>41</v>
      </c>
    </row>
    <row r="26" spans="1:29" ht="3.75" customHeight="1">
      <c r="A26" s="13"/>
      <c r="B26" s="13"/>
      <c r="C26" s="14"/>
      <c r="D26" s="14"/>
      <c r="E26" s="14"/>
      <c r="F26" s="14"/>
      <c r="G26" s="14"/>
      <c r="H26" s="14"/>
      <c r="I26" s="76"/>
      <c r="J26" s="76"/>
      <c r="K26" s="76"/>
      <c r="L26" s="71"/>
      <c r="M26" s="71"/>
      <c r="N26" s="71"/>
      <c r="O26" s="71"/>
      <c r="P26" s="71"/>
      <c r="Q26" s="71"/>
      <c r="R26" s="71"/>
      <c r="S26" s="71"/>
      <c r="T26" s="14"/>
      <c r="U26" s="15"/>
    </row>
    <row r="27" spans="1:29" ht="3.75" customHeight="1">
      <c r="A27" s="38"/>
      <c r="B27" s="38"/>
      <c r="C27" s="36"/>
      <c r="D27" s="36"/>
      <c r="E27" s="36"/>
      <c r="F27" s="36"/>
      <c r="G27" s="36"/>
      <c r="H27" s="36"/>
      <c r="I27" s="77"/>
      <c r="J27" s="77"/>
      <c r="K27" s="77"/>
      <c r="L27" s="11"/>
      <c r="M27" s="11"/>
      <c r="N27" s="11"/>
      <c r="O27" s="11"/>
      <c r="P27" s="11"/>
      <c r="Q27" s="11"/>
      <c r="R27" s="11"/>
      <c r="S27" s="11"/>
      <c r="T27" s="36"/>
      <c r="U27" s="39"/>
    </row>
    <row r="28" spans="1:29" ht="14.45" customHeight="1">
      <c r="A28" s="195" t="s">
        <v>13</v>
      </c>
      <c r="B28" s="195"/>
      <c r="C28" s="80">
        <f t="shared" ref="C28:Q28" si="0">SUM(C16:C21)</f>
        <v>1504076</v>
      </c>
      <c r="D28" s="80">
        <f t="shared" si="0"/>
        <v>1433202</v>
      </c>
      <c r="E28" s="80">
        <f t="shared" si="0"/>
        <v>1489071</v>
      </c>
      <c r="F28" s="80">
        <f t="shared" si="0"/>
        <v>1478635</v>
      </c>
      <c r="G28" s="80">
        <f t="shared" si="0"/>
        <v>1469720</v>
      </c>
      <c r="H28" s="80">
        <f t="shared" si="0"/>
        <v>1483991</v>
      </c>
      <c r="I28" s="80">
        <f t="shared" si="0"/>
        <v>1552919</v>
      </c>
      <c r="J28" s="80">
        <f t="shared" si="0"/>
        <v>1572287</v>
      </c>
      <c r="K28" s="80">
        <f t="shared" si="0"/>
        <v>1621767</v>
      </c>
      <c r="L28" s="80">
        <f t="shared" si="0"/>
        <v>1744827</v>
      </c>
      <c r="M28" s="80">
        <f t="shared" si="0"/>
        <v>1693804</v>
      </c>
      <c r="N28" s="80">
        <f t="shared" si="0"/>
        <v>1621914</v>
      </c>
      <c r="O28" s="80">
        <f t="shared" si="0"/>
        <v>1577964</v>
      </c>
      <c r="P28" s="80">
        <f t="shared" si="0"/>
        <v>1593071</v>
      </c>
      <c r="Q28" s="80">
        <f t="shared" si="0"/>
        <v>1571341</v>
      </c>
      <c r="R28" s="80">
        <f>SUM(R16:R21)</f>
        <v>1570673</v>
      </c>
      <c r="S28" s="80">
        <f>SUM(S16:S21)</f>
        <v>1573787.0000000019</v>
      </c>
      <c r="T28" s="40"/>
      <c r="U28" s="30" t="s">
        <v>14</v>
      </c>
    </row>
    <row r="29" spans="1:29" ht="14.45" customHeight="1">
      <c r="A29" s="185"/>
      <c r="B29" s="185"/>
      <c r="C29" s="16"/>
      <c r="D29" s="16"/>
      <c r="E29" s="16"/>
      <c r="F29" s="16"/>
      <c r="G29" s="16"/>
      <c r="H29" s="16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16"/>
      <c r="U29" s="41"/>
    </row>
    <row r="30" spans="1:29" ht="14.45" customHeight="1">
      <c r="A30" s="185"/>
      <c r="B30" s="185"/>
      <c r="C30" s="42"/>
      <c r="D30" s="42"/>
      <c r="E30" s="42"/>
      <c r="F30" s="42"/>
      <c r="G30" s="42"/>
      <c r="H30" s="42"/>
      <c r="I30" s="42"/>
      <c r="J30" s="42"/>
      <c r="K30" s="42"/>
      <c r="L30" s="18"/>
      <c r="M30" s="18"/>
      <c r="N30" s="18"/>
      <c r="O30" s="18"/>
      <c r="P30" s="18"/>
      <c r="Q30" s="18"/>
      <c r="R30" s="18"/>
      <c r="S30" s="18"/>
      <c r="T30" s="42"/>
      <c r="U30" s="41"/>
    </row>
    <row r="31" spans="1:29" ht="9" customHeight="1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9" t="s">
        <v>5</v>
      </c>
    </row>
    <row r="32" spans="1:29" ht="9" customHeight="1">
      <c r="A32" s="10" t="s">
        <v>6</v>
      </c>
      <c r="B32" s="20"/>
      <c r="C32" s="189">
        <v>2000</v>
      </c>
      <c r="D32" s="189">
        <v>2005</v>
      </c>
      <c r="E32" s="189">
        <v>2009</v>
      </c>
      <c r="F32" s="189">
        <v>2010</v>
      </c>
      <c r="G32" s="189">
        <v>2011</v>
      </c>
      <c r="H32" s="189">
        <v>2012</v>
      </c>
      <c r="I32" s="189">
        <v>2013</v>
      </c>
      <c r="J32" s="189">
        <v>2014</v>
      </c>
      <c r="K32" s="189">
        <v>2015</v>
      </c>
      <c r="L32" s="189">
        <v>2016</v>
      </c>
      <c r="M32" s="189">
        <v>2017</v>
      </c>
      <c r="N32" s="189">
        <v>2018</v>
      </c>
      <c r="O32" s="189">
        <v>2019</v>
      </c>
      <c r="P32" s="189">
        <v>2020</v>
      </c>
      <c r="Q32" s="189">
        <v>2021</v>
      </c>
      <c r="R32" s="189">
        <v>2022</v>
      </c>
      <c r="S32" s="189">
        <v>2023</v>
      </c>
      <c r="T32" s="67"/>
      <c r="U32" s="9" t="s">
        <v>7</v>
      </c>
    </row>
    <row r="33" spans="1:21" ht="9" customHeight="1">
      <c r="A33" s="17" t="s">
        <v>15</v>
      </c>
      <c r="B33" s="5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67"/>
      <c r="U33" s="22" t="s">
        <v>16</v>
      </c>
    </row>
    <row r="34" spans="1:21" ht="14.45" customHeight="1">
      <c r="A34" s="4"/>
      <c r="B34" s="4"/>
      <c r="C34" s="42"/>
      <c r="D34" s="42"/>
      <c r="E34" s="42"/>
      <c r="F34" s="42"/>
      <c r="G34" s="42"/>
      <c r="H34" s="42"/>
      <c r="I34" s="42"/>
      <c r="J34" s="42"/>
      <c r="K34" s="42"/>
      <c r="L34" s="23"/>
      <c r="M34" s="23"/>
      <c r="N34" s="23"/>
      <c r="O34" s="23"/>
      <c r="P34" s="23"/>
      <c r="Q34" s="23"/>
      <c r="R34" s="23"/>
      <c r="S34" s="23"/>
      <c r="T34" s="43"/>
      <c r="U34" s="41"/>
    </row>
    <row r="35" spans="1:21" s="92" customFormat="1" ht="14.1" customHeight="1">
      <c r="A35" s="93" t="s">
        <v>32</v>
      </c>
      <c r="B35" s="93"/>
      <c r="C35" s="96">
        <f t="shared" ref="C35:R35" si="1">100*C11/C$28</f>
        <v>0.16787715514375581</v>
      </c>
      <c r="D35" s="96">
        <f t="shared" si="1"/>
        <v>0.10535849098731374</v>
      </c>
      <c r="E35" s="96">
        <f t="shared" si="1"/>
        <v>5.5403671147984196E-2</v>
      </c>
      <c r="F35" s="96">
        <f t="shared" si="1"/>
        <v>5.9717239210488091E-2</v>
      </c>
      <c r="G35" s="96">
        <f t="shared" si="1"/>
        <v>5.3887815366192138E-2</v>
      </c>
      <c r="H35" s="96">
        <f t="shared" si="1"/>
        <v>5.3908682734598798E-2</v>
      </c>
      <c r="I35" s="96">
        <f t="shared" si="1"/>
        <v>6.136830060035324E-2</v>
      </c>
      <c r="J35" s="96">
        <f t="shared" si="1"/>
        <v>7.8993211799118113E-2</v>
      </c>
      <c r="K35" s="96">
        <f t="shared" si="1"/>
        <v>5.9996287999447562E-2</v>
      </c>
      <c r="L35" s="96">
        <f t="shared" si="1"/>
        <v>3.6221356042748086E-2</v>
      </c>
      <c r="M35" s="96">
        <f t="shared" si="1"/>
        <v>7.1200682015156419E-2</v>
      </c>
      <c r="N35" s="96">
        <f t="shared" si="1"/>
        <v>4.6858218129937838E-2</v>
      </c>
      <c r="O35" s="96">
        <f t="shared" si="1"/>
        <v>4.4360961340055918E-2</v>
      </c>
      <c r="P35" s="96">
        <f t="shared" si="1"/>
        <v>3.8981313450561841E-2</v>
      </c>
      <c r="Q35" s="96">
        <f t="shared" si="1"/>
        <v>3.2519994068760376E-2</v>
      </c>
      <c r="R35" s="96">
        <f t="shared" si="1"/>
        <v>3.9218857139582841E-2</v>
      </c>
      <c r="S35" s="96">
        <f t="shared" ref="S35" si="2">100*S11/S$28</f>
        <v>3.5392337082464101E-2</v>
      </c>
      <c r="T35" s="94"/>
      <c r="U35" s="95" t="s">
        <v>32</v>
      </c>
    </row>
    <row r="36" spans="1:21" s="92" customFormat="1" ht="14.1" customHeight="1">
      <c r="A36" s="93" t="s">
        <v>33</v>
      </c>
      <c r="B36" s="93"/>
      <c r="C36" s="96">
        <f t="shared" ref="C36:R36" si="3">100*C12/C$28</f>
        <v>0.31767011773341242</v>
      </c>
      <c r="D36" s="96">
        <f t="shared" si="3"/>
        <v>0.16822471640424724</v>
      </c>
      <c r="E36" s="96">
        <f t="shared" si="3"/>
        <v>7.8102387327400796E-2</v>
      </c>
      <c r="F36" s="96">
        <f t="shared" si="3"/>
        <v>9.5290588955354111E-2</v>
      </c>
      <c r="G36" s="96">
        <f t="shared" si="3"/>
        <v>8.5730615355305739E-2</v>
      </c>
      <c r="H36" s="96">
        <f t="shared" si="3"/>
        <v>6.6105522203301778E-2</v>
      </c>
      <c r="I36" s="96">
        <f t="shared" si="3"/>
        <v>0.10380451266292702</v>
      </c>
      <c r="J36" s="96">
        <f t="shared" si="3"/>
        <v>0.10271661598677599</v>
      </c>
      <c r="K36" s="96">
        <f t="shared" si="3"/>
        <v>8.6078949688827039E-2</v>
      </c>
      <c r="L36" s="96">
        <f t="shared" si="3"/>
        <v>5.2956539530853212E-2</v>
      </c>
      <c r="M36" s="96">
        <f t="shared" si="3"/>
        <v>8.3657849432401871E-2</v>
      </c>
      <c r="N36" s="96">
        <f t="shared" si="3"/>
        <v>6.1223961319774048E-2</v>
      </c>
      <c r="O36" s="96">
        <f t="shared" si="3"/>
        <v>6.261232829139321E-2</v>
      </c>
      <c r="P36" s="96">
        <f t="shared" si="3"/>
        <v>4.5195725739781846E-2</v>
      </c>
      <c r="Q36" s="96">
        <f t="shared" si="3"/>
        <v>4.6775333934518354E-2</v>
      </c>
      <c r="R36" s="96">
        <f t="shared" si="3"/>
        <v>4.2847874764511774E-2</v>
      </c>
      <c r="S36" s="96">
        <f t="shared" ref="S36" si="4">100*S12/S$28</f>
        <v>3.4884009081279699E-2</v>
      </c>
      <c r="T36" s="94"/>
      <c r="U36" s="95" t="s">
        <v>33</v>
      </c>
    </row>
    <row r="37" spans="1:21" s="92" customFormat="1" ht="14.1" customHeight="1">
      <c r="A37" s="93" t="s">
        <v>34</v>
      </c>
      <c r="B37" s="93"/>
      <c r="C37" s="96">
        <f t="shared" ref="C37:R37" si="5">100*C13/C$28</f>
        <v>1.8978429281499083</v>
      </c>
      <c r="D37" s="96">
        <f t="shared" si="5"/>
        <v>1.157338602653359</v>
      </c>
      <c r="E37" s="96">
        <f t="shared" si="5"/>
        <v>0.63784735583461027</v>
      </c>
      <c r="F37" s="96">
        <f t="shared" si="5"/>
        <v>0.62943187466819073</v>
      </c>
      <c r="G37" s="96">
        <f t="shared" si="5"/>
        <v>0.59895762458155233</v>
      </c>
      <c r="H37" s="96">
        <f t="shared" si="5"/>
        <v>0.53234824200416331</v>
      </c>
      <c r="I37" s="96">
        <f t="shared" si="5"/>
        <v>0.50917014989191334</v>
      </c>
      <c r="J37" s="96">
        <f t="shared" si="5"/>
        <v>0.44234926575110006</v>
      </c>
      <c r="K37" s="96">
        <f t="shared" si="5"/>
        <v>0.38026424264398018</v>
      </c>
      <c r="L37" s="96">
        <f t="shared" si="5"/>
        <v>0.30656334410230923</v>
      </c>
      <c r="M37" s="96">
        <f t="shared" si="5"/>
        <v>0.38629026735088606</v>
      </c>
      <c r="N37" s="96">
        <f t="shared" si="5"/>
        <v>0.3249864049511873</v>
      </c>
      <c r="O37" s="96">
        <f t="shared" si="5"/>
        <v>0.28321305175529987</v>
      </c>
      <c r="P37" s="96">
        <f t="shared" si="5"/>
        <v>0.22874058971634031</v>
      </c>
      <c r="Q37" s="96">
        <f t="shared" si="5"/>
        <v>0.23661318580753637</v>
      </c>
      <c r="R37" s="96">
        <f t="shared" si="5"/>
        <v>0.21672238588172077</v>
      </c>
      <c r="S37" s="96">
        <f t="shared" ref="S37" si="6">100*S13/S$28</f>
        <v>0.18509493343127104</v>
      </c>
      <c r="T37" s="94"/>
      <c r="U37" s="95" t="s">
        <v>34</v>
      </c>
    </row>
    <row r="38" spans="1:21" s="92" customFormat="1" ht="14.1" customHeight="1">
      <c r="A38" s="93" t="s">
        <v>35</v>
      </c>
      <c r="B38" s="93"/>
      <c r="C38" s="96">
        <f t="shared" ref="C38:R38" si="7">100*C14/C$28</f>
        <v>4.9037415662506341</v>
      </c>
      <c r="D38" s="96">
        <f t="shared" si="7"/>
        <v>3.1809891417957843</v>
      </c>
      <c r="E38" s="96">
        <f t="shared" si="7"/>
        <v>1.9350319763127468</v>
      </c>
      <c r="F38" s="96">
        <f t="shared" si="7"/>
        <v>1.8302691333561028</v>
      </c>
      <c r="G38" s="96">
        <f t="shared" si="7"/>
        <v>1.6808643823313258</v>
      </c>
      <c r="H38" s="96">
        <f t="shared" si="7"/>
        <v>1.4965724185658831</v>
      </c>
      <c r="I38" s="96">
        <f t="shared" si="7"/>
        <v>1.2370252408528712</v>
      </c>
      <c r="J38" s="96">
        <f t="shared" si="7"/>
        <v>1.1510621152499512</v>
      </c>
      <c r="K38" s="96">
        <f t="shared" si="7"/>
        <v>1.0225883249566672</v>
      </c>
      <c r="L38" s="96">
        <f t="shared" si="7"/>
        <v>0.8181326859339062</v>
      </c>
      <c r="M38" s="96">
        <f t="shared" si="7"/>
        <v>0.88652524140927758</v>
      </c>
      <c r="N38" s="96">
        <f t="shared" si="7"/>
        <v>0.81070882919809562</v>
      </c>
      <c r="O38" s="96">
        <f t="shared" si="7"/>
        <v>0.77593658663949239</v>
      </c>
      <c r="P38" s="96">
        <f t="shared" si="7"/>
        <v>0.66218015392910923</v>
      </c>
      <c r="Q38" s="96">
        <f t="shared" si="7"/>
        <v>0.62418023840783132</v>
      </c>
      <c r="R38" s="96">
        <f t="shared" si="7"/>
        <v>0.59146620588753995</v>
      </c>
      <c r="S38" s="96">
        <f t="shared" ref="S38" si="8">100*S14/S$28</f>
        <v>0.5137925271971362</v>
      </c>
      <c r="T38" s="94"/>
      <c r="U38" s="95" t="s">
        <v>35</v>
      </c>
    </row>
    <row r="39" spans="1:21" s="92" customFormat="1" ht="14.1" customHeight="1">
      <c r="A39" s="91"/>
      <c r="B39" s="91"/>
      <c r="L39" s="90"/>
      <c r="N39" s="120"/>
      <c r="O39" s="122"/>
      <c r="P39" s="124"/>
      <c r="Q39" s="128"/>
      <c r="R39" s="120"/>
      <c r="S39" s="141"/>
      <c r="U39" s="6"/>
    </row>
    <row r="40" spans="1:21" ht="14.45" customHeight="1">
      <c r="A40" s="186" t="s">
        <v>8</v>
      </c>
      <c r="B40" s="186"/>
      <c r="C40" s="79">
        <f t="shared" ref="C40:R40" si="9">100*C16/C$28</f>
        <v>7.2871317672777174</v>
      </c>
      <c r="D40" s="79">
        <f t="shared" si="9"/>
        <v>4.611910951840704</v>
      </c>
      <c r="E40" s="79">
        <f t="shared" si="9"/>
        <v>2.706385390622744</v>
      </c>
      <c r="F40" s="79">
        <f t="shared" si="9"/>
        <v>2.6147088361901347</v>
      </c>
      <c r="G40" s="79">
        <f t="shared" si="9"/>
        <v>2.4194404376343792</v>
      </c>
      <c r="H40" s="79">
        <f t="shared" si="9"/>
        <v>2.1489348655079445</v>
      </c>
      <c r="I40" s="79">
        <f t="shared" si="9"/>
        <v>1.9113682040080648</v>
      </c>
      <c r="J40" s="79">
        <f t="shared" si="9"/>
        <v>1.7751212087869455</v>
      </c>
      <c r="K40" s="79">
        <f t="shared" si="9"/>
        <v>1.5489278052889226</v>
      </c>
      <c r="L40" s="79">
        <f t="shared" si="9"/>
        <v>1.213873925609817</v>
      </c>
      <c r="M40" s="79">
        <f t="shared" si="9"/>
        <v>1.4276740402077217</v>
      </c>
      <c r="N40" s="79">
        <f t="shared" si="9"/>
        <v>1.2437774135989947</v>
      </c>
      <c r="O40" s="79">
        <f t="shared" si="9"/>
        <v>1.1661229280262415</v>
      </c>
      <c r="P40" s="79">
        <f t="shared" si="9"/>
        <v>0.97509778283579329</v>
      </c>
      <c r="Q40" s="79">
        <f t="shared" si="9"/>
        <v>0.94008875221864641</v>
      </c>
      <c r="R40" s="79">
        <f t="shared" si="9"/>
        <v>0.89025532367335536</v>
      </c>
      <c r="S40" s="79">
        <f t="shared" ref="S40" si="10">100*S16/S$28</f>
        <v>0.76916380679215124</v>
      </c>
      <c r="T40" s="26"/>
      <c r="U40" s="12" t="s">
        <v>8</v>
      </c>
    </row>
    <row r="41" spans="1:21" ht="14.45" customHeight="1">
      <c r="A41" s="186" t="s">
        <v>9</v>
      </c>
      <c r="B41" s="186"/>
      <c r="C41" s="79">
        <f t="shared" ref="C41:R41" si="11">100*C17/C$28</f>
        <v>52.430994178485662</v>
      </c>
      <c r="D41" s="79">
        <f t="shared" si="11"/>
        <v>40.732429901716579</v>
      </c>
      <c r="E41" s="79">
        <f t="shared" si="11"/>
        <v>29.177252125654181</v>
      </c>
      <c r="F41" s="79">
        <f t="shared" si="11"/>
        <v>27.491639248360819</v>
      </c>
      <c r="G41" s="79">
        <f t="shared" si="11"/>
        <v>26.537095501183899</v>
      </c>
      <c r="H41" s="79">
        <f t="shared" si="11"/>
        <v>24.40533669004731</v>
      </c>
      <c r="I41" s="79">
        <f t="shared" si="11"/>
        <v>21.141669333687076</v>
      </c>
      <c r="J41" s="79">
        <f t="shared" si="11"/>
        <v>19.987572243489897</v>
      </c>
      <c r="K41" s="79">
        <f t="shared" si="11"/>
        <v>18.472505606539041</v>
      </c>
      <c r="L41" s="79">
        <f t="shared" si="11"/>
        <v>15.219331200170561</v>
      </c>
      <c r="M41" s="79">
        <f t="shared" si="11"/>
        <v>16.177137378350743</v>
      </c>
      <c r="N41" s="79">
        <f t="shared" si="11"/>
        <v>16.061024197337222</v>
      </c>
      <c r="O41" s="79">
        <f t="shared" si="11"/>
        <v>15.645794200628151</v>
      </c>
      <c r="P41" s="79">
        <f t="shared" si="11"/>
        <v>14.389314726085654</v>
      </c>
      <c r="Q41" s="79">
        <f t="shared" si="11"/>
        <v>13.878273398326652</v>
      </c>
      <c r="R41" s="79">
        <f t="shared" si="11"/>
        <v>12.597402514718214</v>
      </c>
      <c r="S41" s="79">
        <f t="shared" ref="S41" si="12">100*S17/S$28</f>
        <v>11.589560722003675</v>
      </c>
      <c r="T41" s="27"/>
      <c r="U41" s="12" t="s">
        <v>9</v>
      </c>
    </row>
    <row r="42" spans="1:21" ht="14.45" customHeight="1">
      <c r="A42" s="186" t="s">
        <v>10</v>
      </c>
      <c r="B42" s="186"/>
      <c r="C42" s="79">
        <f t="shared" ref="C42:R42" si="13">100*C18/C$28</f>
        <v>24.416851276132324</v>
      </c>
      <c r="D42" s="79">
        <f t="shared" si="13"/>
        <v>29.918671617818006</v>
      </c>
      <c r="E42" s="79">
        <f t="shared" si="13"/>
        <v>30.072441139475551</v>
      </c>
      <c r="F42" s="79">
        <f t="shared" si="13"/>
        <v>29.87025195535071</v>
      </c>
      <c r="G42" s="79">
        <f t="shared" si="13"/>
        <v>29.588493046294531</v>
      </c>
      <c r="H42" s="79">
        <f t="shared" si="13"/>
        <v>28.384134405127792</v>
      </c>
      <c r="I42" s="79">
        <f t="shared" si="13"/>
        <v>26.74473040770317</v>
      </c>
      <c r="J42" s="79">
        <f t="shared" si="13"/>
        <v>25.908883047433452</v>
      </c>
      <c r="K42" s="79">
        <f t="shared" si="13"/>
        <v>24.674321280430544</v>
      </c>
      <c r="L42" s="79">
        <f t="shared" si="13"/>
        <v>21.418513124796899</v>
      </c>
      <c r="M42" s="79">
        <f t="shared" si="13"/>
        <v>21.693300995864927</v>
      </c>
      <c r="N42" s="79">
        <f t="shared" si="13"/>
        <v>22.306423151905712</v>
      </c>
      <c r="O42" s="79">
        <f t="shared" si="13"/>
        <v>21.929904611258557</v>
      </c>
      <c r="P42" s="79">
        <f t="shared" si="13"/>
        <v>20.496763797721506</v>
      </c>
      <c r="Q42" s="79">
        <f t="shared" si="13"/>
        <v>19.694706623196364</v>
      </c>
      <c r="R42" s="79">
        <f t="shared" si="13"/>
        <v>18.126752035592386</v>
      </c>
      <c r="S42" s="79">
        <f t="shared" ref="S42" si="14">100*S18/S$28</f>
        <v>17.120931866891766</v>
      </c>
      <c r="T42" s="27"/>
      <c r="U42" s="12" t="s">
        <v>10</v>
      </c>
    </row>
    <row r="43" spans="1:21" ht="14.45" customHeight="1">
      <c r="A43" s="186" t="s">
        <v>11</v>
      </c>
      <c r="B43" s="186"/>
      <c r="C43" s="79">
        <f t="shared" ref="C43:R43" si="15">100*C19/C$28</f>
        <v>11.604599767564936</v>
      </c>
      <c r="D43" s="79">
        <f t="shared" si="15"/>
        <v>17.280885736972177</v>
      </c>
      <c r="E43" s="79">
        <f t="shared" si="15"/>
        <v>24.611183751479949</v>
      </c>
      <c r="F43" s="79">
        <f t="shared" si="15"/>
        <v>25.660220405982546</v>
      </c>
      <c r="G43" s="79">
        <f t="shared" si="15"/>
        <v>25.909084723620825</v>
      </c>
      <c r="H43" s="79">
        <f t="shared" si="15"/>
        <v>27.26977454715022</v>
      </c>
      <c r="I43" s="79">
        <f t="shared" si="15"/>
        <v>29.448992510233953</v>
      </c>
      <c r="J43" s="79">
        <f t="shared" si="15"/>
        <v>29.929395841853299</v>
      </c>
      <c r="K43" s="79">
        <f t="shared" si="15"/>
        <v>30.125535912372122</v>
      </c>
      <c r="L43" s="79">
        <f t="shared" si="15"/>
        <v>31.47991176202569</v>
      </c>
      <c r="M43" s="79">
        <f t="shared" si="15"/>
        <v>30.484755024784448</v>
      </c>
      <c r="N43" s="79">
        <f t="shared" si="15"/>
        <v>30.312334686056104</v>
      </c>
      <c r="O43" s="79">
        <f t="shared" si="15"/>
        <v>30.313809440519556</v>
      </c>
      <c r="P43" s="79">
        <f t="shared" si="15"/>
        <v>30.749225866267103</v>
      </c>
      <c r="Q43" s="79">
        <f t="shared" si="15"/>
        <v>30.531055957936566</v>
      </c>
      <c r="R43" s="79">
        <f t="shared" si="15"/>
        <v>31.084000297961445</v>
      </c>
      <c r="S43" s="79">
        <f t="shared" ref="S43" si="16">100*S19/S$28</f>
        <v>31.190053037672801</v>
      </c>
      <c r="T43" s="27"/>
      <c r="U43" s="12" t="s">
        <v>11</v>
      </c>
    </row>
    <row r="44" spans="1:21" ht="14.45" customHeight="1">
      <c r="A44" s="186" t="s">
        <v>29</v>
      </c>
      <c r="B44" s="186"/>
      <c r="C44" s="79">
        <f t="shared" ref="C44:R44" si="17">100*C20/C$28</f>
        <v>2.4000117015363585</v>
      </c>
      <c r="D44" s="79">
        <f t="shared" si="17"/>
        <v>4.3124416516304054</v>
      </c>
      <c r="E44" s="79">
        <f t="shared" si="17"/>
        <v>7.6031968925591862</v>
      </c>
      <c r="F44" s="79">
        <f t="shared" si="17"/>
        <v>8.0023805739753211</v>
      </c>
      <c r="G44" s="79">
        <f t="shared" si="17"/>
        <v>8.5323735133222662</v>
      </c>
      <c r="H44" s="79">
        <f t="shared" si="17"/>
        <v>9.4300437132031121</v>
      </c>
      <c r="I44" s="79">
        <f t="shared" si="17"/>
        <v>10.786203272675523</v>
      </c>
      <c r="J44" s="79">
        <f t="shared" si="17"/>
        <v>11.237643000291932</v>
      </c>
      <c r="K44" s="79">
        <f t="shared" si="17"/>
        <v>12.379090214562265</v>
      </c>
      <c r="L44" s="79">
        <f t="shared" si="17"/>
        <v>13.747150863667287</v>
      </c>
      <c r="M44" s="79">
        <f t="shared" si="17"/>
        <v>13.571936304318564</v>
      </c>
      <c r="N44" s="79">
        <f t="shared" si="17"/>
        <v>13.208776790877938</v>
      </c>
      <c r="O44" s="79">
        <f t="shared" si="17"/>
        <v>13.554174873444515</v>
      </c>
      <c r="P44" s="79">
        <f t="shared" si="17"/>
        <v>14.273124047829633</v>
      </c>
      <c r="Q44" s="79">
        <f t="shared" si="17"/>
        <v>14.814543755938399</v>
      </c>
      <c r="R44" s="79">
        <f t="shared" si="17"/>
        <v>15.312544367923813</v>
      </c>
      <c r="S44" s="79">
        <f t="shared" ref="S44" si="18">100*S20/S$28</f>
        <v>15.724173601637313</v>
      </c>
      <c r="T44" s="27"/>
      <c r="U44" s="12" t="s">
        <v>29</v>
      </c>
    </row>
    <row r="45" spans="1:21" s="128" customFormat="1" ht="14.45" customHeight="1">
      <c r="A45" s="186" t="s">
        <v>30</v>
      </c>
      <c r="B45" s="186"/>
      <c r="C45" s="79">
        <f>100*C21/C$28</f>
        <v>1.8604113090030026</v>
      </c>
      <c r="D45" s="79">
        <f t="shared" ref="D45:R45" si="19">100*D21/D$28</f>
        <v>3.1436601400221322</v>
      </c>
      <c r="E45" s="79">
        <f t="shared" si="19"/>
        <v>5.8295407002083852</v>
      </c>
      <c r="F45" s="79">
        <f t="shared" si="19"/>
        <v>6.3607989801404674</v>
      </c>
      <c r="G45" s="79">
        <f t="shared" si="19"/>
        <v>7.013512777944098</v>
      </c>
      <c r="H45" s="79">
        <f t="shared" si="19"/>
        <v>8.3617757789636187</v>
      </c>
      <c r="I45" s="79">
        <f t="shared" si="19"/>
        <v>9.9670362716922138</v>
      </c>
      <c r="J45" s="79">
        <f t="shared" si="19"/>
        <v>11.161384658144474</v>
      </c>
      <c r="K45" s="79">
        <f t="shared" si="19"/>
        <v>12.799619180807108</v>
      </c>
      <c r="L45" s="79">
        <f t="shared" si="19"/>
        <v>16.921219123729745</v>
      </c>
      <c r="M45" s="79">
        <f t="shared" si="19"/>
        <v>16.645196256473593</v>
      </c>
      <c r="N45" s="79">
        <f t="shared" si="19"/>
        <v>16.867663760224033</v>
      </c>
      <c r="O45" s="79">
        <f t="shared" si="19"/>
        <v>17.390193946122977</v>
      </c>
      <c r="P45" s="79">
        <f t="shared" si="19"/>
        <v>19.116473779260311</v>
      </c>
      <c r="Q45" s="79">
        <f t="shared" si="19"/>
        <v>20.14133151238337</v>
      </c>
      <c r="R45" s="79">
        <f t="shared" si="19"/>
        <v>21.989045460130786</v>
      </c>
      <c r="S45" s="79">
        <f t="shared" ref="S45" si="20">100*S21/S$28</f>
        <v>23.606116965002276</v>
      </c>
      <c r="T45" s="27"/>
      <c r="U45" s="12" t="s">
        <v>31</v>
      </c>
    </row>
    <row r="46" spans="1:21" s="128" customFormat="1" ht="14.45" customHeight="1">
      <c r="A46" s="127"/>
      <c r="B46" s="127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27"/>
      <c r="U46" s="12"/>
    </row>
    <row r="47" spans="1:21" s="128" customFormat="1" ht="14.45" customHeight="1">
      <c r="A47" s="133" t="s">
        <v>38</v>
      </c>
      <c r="B47" s="133"/>
      <c r="C47" s="97"/>
      <c r="D47" s="97"/>
      <c r="E47" s="97"/>
      <c r="F47" s="139">
        <f>100*F23/F$28</f>
        <v>6.0676908094289663</v>
      </c>
      <c r="G47" s="139">
        <f t="shared" ref="G47:R47" si="21">100*G23/G$28</f>
        <v>6.5360068584492286</v>
      </c>
      <c r="H47" s="139">
        <f t="shared" si="21"/>
        <v>7.7915566873384003</v>
      </c>
      <c r="I47" s="139">
        <f t="shared" si="21"/>
        <v>9.44047950987785</v>
      </c>
      <c r="J47" s="139">
        <f t="shared" si="21"/>
        <v>10.508832038934367</v>
      </c>
      <c r="K47" s="139">
        <f t="shared" si="21"/>
        <v>11.690458617051648</v>
      </c>
      <c r="L47" s="139">
        <f t="shared" si="21"/>
        <v>15.458380687598254</v>
      </c>
      <c r="M47" s="139">
        <f t="shared" si="21"/>
        <v>14.972806771031358</v>
      </c>
      <c r="N47" s="139">
        <f t="shared" si="21"/>
        <v>14.910161697845878</v>
      </c>
      <c r="O47" s="139">
        <f t="shared" si="21"/>
        <v>15.428298744458049</v>
      </c>
      <c r="P47" s="139">
        <f t="shared" si="21"/>
        <v>16.909290295285018</v>
      </c>
      <c r="Q47" s="139">
        <f t="shared" si="21"/>
        <v>17.713087102035779</v>
      </c>
      <c r="R47" s="139">
        <f t="shared" si="21"/>
        <v>19.094999404713775</v>
      </c>
      <c r="S47" s="139">
        <f t="shared" ref="S47" si="22">100*S23/S$28</f>
        <v>20.59319336098217</v>
      </c>
      <c r="T47" s="97"/>
      <c r="U47" s="134" t="s">
        <v>38</v>
      </c>
    </row>
    <row r="48" spans="1:21" s="128" customFormat="1" ht="14.45" customHeight="1">
      <c r="A48" s="133" t="s">
        <v>39</v>
      </c>
      <c r="B48" s="133"/>
      <c r="C48" s="97"/>
      <c r="D48" s="97"/>
      <c r="E48" s="97"/>
      <c r="F48" s="139" t="s">
        <v>42</v>
      </c>
      <c r="G48" s="139" t="s">
        <v>42</v>
      </c>
      <c r="H48" s="139" t="s">
        <v>42</v>
      </c>
      <c r="I48" s="139" t="s">
        <v>42</v>
      </c>
      <c r="J48" s="139" t="s">
        <v>42</v>
      </c>
      <c r="K48" s="139" t="s">
        <v>42</v>
      </c>
      <c r="L48" s="139" t="s">
        <v>42</v>
      </c>
      <c r="M48" s="139" t="s">
        <v>42</v>
      </c>
      <c r="N48" s="139">
        <f t="shared" ref="N48:R49" si="23">100*N24/N$28</f>
        <v>1.558590652771972</v>
      </c>
      <c r="O48" s="139">
        <f t="shared" si="23"/>
        <v>1.5276647629476972</v>
      </c>
      <c r="P48" s="139">
        <f t="shared" si="23"/>
        <v>1.7489490424469467</v>
      </c>
      <c r="Q48" s="139">
        <f t="shared" si="23"/>
        <v>1.9036606312697244</v>
      </c>
      <c r="R48" s="139">
        <f t="shared" si="23"/>
        <v>2.3074822066719172</v>
      </c>
      <c r="S48" s="139">
        <f t="shared" ref="S48" si="24">100*S24/S$28</f>
        <v>2.498559207821641</v>
      </c>
      <c r="T48" s="97"/>
      <c r="U48" s="134" t="s">
        <v>39</v>
      </c>
    </row>
    <row r="49" spans="1:21" s="128" customFormat="1" ht="14.45" customHeight="1">
      <c r="A49" s="190" t="s">
        <v>40</v>
      </c>
      <c r="B49" s="190"/>
      <c r="C49" s="97"/>
      <c r="D49" s="97"/>
      <c r="E49" s="97"/>
      <c r="F49" s="139" t="s">
        <v>42</v>
      </c>
      <c r="G49" s="139" t="s">
        <v>42</v>
      </c>
      <c r="H49" s="139" t="s">
        <v>42</v>
      </c>
      <c r="I49" s="139" t="s">
        <v>42</v>
      </c>
      <c r="J49" s="139" t="s">
        <v>42</v>
      </c>
      <c r="K49" s="139" t="s">
        <v>42</v>
      </c>
      <c r="L49" s="139" t="s">
        <v>42</v>
      </c>
      <c r="M49" s="139" t="s">
        <v>42</v>
      </c>
      <c r="N49" s="139">
        <f t="shared" si="23"/>
        <v>0.39891140960618132</v>
      </c>
      <c r="O49" s="139">
        <f t="shared" si="23"/>
        <v>0.4342304387172331</v>
      </c>
      <c r="P49" s="139">
        <f t="shared" si="23"/>
        <v>0.45823444152834369</v>
      </c>
      <c r="Q49" s="139">
        <f t="shared" si="23"/>
        <v>0.52458377907787046</v>
      </c>
      <c r="R49" s="139">
        <f t="shared" si="23"/>
        <v>0.58656384874509204</v>
      </c>
      <c r="S49" s="139">
        <f t="shared" ref="S49" si="25">100*S25/S$28</f>
        <v>0.51436439619846841</v>
      </c>
      <c r="T49" s="97"/>
      <c r="U49" s="134" t="s">
        <v>41</v>
      </c>
    </row>
    <row r="50" spans="1:21" ht="3.75" customHeight="1">
      <c r="A50" s="13"/>
      <c r="B50" s="13"/>
      <c r="C50" s="14"/>
      <c r="D50" s="14"/>
      <c r="E50" s="14"/>
      <c r="F50" s="14"/>
      <c r="G50" s="14"/>
      <c r="H50" s="14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14"/>
      <c r="U50" s="15"/>
    </row>
    <row r="51" spans="1:21" ht="3.75" customHeight="1">
      <c r="A51" s="38"/>
      <c r="B51" s="38"/>
      <c r="C51" s="36"/>
      <c r="D51" s="36"/>
      <c r="E51" s="36"/>
      <c r="F51" s="36"/>
      <c r="G51" s="36"/>
      <c r="H51" s="36"/>
      <c r="I51" s="74"/>
      <c r="J51" s="74"/>
      <c r="K51" s="74"/>
      <c r="L51" s="81"/>
      <c r="M51" s="81"/>
      <c r="N51" s="81"/>
      <c r="O51" s="81"/>
      <c r="P51" s="81"/>
      <c r="Q51" s="81"/>
      <c r="R51" s="81"/>
      <c r="S51" s="81"/>
      <c r="T51" s="36"/>
      <c r="U51" s="39"/>
    </row>
    <row r="52" spans="1:21" ht="14.45" customHeight="1">
      <c r="A52" s="195" t="s">
        <v>13</v>
      </c>
      <c r="B52" s="195"/>
      <c r="C52" s="31">
        <f t="shared" ref="C52:R52" si="26">SUM(C40:C45)</f>
        <v>99.999999999999986</v>
      </c>
      <c r="D52" s="31">
        <f t="shared" si="26"/>
        <v>100.00000000000001</v>
      </c>
      <c r="E52" s="31">
        <f t="shared" si="26"/>
        <v>99.999999999999986</v>
      </c>
      <c r="F52" s="31">
        <f t="shared" si="26"/>
        <v>100</v>
      </c>
      <c r="G52" s="31">
        <f t="shared" si="26"/>
        <v>100</v>
      </c>
      <c r="H52" s="31">
        <f t="shared" si="26"/>
        <v>100</v>
      </c>
      <c r="I52" s="31">
        <f t="shared" si="26"/>
        <v>99.999999999999986</v>
      </c>
      <c r="J52" s="31">
        <f t="shared" si="26"/>
        <v>100</v>
      </c>
      <c r="K52" s="31">
        <f t="shared" si="26"/>
        <v>100.00000000000001</v>
      </c>
      <c r="L52" s="31">
        <f t="shared" si="26"/>
        <v>100</v>
      </c>
      <c r="M52" s="31">
        <f t="shared" si="26"/>
        <v>100.00000000000001</v>
      </c>
      <c r="N52" s="31">
        <f t="shared" si="26"/>
        <v>100</v>
      </c>
      <c r="O52" s="31">
        <f t="shared" si="26"/>
        <v>99.999999999999986</v>
      </c>
      <c r="P52" s="31">
        <f t="shared" si="26"/>
        <v>100</v>
      </c>
      <c r="Q52" s="31">
        <f t="shared" si="26"/>
        <v>100.00000000000001</v>
      </c>
      <c r="R52" s="31">
        <f t="shared" si="26"/>
        <v>99.999999999999986</v>
      </c>
      <c r="S52" s="31">
        <f t="shared" ref="S52" si="27">SUM(S40:S45)</f>
        <v>99.999999999999986</v>
      </c>
      <c r="T52" s="31"/>
      <c r="U52" s="30" t="s">
        <v>14</v>
      </c>
    </row>
    <row r="53" spans="1:21" ht="14.45" customHeight="1">
      <c r="A53" s="185"/>
      <c r="B53" s="18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</row>
    <row r="54" spans="1:21" s="132" customFormat="1" ht="14.45" customHeight="1">
      <c r="A54" s="176" t="s">
        <v>57</v>
      </c>
      <c r="B54" s="176"/>
      <c r="C54" s="81"/>
      <c r="D54" s="81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</row>
    <row r="55" spans="1:21" ht="14.45" customHeight="1">
      <c r="A55" s="193" t="s">
        <v>42</v>
      </c>
      <c r="B55" s="193"/>
      <c r="C55" s="81" t="s">
        <v>44</v>
      </c>
      <c r="D55" s="81"/>
      <c r="I55" s="66"/>
    </row>
    <row r="56" spans="1:21" ht="14.45" customHeight="1">
      <c r="A56" s="185"/>
      <c r="B56" s="185"/>
      <c r="I56" s="66"/>
    </row>
    <row r="57" spans="1:21" ht="14.45" customHeight="1">
      <c r="A57" s="185"/>
      <c r="B57" s="185"/>
      <c r="I57" s="66"/>
    </row>
    <row r="58" spans="1:21" ht="14.45" customHeight="1">
      <c r="A58" s="185"/>
      <c r="B58" s="185"/>
      <c r="I58" s="66"/>
    </row>
    <row r="59" spans="1:21" ht="14.45" customHeight="1">
      <c r="A59" s="185"/>
      <c r="B59" s="185"/>
      <c r="I59" s="66"/>
    </row>
    <row r="60" spans="1:21" ht="14.1" customHeight="1">
      <c r="A60" s="185"/>
      <c r="B60" s="185"/>
      <c r="I60" s="66"/>
    </row>
    <row r="61" spans="1:21" ht="14.45" customHeight="1">
      <c r="A61" s="185"/>
      <c r="B61" s="185"/>
      <c r="I61" s="66"/>
    </row>
    <row r="62" spans="1:21" ht="14.1" customHeight="1">
      <c r="A62" s="185"/>
      <c r="B62" s="185"/>
      <c r="I62" s="66"/>
    </row>
    <row r="63" spans="1:21" ht="14.45" customHeight="1">
      <c r="A63" s="185"/>
      <c r="B63" s="185"/>
      <c r="I63" s="66"/>
    </row>
    <row r="64" spans="1:21" ht="14.45" customHeight="1">
      <c r="I64" s="66"/>
    </row>
    <row r="65" spans="1:9" ht="14.45" customHeight="1">
      <c r="I65" s="66"/>
    </row>
    <row r="66" spans="1:9" ht="14.45" customHeight="1">
      <c r="I66" s="66"/>
    </row>
    <row r="67" spans="1:9" ht="14.45" customHeight="1">
      <c r="I67" s="66"/>
    </row>
    <row r="68" spans="1:9" ht="14.45" customHeight="1">
      <c r="I68" s="66"/>
    </row>
    <row r="69" spans="1:9" ht="14.45" customHeight="1">
      <c r="I69" s="66"/>
    </row>
    <row r="70" spans="1:9" ht="14.45" customHeight="1">
      <c r="I70" s="66"/>
    </row>
    <row r="71" spans="1:9" ht="14.45" customHeight="1">
      <c r="I71" s="66"/>
    </row>
    <row r="72" spans="1:9" ht="14.45" customHeight="1">
      <c r="I72" s="66"/>
    </row>
    <row r="73" spans="1:9" ht="14.45" customHeight="1">
      <c r="I73" s="66"/>
    </row>
    <row r="74" spans="1:9" ht="14.45" customHeight="1">
      <c r="I74" s="66"/>
    </row>
    <row r="75" spans="1:9" ht="9.9499999999999993" customHeight="1">
      <c r="A75" s="32"/>
      <c r="B75" s="194" t="s">
        <v>17</v>
      </c>
      <c r="C75" s="194"/>
      <c r="D75" s="185"/>
      <c r="I75" s="66"/>
    </row>
    <row r="76" spans="1:9" ht="9.9499999999999993" customHeight="1">
      <c r="A76" s="32"/>
      <c r="B76" s="192" t="s">
        <v>18</v>
      </c>
      <c r="C76" s="192"/>
      <c r="D76" s="192"/>
      <c r="E76" s="192"/>
      <c r="I76" s="66"/>
    </row>
    <row r="77" spans="1:9" ht="9.9499999999999993" customHeight="1">
      <c r="A77" s="32"/>
      <c r="I77" s="66"/>
    </row>
    <row r="78" spans="1:9" ht="9.75" customHeight="1">
      <c r="A78" s="33"/>
      <c r="I78" s="66"/>
    </row>
  </sheetData>
  <mergeCells count="70">
    <mergeCell ref="O32:O33"/>
    <mergeCell ref="A19:B19"/>
    <mergeCell ref="M32:M33"/>
    <mergeCell ref="L8:L9"/>
    <mergeCell ref="L32:L33"/>
    <mergeCell ref="H1:U1"/>
    <mergeCell ref="G2:U2"/>
    <mergeCell ref="J8:J9"/>
    <mergeCell ref="I32:I33"/>
    <mergeCell ref="J32:J33"/>
    <mergeCell ref="K8:K9"/>
    <mergeCell ref="K32:K33"/>
    <mergeCell ref="N8:N9"/>
    <mergeCell ref="N32:N33"/>
    <mergeCell ref="R8:R9"/>
    <mergeCell ref="R32:R33"/>
    <mergeCell ref="O8:O9"/>
    <mergeCell ref="A3:A4"/>
    <mergeCell ref="B3:I3"/>
    <mergeCell ref="B4:I4"/>
    <mergeCell ref="C8:C9"/>
    <mergeCell ref="D8:D9"/>
    <mergeCell ref="E8:E9"/>
    <mergeCell ref="F8:F9"/>
    <mergeCell ref="I8:I9"/>
    <mergeCell ref="G8:G9"/>
    <mergeCell ref="H8:H9"/>
    <mergeCell ref="A52:B52"/>
    <mergeCell ref="D32:D33"/>
    <mergeCell ref="A20:B20"/>
    <mergeCell ref="A28:B28"/>
    <mergeCell ref="A29:B29"/>
    <mergeCell ref="C32:C33"/>
    <mergeCell ref="A30:B30"/>
    <mergeCell ref="A21:B21"/>
    <mergeCell ref="A25:B25"/>
    <mergeCell ref="B76:E76"/>
    <mergeCell ref="A53:B53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B75:D75"/>
    <mergeCell ref="A49:B49"/>
    <mergeCell ref="A43:B43"/>
    <mergeCell ref="A44:B44"/>
    <mergeCell ref="A40:B40"/>
    <mergeCell ref="A41:B41"/>
    <mergeCell ref="A42:B42"/>
    <mergeCell ref="S8:S9"/>
    <mergeCell ref="S32:S33"/>
    <mergeCell ref="Q8:Q9"/>
    <mergeCell ref="Q32:Q33"/>
    <mergeCell ref="A45:B45"/>
    <mergeCell ref="A10:B10"/>
    <mergeCell ref="A18:B18"/>
    <mergeCell ref="A16:B16"/>
    <mergeCell ref="G32:G33"/>
    <mergeCell ref="E32:E33"/>
    <mergeCell ref="F32:F33"/>
    <mergeCell ref="P8:P9"/>
    <mergeCell ref="P32:P33"/>
    <mergeCell ref="M8:M9"/>
    <mergeCell ref="A17:B17"/>
    <mergeCell ref="H32:H33"/>
  </mergeCells>
  <phoneticPr fontId="11" type="noConversion"/>
  <hyperlinks>
    <hyperlink ref="U5" location="inhoudsopgave!A1" display="Terug naar inhoudsopgave"/>
    <hyperlink ref="U6" location="inhoudsopgave!A1" display="Back to table of contents"/>
  </hyperlinks>
  <pageMargins left="0.39370078740157483" right="0.39370078740157483" top="0.39370078740157483" bottom="0.39370078740157483" header="0" footer="0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workbookViewId="0">
      <selection activeCell="T24" sqref="T24"/>
    </sheetView>
  </sheetViews>
  <sheetFormatPr defaultRowHeight="14.45" customHeight="1"/>
  <cols>
    <col min="2" max="2" width="15.19921875" customWidth="1"/>
    <col min="3" max="8" width="12.59765625" customWidth="1"/>
    <col min="9" max="9" width="12.59765625" style="66" customWidth="1"/>
    <col min="10" max="10" width="12.59765625" style="69" customWidth="1"/>
    <col min="11" max="11" width="12.59765625" style="83" customWidth="1"/>
    <col min="12" max="12" width="12.59765625" style="86" customWidth="1"/>
    <col min="13" max="14" width="12.59765625" style="120" customWidth="1"/>
    <col min="15" max="15" width="12.59765625" style="122" customWidth="1"/>
    <col min="16" max="16" width="12.59765625" style="124" customWidth="1"/>
    <col min="17" max="17" width="12.59765625" style="132" customWidth="1"/>
    <col min="18" max="18" width="12.59765625" style="88" customWidth="1"/>
    <col min="19" max="19" width="12.59765625" style="141" customWidth="1"/>
    <col min="20" max="20" width="1.796875" customWidth="1"/>
    <col min="21" max="21" width="24.3984375" customWidth="1"/>
  </cols>
  <sheetData>
    <row r="1" spans="1:21" ht="23.1" customHeight="1">
      <c r="A1" s="1"/>
      <c r="B1" s="1"/>
      <c r="C1" s="1"/>
      <c r="D1" s="1"/>
      <c r="E1" s="1"/>
      <c r="F1" s="1"/>
      <c r="G1" s="1"/>
      <c r="H1" s="199" t="s">
        <v>0</v>
      </c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1" ht="12" customHeight="1">
      <c r="A2" s="1"/>
      <c r="B2" s="2"/>
      <c r="C2" s="2"/>
      <c r="D2" s="2"/>
      <c r="E2" s="2"/>
      <c r="F2" s="2"/>
      <c r="G2" s="2"/>
      <c r="H2" s="207" t="s">
        <v>1</v>
      </c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1" ht="30" customHeight="1">
      <c r="A3" s="196">
        <v>13</v>
      </c>
      <c r="B3" s="187" t="s">
        <v>21</v>
      </c>
      <c r="C3" s="185"/>
      <c r="D3" s="185"/>
      <c r="E3" s="185"/>
      <c r="F3" s="185"/>
      <c r="G3" s="185"/>
      <c r="H3" s="185"/>
      <c r="I3" s="185"/>
      <c r="J3" s="68"/>
      <c r="K3" s="82"/>
      <c r="L3" s="85"/>
      <c r="M3" s="119"/>
      <c r="N3" s="119"/>
      <c r="O3" s="121"/>
      <c r="P3" s="123"/>
      <c r="Q3" s="129"/>
      <c r="R3" s="87"/>
      <c r="S3" s="140"/>
      <c r="T3" s="4"/>
    </row>
    <row r="4" spans="1:21" ht="28.5" customHeight="1">
      <c r="A4" s="196"/>
      <c r="B4" s="197" t="s">
        <v>22</v>
      </c>
      <c r="C4" s="185"/>
      <c r="D4" s="185"/>
      <c r="E4" s="185"/>
      <c r="F4" s="185"/>
      <c r="G4" s="185"/>
      <c r="H4" s="185"/>
      <c r="I4" s="185"/>
      <c r="J4" s="68"/>
      <c r="K4" s="82"/>
      <c r="L4" s="85"/>
      <c r="M4" s="119"/>
      <c r="N4" s="119"/>
      <c r="O4" s="121"/>
      <c r="P4" s="123"/>
      <c r="Q4" s="129"/>
      <c r="R4" s="87"/>
      <c r="S4" s="140"/>
      <c r="T4" s="4"/>
    </row>
    <row r="5" spans="1:21" ht="14.45" customHeight="1">
      <c r="U5" s="7" t="s">
        <v>3</v>
      </c>
    </row>
    <row r="6" spans="1:21" ht="14.45" customHeight="1">
      <c r="U6" s="8" t="s">
        <v>4</v>
      </c>
    </row>
    <row r="7" spans="1:21" ht="9" customHeight="1"/>
    <row r="8" spans="1:21" ht="9" customHeight="1">
      <c r="B8" s="34"/>
      <c r="C8" s="189">
        <v>2000</v>
      </c>
      <c r="D8" s="189">
        <v>2005</v>
      </c>
      <c r="E8" s="189">
        <v>2009</v>
      </c>
      <c r="F8" s="189">
        <v>2010</v>
      </c>
      <c r="G8" s="189">
        <v>2011</v>
      </c>
      <c r="H8" s="189">
        <v>2012</v>
      </c>
      <c r="I8" s="189">
        <v>2013</v>
      </c>
      <c r="J8" s="189">
        <v>2014</v>
      </c>
      <c r="K8" s="189">
        <v>2015</v>
      </c>
      <c r="L8" s="189">
        <v>2016</v>
      </c>
      <c r="M8" s="189">
        <v>2017</v>
      </c>
      <c r="N8" s="189">
        <v>2018</v>
      </c>
      <c r="O8" s="189">
        <v>2019</v>
      </c>
      <c r="P8" s="189">
        <v>2020</v>
      </c>
      <c r="Q8" s="189">
        <v>2021</v>
      </c>
      <c r="R8" s="189">
        <v>2022</v>
      </c>
      <c r="S8" s="189">
        <v>2023</v>
      </c>
      <c r="T8" s="84"/>
      <c r="U8" s="9" t="s">
        <v>5</v>
      </c>
    </row>
    <row r="9" spans="1:21" ht="9" customHeight="1">
      <c r="A9" s="35" t="s">
        <v>6</v>
      </c>
      <c r="B9" s="34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84"/>
      <c r="U9" s="9" t="s">
        <v>7</v>
      </c>
    </row>
    <row r="10" spans="1:21" ht="14.1" customHeight="1">
      <c r="A10" s="191"/>
      <c r="B10" s="191"/>
      <c r="M10" s="88"/>
      <c r="R10" s="120"/>
    </row>
    <row r="11" spans="1:21" ht="14.45" customHeight="1">
      <c r="A11" s="204" t="s">
        <v>23</v>
      </c>
      <c r="B11" s="205"/>
      <c r="C11" s="45">
        <v>352</v>
      </c>
      <c r="D11" s="45">
        <v>257</v>
      </c>
      <c r="E11" s="45">
        <v>159</v>
      </c>
      <c r="F11" s="45">
        <v>123</v>
      </c>
      <c r="G11" s="45">
        <v>121</v>
      </c>
      <c r="H11" s="45">
        <v>130</v>
      </c>
      <c r="I11" s="37">
        <v>107</v>
      </c>
      <c r="J11" s="37">
        <v>94</v>
      </c>
      <c r="K11" s="37">
        <v>113</v>
      </c>
      <c r="L11" s="78">
        <v>73</v>
      </c>
      <c r="M11" s="78">
        <v>71</v>
      </c>
      <c r="N11" s="78">
        <v>134</v>
      </c>
      <c r="O11" s="78">
        <v>108</v>
      </c>
      <c r="P11" s="78">
        <v>98</v>
      </c>
      <c r="Q11" s="78">
        <v>139</v>
      </c>
      <c r="R11" s="78">
        <v>151</v>
      </c>
      <c r="S11" s="78">
        <v>145</v>
      </c>
      <c r="T11" s="45"/>
      <c r="U11" s="46" t="s">
        <v>23</v>
      </c>
    </row>
    <row r="12" spans="1:21" ht="14.45" customHeight="1">
      <c r="A12" s="191" t="s">
        <v>24</v>
      </c>
      <c r="B12" s="191"/>
      <c r="C12" s="45">
        <v>158</v>
      </c>
      <c r="D12" s="45">
        <v>115</v>
      </c>
      <c r="E12" s="45">
        <v>93</v>
      </c>
      <c r="F12" s="45">
        <v>94</v>
      </c>
      <c r="G12" s="45">
        <v>88</v>
      </c>
      <c r="H12" s="45">
        <v>78</v>
      </c>
      <c r="I12" s="37">
        <v>79</v>
      </c>
      <c r="J12" s="37">
        <v>53</v>
      </c>
      <c r="K12" s="37">
        <v>62</v>
      </c>
      <c r="L12" s="78">
        <v>42</v>
      </c>
      <c r="M12" s="78">
        <v>46</v>
      </c>
      <c r="N12" s="78">
        <v>43</v>
      </c>
      <c r="O12" s="78">
        <v>59</v>
      </c>
      <c r="P12" s="78">
        <v>58</v>
      </c>
      <c r="Q12" s="78">
        <v>78</v>
      </c>
      <c r="R12" s="78">
        <v>84</v>
      </c>
      <c r="S12" s="78">
        <v>81</v>
      </c>
      <c r="T12" s="45"/>
      <c r="U12" s="6" t="s">
        <v>24</v>
      </c>
    </row>
    <row r="13" spans="1:21" ht="14.45" customHeight="1">
      <c r="A13" s="191" t="s">
        <v>25</v>
      </c>
      <c r="B13" s="191"/>
      <c r="C13" s="45">
        <v>53</v>
      </c>
      <c r="D13" s="45">
        <v>35</v>
      </c>
      <c r="E13" s="45">
        <v>31</v>
      </c>
      <c r="F13" s="45">
        <v>29</v>
      </c>
      <c r="G13" s="45">
        <v>28</v>
      </c>
      <c r="H13" s="45">
        <v>19</v>
      </c>
      <c r="I13" s="37">
        <v>19</v>
      </c>
      <c r="J13" s="37">
        <v>23</v>
      </c>
      <c r="K13" s="37">
        <v>22</v>
      </c>
      <c r="L13" s="78">
        <v>22</v>
      </c>
      <c r="M13" s="78">
        <v>18</v>
      </c>
      <c r="N13" s="78">
        <v>27</v>
      </c>
      <c r="O13" s="78">
        <v>30</v>
      </c>
      <c r="P13" s="78">
        <v>21</v>
      </c>
      <c r="Q13" s="78">
        <v>27</v>
      </c>
      <c r="R13" s="78">
        <v>28</v>
      </c>
      <c r="S13" s="78">
        <v>30</v>
      </c>
      <c r="T13" s="45"/>
      <c r="U13" s="6" t="s">
        <v>25</v>
      </c>
    </row>
    <row r="14" spans="1:21" ht="14.45" customHeight="1">
      <c r="A14" s="191" t="s">
        <v>11</v>
      </c>
      <c r="B14" s="191"/>
      <c r="C14" s="45">
        <v>29</v>
      </c>
      <c r="D14" s="45">
        <v>16</v>
      </c>
      <c r="E14" s="45">
        <v>17</v>
      </c>
      <c r="F14" s="45">
        <v>13</v>
      </c>
      <c r="G14" s="45">
        <v>13</v>
      </c>
      <c r="H14" s="45">
        <v>11</v>
      </c>
      <c r="I14" s="37">
        <v>9</v>
      </c>
      <c r="J14" s="37">
        <v>12</v>
      </c>
      <c r="K14" s="37">
        <v>13</v>
      </c>
      <c r="L14" s="78">
        <v>12</v>
      </c>
      <c r="M14" s="78">
        <v>15</v>
      </c>
      <c r="N14" s="78">
        <v>13</v>
      </c>
      <c r="O14" s="78">
        <v>11</v>
      </c>
      <c r="P14" s="78">
        <v>13</v>
      </c>
      <c r="Q14" s="78">
        <v>15</v>
      </c>
      <c r="R14" s="78">
        <v>12</v>
      </c>
      <c r="S14" s="78">
        <v>11</v>
      </c>
      <c r="T14" s="45"/>
      <c r="U14" s="6" t="s">
        <v>11</v>
      </c>
    </row>
    <row r="15" spans="1:21" ht="14.45" customHeight="1">
      <c r="A15" s="38" t="s">
        <v>12</v>
      </c>
      <c r="B15" s="38"/>
      <c r="C15" s="47">
        <v>246</v>
      </c>
      <c r="D15" s="45">
        <v>310</v>
      </c>
      <c r="E15" s="45">
        <v>333</v>
      </c>
      <c r="F15" s="45">
        <v>321</v>
      </c>
      <c r="G15" s="45">
        <v>316</v>
      </c>
      <c r="H15" s="45">
        <v>312</v>
      </c>
      <c r="I15" s="37">
        <v>310</v>
      </c>
      <c r="J15" s="37">
        <v>313</v>
      </c>
      <c r="K15" s="37">
        <v>335</v>
      </c>
      <c r="L15" s="78">
        <v>344</v>
      </c>
      <c r="M15" s="78">
        <v>358</v>
      </c>
      <c r="N15" s="78">
        <v>378</v>
      </c>
      <c r="O15" s="78">
        <v>376</v>
      </c>
      <c r="P15" s="78">
        <v>379</v>
      </c>
      <c r="Q15" s="78">
        <v>385</v>
      </c>
      <c r="R15" s="78">
        <v>390</v>
      </c>
      <c r="S15" s="78">
        <v>384</v>
      </c>
      <c r="T15" s="45"/>
      <c r="U15" s="12" t="s">
        <v>20</v>
      </c>
    </row>
    <row r="16" spans="1:21" s="132" customFormat="1" ht="14.45" customHeight="1">
      <c r="A16" s="206"/>
      <c r="B16" s="206"/>
      <c r="C16" s="47"/>
      <c r="D16" s="45"/>
      <c r="E16" s="45"/>
      <c r="F16" s="45"/>
      <c r="G16" s="45"/>
      <c r="H16" s="45"/>
      <c r="I16" s="37"/>
      <c r="J16" s="37"/>
      <c r="K16" s="37"/>
      <c r="L16" s="78"/>
      <c r="M16" s="78"/>
      <c r="N16" s="78"/>
      <c r="O16" s="78"/>
      <c r="P16" s="78"/>
      <c r="Q16" s="78"/>
      <c r="R16" s="78"/>
      <c r="S16" s="78"/>
      <c r="T16" s="45"/>
      <c r="U16" s="12"/>
    </row>
    <row r="17" spans="1:21" s="132" customFormat="1" ht="14.45" customHeight="1">
      <c r="A17" s="202" t="s">
        <v>45</v>
      </c>
      <c r="B17" s="202"/>
      <c r="C17" s="142"/>
      <c r="D17" s="143"/>
      <c r="E17" s="143"/>
      <c r="F17" s="143">
        <v>34</v>
      </c>
      <c r="G17" s="143">
        <v>16</v>
      </c>
      <c r="H17" s="143">
        <v>22</v>
      </c>
      <c r="I17" s="98">
        <v>20</v>
      </c>
      <c r="J17" s="98">
        <v>14</v>
      </c>
      <c r="K17" s="98">
        <v>18</v>
      </c>
      <c r="L17" s="99">
        <v>23</v>
      </c>
      <c r="M17" s="99">
        <v>15</v>
      </c>
      <c r="N17" s="99">
        <v>19</v>
      </c>
      <c r="O17" s="99">
        <v>17</v>
      </c>
      <c r="P17" s="99">
        <v>16</v>
      </c>
      <c r="Q17" s="99">
        <v>13</v>
      </c>
      <c r="R17" s="99">
        <v>19</v>
      </c>
      <c r="S17" s="99">
        <v>16</v>
      </c>
      <c r="T17" s="143"/>
      <c r="U17" s="134" t="s">
        <v>45</v>
      </c>
    </row>
    <row r="18" spans="1:21" s="132" customFormat="1" ht="14.45" customHeight="1">
      <c r="A18" s="202" t="s">
        <v>46</v>
      </c>
      <c r="B18" s="202"/>
      <c r="C18" s="142"/>
      <c r="D18" s="143"/>
      <c r="E18" s="143"/>
      <c r="F18" s="143">
        <v>75</v>
      </c>
      <c r="G18" s="143">
        <v>77</v>
      </c>
      <c r="H18" s="143">
        <v>67</v>
      </c>
      <c r="I18" s="98">
        <v>56</v>
      </c>
      <c r="J18" s="98">
        <v>62</v>
      </c>
      <c r="K18" s="98">
        <v>55</v>
      </c>
      <c r="L18" s="99">
        <v>53</v>
      </c>
      <c r="M18" s="99">
        <v>64</v>
      </c>
      <c r="N18" s="99">
        <v>60</v>
      </c>
      <c r="O18" s="99">
        <v>50</v>
      </c>
      <c r="P18" s="99">
        <v>40</v>
      </c>
      <c r="Q18" s="99">
        <v>45</v>
      </c>
      <c r="R18" s="99">
        <v>41</v>
      </c>
      <c r="S18" s="99">
        <v>40</v>
      </c>
      <c r="T18" s="143"/>
      <c r="U18" s="134" t="s">
        <v>46</v>
      </c>
    </row>
    <row r="19" spans="1:21" s="132" customFormat="1" ht="14.45" customHeight="1">
      <c r="A19" s="203" t="s">
        <v>47</v>
      </c>
      <c r="B19" s="203"/>
      <c r="C19" s="143"/>
      <c r="D19" s="143"/>
      <c r="E19" s="143"/>
      <c r="F19" s="143">
        <v>212</v>
      </c>
      <c r="G19" s="143">
        <v>223</v>
      </c>
      <c r="H19" s="143">
        <v>223</v>
      </c>
      <c r="I19" s="98">
        <v>234</v>
      </c>
      <c r="J19" s="98">
        <v>237</v>
      </c>
      <c r="K19" s="98">
        <v>262</v>
      </c>
      <c r="L19" s="99">
        <v>268</v>
      </c>
      <c r="M19" s="99">
        <v>279</v>
      </c>
      <c r="N19" s="99">
        <v>299</v>
      </c>
      <c r="O19" s="99">
        <v>309</v>
      </c>
      <c r="P19" s="99">
        <v>323</v>
      </c>
      <c r="Q19" s="99">
        <v>327</v>
      </c>
      <c r="R19" s="99">
        <v>330</v>
      </c>
      <c r="S19" s="99">
        <v>328</v>
      </c>
      <c r="T19" s="143"/>
      <c r="U19" s="95" t="s">
        <v>48</v>
      </c>
    </row>
    <row r="20" spans="1:21" ht="3.75" customHeight="1">
      <c r="A20" s="13"/>
      <c r="B20" s="13"/>
      <c r="C20" s="14"/>
      <c r="D20" s="48"/>
      <c r="E20" s="48"/>
      <c r="F20" s="48"/>
      <c r="G20" s="48"/>
      <c r="H20" s="48"/>
      <c r="I20" s="48"/>
      <c r="J20" s="48"/>
      <c r="K20" s="48"/>
      <c r="L20" s="71"/>
      <c r="M20" s="71"/>
      <c r="N20" s="71"/>
      <c r="O20" s="71"/>
      <c r="P20" s="71"/>
      <c r="Q20" s="71"/>
      <c r="R20" s="71"/>
      <c r="S20" s="71"/>
      <c r="T20" s="48"/>
      <c r="U20" s="15"/>
    </row>
    <row r="21" spans="1:21" ht="3.75" customHeight="1">
      <c r="A21" s="5"/>
      <c r="B21" s="5"/>
      <c r="C21" s="45"/>
      <c r="D21" s="45"/>
      <c r="E21" s="45"/>
      <c r="F21" s="45"/>
      <c r="G21" s="45"/>
      <c r="H21" s="45"/>
      <c r="I21" s="36"/>
      <c r="J21" s="36"/>
      <c r="K21" s="36"/>
      <c r="L21" s="11"/>
      <c r="M21" s="11"/>
      <c r="N21" s="11"/>
      <c r="O21" s="11"/>
      <c r="P21" s="11"/>
      <c r="Q21" s="11"/>
      <c r="R21" s="11"/>
      <c r="S21" s="11"/>
      <c r="T21" s="45"/>
      <c r="U21" s="6"/>
    </row>
    <row r="22" spans="1:21" ht="14.45" customHeight="1">
      <c r="A22" s="201" t="s">
        <v>13</v>
      </c>
      <c r="B22" s="201"/>
      <c r="C22" s="49">
        <v>838</v>
      </c>
      <c r="D22" s="49">
        <v>733</v>
      </c>
      <c r="E22" s="49">
        <v>633</v>
      </c>
      <c r="F22" s="49">
        <v>580</v>
      </c>
      <c r="G22" s="49">
        <v>566</v>
      </c>
      <c r="H22" s="50">
        <v>550</v>
      </c>
      <c r="I22" s="61">
        <f>SUM(I11:I15)</f>
        <v>524</v>
      </c>
      <c r="J22" s="61">
        <f t="shared" ref="J22:R22" si="0">SUM(J11:J15)</f>
        <v>495</v>
      </c>
      <c r="K22" s="61">
        <f t="shared" si="0"/>
        <v>545</v>
      </c>
      <c r="L22" s="61">
        <f t="shared" si="0"/>
        <v>493</v>
      </c>
      <c r="M22" s="61">
        <f t="shared" si="0"/>
        <v>508</v>
      </c>
      <c r="N22" s="61">
        <f t="shared" si="0"/>
        <v>595</v>
      </c>
      <c r="O22" s="61">
        <f t="shared" si="0"/>
        <v>584</v>
      </c>
      <c r="P22" s="61">
        <f t="shared" si="0"/>
        <v>569</v>
      </c>
      <c r="Q22" s="61">
        <f t="shared" si="0"/>
        <v>644</v>
      </c>
      <c r="R22" s="61">
        <f t="shared" si="0"/>
        <v>665</v>
      </c>
      <c r="S22" s="61">
        <f t="shared" ref="S22" si="1">SUM(S11:S15)</f>
        <v>651</v>
      </c>
      <c r="T22" s="49"/>
      <c r="U22" s="30" t="s">
        <v>14</v>
      </c>
    </row>
    <row r="23" spans="1:21" ht="14.45" customHeight="1">
      <c r="A23" s="29"/>
      <c r="B23" s="29"/>
      <c r="C23" s="49"/>
      <c r="D23" s="49"/>
      <c r="E23" s="49"/>
      <c r="F23" s="49"/>
      <c r="G23" s="49"/>
      <c r="H23" s="49"/>
      <c r="I23" s="40"/>
      <c r="J23" s="40"/>
      <c r="K23" s="40"/>
      <c r="L23" s="72"/>
      <c r="M23" s="72"/>
      <c r="N23" s="72"/>
      <c r="O23" s="72"/>
      <c r="P23" s="72"/>
      <c r="Q23" s="72"/>
      <c r="R23" s="72"/>
      <c r="S23" s="72"/>
      <c r="T23" s="49"/>
      <c r="U23" s="30"/>
    </row>
    <row r="24" spans="1:21" ht="14.45" customHeight="1">
      <c r="A24" s="185"/>
      <c r="B24" s="185"/>
      <c r="C24" s="51"/>
      <c r="D24" s="51"/>
      <c r="E24" s="51"/>
      <c r="F24" s="51"/>
      <c r="G24" s="51"/>
      <c r="H24" s="51"/>
      <c r="I24" s="16"/>
      <c r="J24" s="16"/>
      <c r="K24" s="16"/>
      <c r="L24" s="18"/>
      <c r="M24" s="18"/>
      <c r="N24" s="18"/>
      <c r="O24" s="18"/>
      <c r="P24" s="18"/>
      <c r="Q24" s="18"/>
      <c r="R24" s="18"/>
      <c r="S24" s="18"/>
      <c r="T24" s="51"/>
      <c r="U24" s="16"/>
    </row>
    <row r="25" spans="1:21" ht="9" customHeight="1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9" t="s">
        <v>5</v>
      </c>
    </row>
    <row r="26" spans="1:21" ht="9" customHeight="1">
      <c r="A26" s="10" t="s">
        <v>6</v>
      </c>
      <c r="B26" s="20"/>
      <c r="C26" s="189">
        <v>2000</v>
      </c>
      <c r="D26" s="189">
        <v>2005</v>
      </c>
      <c r="E26" s="189">
        <v>2009</v>
      </c>
      <c r="F26" s="189">
        <v>2010</v>
      </c>
      <c r="G26" s="189">
        <v>2011</v>
      </c>
      <c r="H26" s="189">
        <v>2012</v>
      </c>
      <c r="I26" s="189">
        <v>2013</v>
      </c>
      <c r="J26" s="189">
        <v>2014</v>
      </c>
      <c r="K26" s="189">
        <v>2015</v>
      </c>
      <c r="L26" s="189">
        <v>2016</v>
      </c>
      <c r="M26" s="189">
        <v>2017</v>
      </c>
      <c r="N26" s="189">
        <v>2018</v>
      </c>
      <c r="O26" s="189">
        <v>2019</v>
      </c>
      <c r="P26" s="189">
        <v>2020</v>
      </c>
      <c r="Q26" s="189">
        <v>2021</v>
      </c>
      <c r="R26" s="189">
        <v>2022</v>
      </c>
      <c r="S26" s="189">
        <v>2023</v>
      </c>
      <c r="T26" s="84"/>
      <c r="U26" s="9" t="s">
        <v>7</v>
      </c>
    </row>
    <row r="27" spans="1:21" ht="9" customHeight="1">
      <c r="A27" s="17" t="s">
        <v>15</v>
      </c>
      <c r="B27" s="5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84"/>
      <c r="U27" s="22" t="s">
        <v>16</v>
      </c>
    </row>
    <row r="28" spans="1:21" ht="14.45" customHeight="1">
      <c r="A28" s="52"/>
      <c r="B28" s="53"/>
      <c r="C28" s="53"/>
      <c r="D28" s="53"/>
      <c r="E28" s="53"/>
      <c r="F28" s="53"/>
      <c r="G28" s="53"/>
      <c r="H28" s="53"/>
      <c r="I28" s="16"/>
      <c r="J28" s="16"/>
      <c r="K28" s="16"/>
      <c r="L28" s="23"/>
      <c r="M28" s="23"/>
      <c r="N28" s="23"/>
      <c r="O28" s="23"/>
      <c r="P28" s="23"/>
      <c r="Q28" s="23"/>
      <c r="R28" s="23"/>
      <c r="S28" s="23"/>
      <c r="T28" s="53"/>
      <c r="U28" s="53"/>
    </row>
    <row r="29" spans="1:21" ht="14.45" customHeight="1">
      <c r="A29" s="204" t="s">
        <v>23</v>
      </c>
      <c r="B29" s="205"/>
      <c r="C29" s="54">
        <v>42.004773269689736</v>
      </c>
      <c r="D29" s="25">
        <v>35.061391541609822</v>
      </c>
      <c r="E29" s="25">
        <v>25.118483412322274</v>
      </c>
      <c r="F29" s="25">
        <v>21.206896551724139</v>
      </c>
      <c r="G29" s="25">
        <v>21.378091872791519</v>
      </c>
      <c r="H29" s="25">
        <v>23.636363636363637</v>
      </c>
      <c r="I29" s="70">
        <f t="shared" ref="I29:R29" si="2">100*I11/I$22</f>
        <v>20.419847328244273</v>
      </c>
      <c r="J29" s="70">
        <f t="shared" si="2"/>
        <v>18.98989898989899</v>
      </c>
      <c r="K29" s="70">
        <f t="shared" si="2"/>
        <v>20.73394495412844</v>
      </c>
      <c r="L29" s="79">
        <f t="shared" si="2"/>
        <v>14.807302231237323</v>
      </c>
      <c r="M29" s="79">
        <f t="shared" si="2"/>
        <v>13.976377952755906</v>
      </c>
      <c r="N29" s="79">
        <f t="shared" si="2"/>
        <v>22.521008403361346</v>
      </c>
      <c r="O29" s="79">
        <f t="shared" si="2"/>
        <v>18.493150684931507</v>
      </c>
      <c r="P29" s="79">
        <f t="shared" si="2"/>
        <v>17.223198594024606</v>
      </c>
      <c r="Q29" s="79">
        <f t="shared" si="2"/>
        <v>21.58385093167702</v>
      </c>
      <c r="R29" s="79">
        <f t="shared" si="2"/>
        <v>22.706766917293233</v>
      </c>
      <c r="S29" s="79">
        <f t="shared" ref="S29" si="3">100*S11/S$22</f>
        <v>22.273425499231951</v>
      </c>
      <c r="T29" s="25"/>
      <c r="U29" s="46" t="s">
        <v>23</v>
      </c>
    </row>
    <row r="30" spans="1:21" ht="14.45" customHeight="1">
      <c r="A30" s="191" t="s">
        <v>24</v>
      </c>
      <c r="B30" s="191"/>
      <c r="C30" s="54">
        <v>18.854415274463008</v>
      </c>
      <c r="D30" s="25">
        <v>15.688949522510232</v>
      </c>
      <c r="E30" s="25">
        <v>14.691943127962084</v>
      </c>
      <c r="F30" s="25">
        <v>16.206896551724135</v>
      </c>
      <c r="G30" s="27">
        <v>15.547703180212014</v>
      </c>
      <c r="H30" s="27">
        <v>14.181818181818182</v>
      </c>
      <c r="I30" s="70">
        <f t="shared" ref="I30:R30" si="4">100*I12/I$22</f>
        <v>15.076335877862595</v>
      </c>
      <c r="J30" s="70">
        <f t="shared" si="4"/>
        <v>10.707070707070708</v>
      </c>
      <c r="K30" s="70">
        <f t="shared" si="4"/>
        <v>11.376146788990825</v>
      </c>
      <c r="L30" s="79">
        <f t="shared" si="4"/>
        <v>8.5192697768762677</v>
      </c>
      <c r="M30" s="79">
        <f t="shared" si="4"/>
        <v>9.0551181102362204</v>
      </c>
      <c r="N30" s="79">
        <f t="shared" si="4"/>
        <v>7.2268907563025211</v>
      </c>
      <c r="O30" s="79">
        <f t="shared" si="4"/>
        <v>10.102739726027398</v>
      </c>
      <c r="P30" s="79">
        <f t="shared" si="4"/>
        <v>10.193321616871705</v>
      </c>
      <c r="Q30" s="79">
        <f t="shared" si="4"/>
        <v>12.111801242236025</v>
      </c>
      <c r="R30" s="79">
        <f t="shared" si="4"/>
        <v>12.631578947368421</v>
      </c>
      <c r="S30" s="79">
        <f t="shared" ref="S30" si="5">100*S12/S$22</f>
        <v>12.442396313364055</v>
      </c>
      <c r="T30" s="27"/>
      <c r="U30" s="6" t="s">
        <v>24</v>
      </c>
    </row>
    <row r="31" spans="1:21" ht="14.45" customHeight="1">
      <c r="A31" s="191" t="s">
        <v>25</v>
      </c>
      <c r="B31" s="191"/>
      <c r="C31" s="54">
        <v>6.3245823389021476</v>
      </c>
      <c r="D31" s="25">
        <v>4.7748976807639831</v>
      </c>
      <c r="E31" s="25">
        <v>4.8973143759873619</v>
      </c>
      <c r="F31" s="25">
        <v>5</v>
      </c>
      <c r="G31" s="27">
        <v>4.946996466431095</v>
      </c>
      <c r="H31" s="27">
        <v>3.4545454545454546</v>
      </c>
      <c r="I31" s="70">
        <f t="shared" ref="I31:R31" si="6">100*I13/I$22</f>
        <v>3.6259541984732824</v>
      </c>
      <c r="J31" s="70">
        <f t="shared" si="6"/>
        <v>4.6464646464646462</v>
      </c>
      <c r="K31" s="70">
        <f t="shared" si="6"/>
        <v>4.0366972477064218</v>
      </c>
      <c r="L31" s="79">
        <f t="shared" si="6"/>
        <v>4.4624746450304258</v>
      </c>
      <c r="M31" s="79">
        <f t="shared" si="6"/>
        <v>3.5433070866141732</v>
      </c>
      <c r="N31" s="79">
        <f t="shared" si="6"/>
        <v>4.53781512605042</v>
      </c>
      <c r="O31" s="79">
        <f t="shared" si="6"/>
        <v>5.1369863013698627</v>
      </c>
      <c r="P31" s="79">
        <f t="shared" si="6"/>
        <v>3.6906854130052724</v>
      </c>
      <c r="Q31" s="79">
        <f t="shared" si="6"/>
        <v>4.1925465838509313</v>
      </c>
      <c r="R31" s="79">
        <f t="shared" si="6"/>
        <v>4.2105263157894735</v>
      </c>
      <c r="S31" s="79">
        <f t="shared" ref="S31" si="7">100*S13/S$22</f>
        <v>4.6082949308755756</v>
      </c>
      <c r="T31" s="27"/>
      <c r="U31" s="6" t="s">
        <v>25</v>
      </c>
    </row>
    <row r="32" spans="1:21" ht="14.45" customHeight="1">
      <c r="A32" s="191" t="s">
        <v>11</v>
      </c>
      <c r="B32" s="191"/>
      <c r="C32" s="54">
        <v>3.4606205250596656</v>
      </c>
      <c r="D32" s="25">
        <v>2.1828103683492497</v>
      </c>
      <c r="E32" s="25">
        <v>2.6856240126382307</v>
      </c>
      <c r="F32" s="25">
        <v>2.2413793103448274</v>
      </c>
      <c r="G32" s="27">
        <v>2.2968197879858656</v>
      </c>
      <c r="H32" s="27">
        <v>2</v>
      </c>
      <c r="I32" s="70">
        <f t="shared" ref="I32:R32" si="8">100*I14/I$22</f>
        <v>1.717557251908397</v>
      </c>
      <c r="J32" s="70">
        <f t="shared" si="8"/>
        <v>2.4242424242424243</v>
      </c>
      <c r="K32" s="70">
        <f t="shared" si="8"/>
        <v>2.3853211009174311</v>
      </c>
      <c r="L32" s="79">
        <f t="shared" si="8"/>
        <v>2.4340770791075053</v>
      </c>
      <c r="M32" s="79">
        <f t="shared" si="8"/>
        <v>2.9527559055118111</v>
      </c>
      <c r="N32" s="79">
        <f t="shared" si="8"/>
        <v>2.1848739495798317</v>
      </c>
      <c r="O32" s="79">
        <f t="shared" si="8"/>
        <v>1.8835616438356164</v>
      </c>
      <c r="P32" s="79">
        <f t="shared" si="8"/>
        <v>2.2847100175746924</v>
      </c>
      <c r="Q32" s="79">
        <f t="shared" si="8"/>
        <v>2.329192546583851</v>
      </c>
      <c r="R32" s="79">
        <f t="shared" si="8"/>
        <v>1.8045112781954886</v>
      </c>
      <c r="S32" s="79">
        <f t="shared" ref="S32" si="9">100*S14/S$22</f>
        <v>1.6897081413210446</v>
      </c>
      <c r="T32" s="27"/>
      <c r="U32" s="6" t="s">
        <v>11</v>
      </c>
    </row>
    <row r="33" spans="1:21" ht="14.45" customHeight="1">
      <c r="A33" s="38" t="s">
        <v>12</v>
      </c>
      <c r="B33" s="38"/>
      <c r="C33" s="54">
        <v>29.355608591885442</v>
      </c>
      <c r="D33" s="25">
        <v>42.291950886766713</v>
      </c>
      <c r="E33" s="25">
        <v>52.606635071090047</v>
      </c>
      <c r="F33" s="25">
        <v>55.344827586206904</v>
      </c>
      <c r="G33" s="27">
        <v>55.830388692579504</v>
      </c>
      <c r="H33" s="27">
        <v>56.727272727272727</v>
      </c>
      <c r="I33" s="70">
        <f t="shared" ref="I33:R33" si="10">100*I15/I$22</f>
        <v>59.160305343511453</v>
      </c>
      <c r="J33" s="70">
        <f t="shared" si="10"/>
        <v>63.232323232323232</v>
      </c>
      <c r="K33" s="70">
        <f t="shared" si="10"/>
        <v>61.467889908256879</v>
      </c>
      <c r="L33" s="79">
        <f t="shared" si="10"/>
        <v>69.776876267748477</v>
      </c>
      <c r="M33" s="79">
        <f t="shared" si="10"/>
        <v>70.472440944881896</v>
      </c>
      <c r="N33" s="79">
        <f t="shared" si="10"/>
        <v>63.529411764705884</v>
      </c>
      <c r="O33" s="79">
        <f t="shared" si="10"/>
        <v>64.38356164383562</v>
      </c>
      <c r="P33" s="79">
        <f t="shared" si="10"/>
        <v>66.608084358523726</v>
      </c>
      <c r="Q33" s="79">
        <f t="shared" si="10"/>
        <v>59.782608695652172</v>
      </c>
      <c r="R33" s="79">
        <f t="shared" si="10"/>
        <v>58.646616541353382</v>
      </c>
      <c r="S33" s="79">
        <f t="shared" ref="S33" si="11">100*S15/S$22</f>
        <v>58.986175115207374</v>
      </c>
      <c r="T33" s="27"/>
      <c r="U33" s="12" t="s">
        <v>20</v>
      </c>
    </row>
    <row r="34" spans="1:21" s="132" customFormat="1" ht="14.45" customHeight="1">
      <c r="A34" s="131"/>
      <c r="B34" s="131"/>
      <c r="C34" s="54"/>
      <c r="D34" s="25"/>
      <c r="E34" s="25"/>
      <c r="F34" s="25"/>
      <c r="G34" s="27"/>
      <c r="H34" s="27"/>
      <c r="I34" s="70"/>
      <c r="J34" s="70"/>
      <c r="K34" s="70"/>
      <c r="L34" s="79"/>
      <c r="M34" s="79"/>
      <c r="N34" s="79"/>
      <c r="O34" s="79"/>
      <c r="P34" s="79"/>
      <c r="Q34" s="79"/>
      <c r="R34" s="79"/>
      <c r="S34" s="79"/>
      <c r="T34" s="27"/>
      <c r="U34" s="6"/>
    </row>
    <row r="35" spans="1:21" s="132" customFormat="1" ht="14.45" customHeight="1">
      <c r="A35" s="202" t="s">
        <v>45</v>
      </c>
      <c r="B35" s="202"/>
      <c r="C35" s="142"/>
      <c r="D35" s="143"/>
      <c r="E35" s="143"/>
      <c r="F35" s="144">
        <f>100*F17/F$22</f>
        <v>5.8620689655172411</v>
      </c>
      <c r="G35" s="144">
        <f>100*G17/G$22</f>
        <v>2.8268551236749118</v>
      </c>
      <c r="H35" s="144">
        <f t="shared" ref="H35:R35" si="12">100*H17/H$22</f>
        <v>4</v>
      </c>
      <c r="I35" s="144">
        <f t="shared" si="12"/>
        <v>3.8167938931297711</v>
      </c>
      <c r="J35" s="144">
        <f t="shared" si="12"/>
        <v>2.8282828282828283</v>
      </c>
      <c r="K35" s="144">
        <f t="shared" si="12"/>
        <v>3.3027522935779818</v>
      </c>
      <c r="L35" s="144">
        <f t="shared" si="12"/>
        <v>4.6653144016227177</v>
      </c>
      <c r="M35" s="144">
        <f t="shared" si="12"/>
        <v>2.9527559055118111</v>
      </c>
      <c r="N35" s="144">
        <f t="shared" si="12"/>
        <v>3.1932773109243699</v>
      </c>
      <c r="O35" s="144">
        <f t="shared" si="12"/>
        <v>2.9109589041095889</v>
      </c>
      <c r="P35" s="144">
        <f t="shared" si="12"/>
        <v>2.8119507908611601</v>
      </c>
      <c r="Q35" s="144">
        <f t="shared" si="12"/>
        <v>2.018633540372671</v>
      </c>
      <c r="R35" s="144">
        <f t="shared" si="12"/>
        <v>2.8571428571428572</v>
      </c>
      <c r="S35" s="144">
        <f t="shared" ref="S35" si="13">100*S17/S$22</f>
        <v>2.4577572964669741</v>
      </c>
      <c r="T35" s="143"/>
      <c r="U35" s="134" t="s">
        <v>45</v>
      </c>
    </row>
    <row r="36" spans="1:21" s="132" customFormat="1" ht="14.45" customHeight="1">
      <c r="A36" s="202" t="s">
        <v>46</v>
      </c>
      <c r="B36" s="202"/>
      <c r="C36" s="142"/>
      <c r="D36" s="143"/>
      <c r="E36" s="143"/>
      <c r="F36" s="144">
        <f t="shared" ref="F36:R37" si="14">100*F18/F$22</f>
        <v>12.931034482758621</v>
      </c>
      <c r="G36" s="144">
        <f>100*G18/G$22</f>
        <v>13.604240282685513</v>
      </c>
      <c r="H36" s="144">
        <f t="shared" si="14"/>
        <v>12.181818181818182</v>
      </c>
      <c r="I36" s="144">
        <f t="shared" si="14"/>
        <v>10.687022900763358</v>
      </c>
      <c r="J36" s="144">
        <f t="shared" si="14"/>
        <v>12.525252525252526</v>
      </c>
      <c r="K36" s="144">
        <f t="shared" si="14"/>
        <v>10.091743119266056</v>
      </c>
      <c r="L36" s="144">
        <f t="shared" si="14"/>
        <v>10.750507099391481</v>
      </c>
      <c r="M36" s="144">
        <f t="shared" si="14"/>
        <v>12.598425196850394</v>
      </c>
      <c r="N36" s="144">
        <f t="shared" si="14"/>
        <v>10.084033613445378</v>
      </c>
      <c r="O36" s="144">
        <f t="shared" si="14"/>
        <v>8.5616438356164384</v>
      </c>
      <c r="P36" s="144">
        <f t="shared" si="14"/>
        <v>7.0298769771528997</v>
      </c>
      <c r="Q36" s="144">
        <f t="shared" si="14"/>
        <v>6.987577639751553</v>
      </c>
      <c r="R36" s="144">
        <f t="shared" si="14"/>
        <v>6.1654135338345863</v>
      </c>
      <c r="S36" s="144">
        <f t="shared" ref="S36" si="15">100*S18/S$22</f>
        <v>6.1443932411674345</v>
      </c>
      <c r="T36" s="143"/>
      <c r="U36" s="134" t="s">
        <v>46</v>
      </c>
    </row>
    <row r="37" spans="1:21" s="132" customFormat="1" ht="14.45" customHeight="1">
      <c r="A37" s="203" t="s">
        <v>47</v>
      </c>
      <c r="B37" s="203"/>
      <c r="C37" s="143"/>
      <c r="D37" s="143"/>
      <c r="E37" s="143"/>
      <c r="F37" s="144">
        <f t="shared" si="14"/>
        <v>36.551724137931032</v>
      </c>
      <c r="G37" s="144">
        <f>100*G19/G$22</f>
        <v>39.399293286219084</v>
      </c>
      <c r="H37" s="144">
        <f t="shared" si="14"/>
        <v>40.545454545454547</v>
      </c>
      <c r="I37" s="144">
        <f t="shared" si="14"/>
        <v>44.656488549618324</v>
      </c>
      <c r="J37" s="144">
        <f t="shared" si="14"/>
        <v>47.878787878787875</v>
      </c>
      <c r="K37" s="144">
        <f t="shared" si="14"/>
        <v>48.073394495412842</v>
      </c>
      <c r="L37" s="144">
        <f t="shared" si="14"/>
        <v>54.361054766734277</v>
      </c>
      <c r="M37" s="144">
        <f t="shared" si="14"/>
        <v>54.921259842519682</v>
      </c>
      <c r="N37" s="144">
        <f t="shared" si="14"/>
        <v>50.252100840336134</v>
      </c>
      <c r="O37" s="144">
        <f t="shared" si="14"/>
        <v>52.910958904109592</v>
      </c>
      <c r="P37" s="144">
        <f t="shared" si="14"/>
        <v>56.766256590509663</v>
      </c>
      <c r="Q37" s="144">
        <f t="shared" si="14"/>
        <v>50.776397515527947</v>
      </c>
      <c r="R37" s="144">
        <f t="shared" si="14"/>
        <v>49.624060150375939</v>
      </c>
      <c r="S37" s="144">
        <f t="shared" ref="S37" si="16">100*S19/S$22</f>
        <v>50.384024577572966</v>
      </c>
      <c r="T37" s="143"/>
      <c r="U37" s="95" t="s">
        <v>48</v>
      </c>
    </row>
    <row r="38" spans="1:21" ht="3.75" customHeight="1">
      <c r="A38" s="13"/>
      <c r="B38" s="13"/>
      <c r="C38" s="14"/>
      <c r="D38" s="48"/>
      <c r="E38" s="48"/>
      <c r="F38" s="48"/>
      <c r="G38" s="48"/>
      <c r="H38" s="48"/>
      <c r="I38" s="48"/>
      <c r="J38" s="48"/>
      <c r="K38" s="48"/>
      <c r="L38" s="71"/>
      <c r="M38" s="71"/>
      <c r="N38" s="71"/>
      <c r="O38" s="71"/>
      <c r="P38" s="71"/>
      <c r="Q38" s="71"/>
      <c r="R38" s="71"/>
      <c r="S38" s="71"/>
      <c r="T38" s="48"/>
      <c r="U38" s="15"/>
    </row>
    <row r="39" spans="1:21" ht="3.75" customHeight="1">
      <c r="A39" s="5"/>
      <c r="B39" s="5"/>
      <c r="C39" s="45"/>
      <c r="D39" s="45"/>
      <c r="E39" s="45"/>
      <c r="F39" s="45"/>
      <c r="G39" s="45"/>
      <c r="H39" s="45"/>
      <c r="I39" s="45"/>
      <c r="J39" s="45"/>
      <c r="K39" s="45"/>
      <c r="L39" s="81"/>
      <c r="M39" s="81"/>
      <c r="N39" s="81"/>
      <c r="O39" s="81"/>
      <c r="P39" s="81"/>
      <c r="Q39" s="81"/>
      <c r="R39" s="81"/>
      <c r="S39" s="81"/>
      <c r="T39" s="45"/>
      <c r="U39" s="6"/>
    </row>
    <row r="40" spans="1:21" ht="14.45" customHeight="1">
      <c r="A40" s="201" t="s">
        <v>13</v>
      </c>
      <c r="B40" s="201"/>
      <c r="C40" s="55">
        <f>SUM(C29:C33)</f>
        <v>100</v>
      </c>
      <c r="D40" s="55">
        <f t="shared" ref="D40:Q40" si="17">SUM(D29:D33)</f>
        <v>100</v>
      </c>
      <c r="E40" s="55">
        <f t="shared" si="17"/>
        <v>100</v>
      </c>
      <c r="F40" s="55">
        <f t="shared" si="17"/>
        <v>100</v>
      </c>
      <c r="G40" s="55">
        <f t="shared" si="17"/>
        <v>100</v>
      </c>
      <c r="H40" s="55">
        <f t="shared" si="17"/>
        <v>100</v>
      </c>
      <c r="I40" s="55">
        <f t="shared" si="17"/>
        <v>100</v>
      </c>
      <c r="J40" s="55">
        <f t="shared" si="17"/>
        <v>100</v>
      </c>
      <c r="K40" s="55">
        <f t="shared" si="17"/>
        <v>100</v>
      </c>
      <c r="L40" s="55">
        <f t="shared" si="17"/>
        <v>100</v>
      </c>
      <c r="M40" s="55">
        <f t="shared" si="17"/>
        <v>100</v>
      </c>
      <c r="N40" s="55">
        <f t="shared" si="17"/>
        <v>100</v>
      </c>
      <c r="O40" s="55">
        <f t="shared" si="17"/>
        <v>100</v>
      </c>
      <c r="P40" s="55">
        <f t="shared" si="17"/>
        <v>100</v>
      </c>
      <c r="Q40" s="55">
        <f t="shared" si="17"/>
        <v>100</v>
      </c>
      <c r="R40" s="55">
        <f>SUM(R29:R33)</f>
        <v>100</v>
      </c>
      <c r="S40" s="55">
        <f>SUM(S29:S33)</f>
        <v>100</v>
      </c>
      <c r="T40" s="55"/>
      <c r="U40" s="30" t="s">
        <v>14</v>
      </c>
    </row>
    <row r="41" spans="1:21" ht="14.45" customHeight="1">
      <c r="A41" s="195"/>
      <c r="B41" s="195"/>
      <c r="C41" s="56"/>
      <c r="D41" s="57"/>
      <c r="E41" s="57"/>
      <c r="F41" s="51"/>
      <c r="G41" s="51"/>
      <c r="H41" s="5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51"/>
      <c r="U41" s="39"/>
    </row>
    <row r="42" spans="1:21" ht="14.45" customHeight="1">
      <c r="A42" s="185"/>
      <c r="B42" s="185"/>
      <c r="C42" s="16"/>
      <c r="D42" s="16"/>
      <c r="E42" s="16"/>
      <c r="F42" s="16"/>
      <c r="G42" s="16"/>
      <c r="H42" s="16"/>
      <c r="T42" s="16"/>
      <c r="U42" s="16"/>
    </row>
    <row r="43" spans="1:21" ht="14.45" customHeight="1">
      <c r="A43" s="185"/>
      <c r="B43" s="185"/>
      <c r="C43" s="58"/>
      <c r="D43" s="58"/>
      <c r="E43" s="58"/>
      <c r="F43" s="58"/>
      <c r="G43" s="58"/>
      <c r="H43" s="58"/>
      <c r="T43" s="16"/>
      <c r="U43" s="16"/>
    </row>
    <row r="44" spans="1:21" ht="14.45" customHeight="1">
      <c r="A44" s="185"/>
      <c r="B44" s="185"/>
    </row>
    <row r="45" spans="1:21" ht="14.45" customHeight="1">
      <c r="A45" s="185"/>
      <c r="B45" s="185"/>
    </row>
    <row r="46" spans="1:21" ht="14.45" customHeight="1">
      <c r="A46" s="185"/>
      <c r="B46" s="185"/>
    </row>
    <row r="47" spans="1:21" ht="14.1" customHeight="1">
      <c r="A47" s="185"/>
      <c r="B47" s="185"/>
    </row>
    <row r="48" spans="1:21" ht="14.45" customHeight="1">
      <c r="A48" s="185"/>
      <c r="B48" s="185"/>
    </row>
    <row r="49" spans="1:4" ht="14.1" customHeight="1">
      <c r="A49" s="185"/>
      <c r="B49" s="185"/>
    </row>
    <row r="50" spans="1:4" ht="14.45" customHeight="1">
      <c r="A50" s="185"/>
      <c r="B50" s="185"/>
    </row>
    <row r="62" spans="1:4" ht="9.9499999999999993" customHeight="1">
      <c r="A62" s="32"/>
      <c r="B62" s="194" t="s">
        <v>26</v>
      </c>
      <c r="C62" s="194"/>
      <c r="D62" s="185"/>
    </row>
    <row r="63" spans="1:4" ht="9.9499999999999993" customHeight="1">
      <c r="A63" s="32"/>
      <c r="B63" s="59" t="s">
        <v>18</v>
      </c>
    </row>
    <row r="64" spans="1:4" ht="9.9499999999999993" customHeight="1">
      <c r="A64" s="32"/>
      <c r="B64" s="60"/>
    </row>
    <row r="65" spans="1:2" ht="9.75" customHeight="1">
      <c r="A65" s="33"/>
      <c r="B65" s="60"/>
    </row>
  </sheetData>
  <mergeCells count="69">
    <mergeCell ref="A3:A4"/>
    <mergeCell ref="B3:I3"/>
    <mergeCell ref="B4:I4"/>
    <mergeCell ref="G8:G9"/>
    <mergeCell ref="Q8:Q9"/>
    <mergeCell ref="L8:L9"/>
    <mergeCell ref="H1:U1"/>
    <mergeCell ref="H2:U2"/>
    <mergeCell ref="K8:K9"/>
    <mergeCell ref="R8:R9"/>
    <mergeCell ref="C8:C9"/>
    <mergeCell ref="D8:D9"/>
    <mergeCell ref="E8:E9"/>
    <mergeCell ref="K26:K27"/>
    <mergeCell ref="J8:J9"/>
    <mergeCell ref="I26:I27"/>
    <mergeCell ref="J26:J27"/>
    <mergeCell ref="N8:N9"/>
    <mergeCell ref="N26:N27"/>
    <mergeCell ref="M8:M9"/>
    <mergeCell ref="M26:M27"/>
    <mergeCell ref="L26:L27"/>
    <mergeCell ref="R26:R27"/>
    <mergeCell ref="O8:O9"/>
    <mergeCell ref="O26:O27"/>
    <mergeCell ref="P8:P9"/>
    <mergeCell ref="P26:P27"/>
    <mergeCell ref="Q26:Q27"/>
    <mergeCell ref="A10:B10"/>
    <mergeCell ref="F8:F9"/>
    <mergeCell ref="I8:I9"/>
    <mergeCell ref="G26:G27"/>
    <mergeCell ref="A29:B29"/>
    <mergeCell ref="A11:B11"/>
    <mergeCell ref="A13:B13"/>
    <mergeCell ref="A17:B17"/>
    <mergeCell ref="A19:B19"/>
    <mergeCell ref="A16:B16"/>
    <mergeCell ref="A18:B18"/>
    <mergeCell ref="A12:B12"/>
    <mergeCell ref="C26:C27"/>
    <mergeCell ref="D26:D27"/>
    <mergeCell ref="F26:F27"/>
    <mergeCell ref="A22:B22"/>
    <mergeCell ref="A24:B24"/>
    <mergeCell ref="A40:B40"/>
    <mergeCell ref="A14:B14"/>
    <mergeCell ref="A42:B42"/>
    <mergeCell ref="A41:B41"/>
    <mergeCell ref="A35:B35"/>
    <mergeCell ref="A36:B36"/>
    <mergeCell ref="A37:B37"/>
    <mergeCell ref="A30:B30"/>
    <mergeCell ref="S8:S9"/>
    <mergeCell ref="S26:S27"/>
    <mergeCell ref="A43:B43"/>
    <mergeCell ref="A50:B50"/>
    <mergeCell ref="B62:D62"/>
    <mergeCell ref="H8:H9"/>
    <mergeCell ref="E26:E27"/>
    <mergeCell ref="H26:H27"/>
    <mergeCell ref="A44:B44"/>
    <mergeCell ref="A45:B45"/>
    <mergeCell ref="A46:B46"/>
    <mergeCell ref="A47:B47"/>
    <mergeCell ref="A48:B48"/>
    <mergeCell ref="A49:B49"/>
    <mergeCell ref="A31:B31"/>
    <mergeCell ref="A32:B32"/>
  </mergeCells>
  <phoneticPr fontId="11" type="noConversion"/>
  <hyperlinks>
    <hyperlink ref="U5" location="inhoudsopgave!A1" display="Terug naar inhoudsopgave"/>
    <hyperlink ref="U6" location="inhoudsopgave!A1" display="Back to table of contents"/>
  </hyperlinks>
  <pageMargins left="0.39370078740157483" right="0.39370078740157483" top="0.39370078740157483" bottom="0.39370078740157483" header="0" footer="0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"/>
  <sheetViews>
    <sheetView topLeftCell="A4" workbookViewId="0">
      <selection activeCell="S23" sqref="S23"/>
    </sheetView>
  </sheetViews>
  <sheetFormatPr defaultRowHeight="14.45" customHeight="1"/>
  <cols>
    <col min="2" max="2" width="14.796875" customWidth="1"/>
    <col min="3" max="9" width="12.59765625" customWidth="1"/>
    <col min="10" max="10" width="12.59765625" style="69" customWidth="1"/>
    <col min="11" max="11" width="12.59765625" style="83" customWidth="1"/>
    <col min="12" max="12" width="12.59765625" style="86" customWidth="1"/>
    <col min="13" max="14" width="12.59765625" style="120" customWidth="1"/>
    <col min="15" max="15" width="12.59765625" style="122" customWidth="1"/>
    <col min="16" max="16" width="12.59765625" style="124" customWidth="1"/>
    <col min="17" max="17" width="12.59765625" style="132" customWidth="1"/>
    <col min="18" max="18" width="12.59765625" style="88" customWidth="1"/>
    <col min="19" max="19" width="12.59765625" style="141" customWidth="1"/>
    <col min="20" max="20" width="1.796875" customWidth="1"/>
    <col min="21" max="21" width="25.19921875" customWidth="1"/>
  </cols>
  <sheetData>
    <row r="1" spans="1:21" ht="23.1" customHeight="1">
      <c r="A1" s="1"/>
      <c r="B1" s="1"/>
      <c r="C1" s="1"/>
      <c r="D1" s="1"/>
      <c r="E1" s="1"/>
      <c r="F1" s="1"/>
      <c r="G1" s="1"/>
      <c r="H1" s="199" t="s">
        <v>0</v>
      </c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</row>
    <row r="2" spans="1:21" ht="12" customHeight="1">
      <c r="A2" s="1"/>
      <c r="B2" s="2"/>
      <c r="C2" s="2"/>
      <c r="D2" s="2"/>
      <c r="E2" s="2"/>
      <c r="F2" s="2"/>
      <c r="G2" s="2"/>
      <c r="H2" s="207" t="s">
        <v>1</v>
      </c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1" ht="30" customHeight="1">
      <c r="A3" s="196">
        <v>14</v>
      </c>
      <c r="B3" s="187" t="s">
        <v>27</v>
      </c>
      <c r="C3" s="185"/>
      <c r="D3" s="185"/>
      <c r="E3" s="185"/>
      <c r="F3" s="185"/>
      <c r="G3" s="185"/>
      <c r="H3" s="185"/>
      <c r="I3" s="185"/>
      <c r="J3" s="68"/>
      <c r="K3" s="82"/>
      <c r="L3" s="85"/>
      <c r="M3" s="119"/>
      <c r="N3" s="119"/>
      <c r="O3" s="121"/>
      <c r="P3" s="123"/>
      <c r="Q3" s="129"/>
      <c r="R3" s="87"/>
      <c r="S3" s="140"/>
      <c r="T3" s="4"/>
    </row>
    <row r="4" spans="1:21" ht="30" customHeight="1">
      <c r="A4" s="196"/>
      <c r="B4" s="197" t="s">
        <v>28</v>
      </c>
      <c r="C4" s="185"/>
      <c r="D4" s="185"/>
      <c r="E4" s="185"/>
      <c r="F4" s="185"/>
      <c r="G4" s="185"/>
      <c r="H4" s="185"/>
      <c r="I4" s="185"/>
      <c r="J4" s="68"/>
      <c r="K4" s="82"/>
      <c r="L4" s="85"/>
      <c r="M4" s="119"/>
      <c r="N4" s="119"/>
      <c r="O4" s="121"/>
      <c r="P4" s="123"/>
      <c r="Q4" s="129"/>
      <c r="R4" s="87"/>
      <c r="S4" s="140"/>
      <c r="T4" s="4"/>
    </row>
    <row r="5" spans="1:21" ht="14.45" customHeight="1">
      <c r="U5" s="7" t="s">
        <v>3</v>
      </c>
    </row>
    <row r="6" spans="1:21" ht="14.45" customHeight="1">
      <c r="U6" s="8" t="s">
        <v>4</v>
      </c>
    </row>
    <row r="7" spans="1:21" ht="9" customHeight="1"/>
    <row r="8" spans="1:21" ht="9" customHeight="1">
      <c r="B8" s="34"/>
      <c r="C8" s="189">
        <v>2000</v>
      </c>
      <c r="D8" s="189">
        <v>2005</v>
      </c>
      <c r="E8" s="189">
        <v>2009</v>
      </c>
      <c r="F8" s="189">
        <v>2010</v>
      </c>
      <c r="G8" s="189">
        <v>2011</v>
      </c>
      <c r="H8" s="189">
        <v>2012</v>
      </c>
      <c r="I8" s="189">
        <v>2013</v>
      </c>
      <c r="J8" s="189">
        <v>2014</v>
      </c>
      <c r="K8" s="189">
        <v>2015</v>
      </c>
      <c r="L8" s="189">
        <v>2016</v>
      </c>
      <c r="M8" s="189">
        <v>2017</v>
      </c>
      <c r="N8" s="189">
        <v>2018</v>
      </c>
      <c r="O8" s="189">
        <v>2019</v>
      </c>
      <c r="P8" s="189">
        <v>2020</v>
      </c>
      <c r="Q8" s="189">
        <v>2021</v>
      </c>
      <c r="R8" s="189">
        <v>2022</v>
      </c>
      <c r="S8" s="189">
        <v>2023</v>
      </c>
      <c r="T8" s="84"/>
      <c r="U8" s="9" t="s">
        <v>5</v>
      </c>
    </row>
    <row r="9" spans="1:21" ht="9" customHeight="1">
      <c r="A9" s="35" t="s">
        <v>6</v>
      </c>
      <c r="B9" s="34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84"/>
      <c r="U9" s="9" t="s">
        <v>7</v>
      </c>
    </row>
    <row r="10" spans="1:21" ht="14.1" customHeight="1">
      <c r="A10" s="185"/>
      <c r="B10" s="185"/>
      <c r="J10" s="84"/>
      <c r="K10" s="84"/>
    </row>
    <row r="11" spans="1:21" ht="14.45" customHeight="1">
      <c r="A11" s="204" t="s">
        <v>23</v>
      </c>
      <c r="B11" s="205"/>
      <c r="C11" s="36">
        <v>653</v>
      </c>
      <c r="D11" s="36">
        <v>470</v>
      </c>
      <c r="E11" s="36">
        <v>298</v>
      </c>
      <c r="F11" s="36">
        <v>210</v>
      </c>
      <c r="G11" s="36">
        <v>223</v>
      </c>
      <c r="H11" s="37">
        <v>242.00000000000006</v>
      </c>
      <c r="I11" s="37">
        <v>196</v>
      </c>
      <c r="J11" s="37">
        <v>163</v>
      </c>
      <c r="K11" s="37">
        <v>211</v>
      </c>
      <c r="L11" s="78">
        <v>135</v>
      </c>
      <c r="M11" s="78">
        <v>142</v>
      </c>
      <c r="N11" s="78">
        <v>263</v>
      </c>
      <c r="O11" s="78">
        <v>220</v>
      </c>
      <c r="P11" s="78">
        <v>200</v>
      </c>
      <c r="Q11" s="78">
        <v>263</v>
      </c>
      <c r="R11" s="78">
        <v>309</v>
      </c>
      <c r="S11" s="78">
        <v>289.00000000000006</v>
      </c>
      <c r="T11" s="36"/>
      <c r="U11" s="46" t="s">
        <v>23</v>
      </c>
    </row>
    <row r="12" spans="1:21" ht="14.45" customHeight="1">
      <c r="A12" s="191" t="s">
        <v>24</v>
      </c>
      <c r="B12" s="191"/>
      <c r="C12" s="36">
        <v>1035</v>
      </c>
      <c r="D12" s="36">
        <v>798</v>
      </c>
      <c r="E12" s="36">
        <v>660</v>
      </c>
      <c r="F12" s="36">
        <v>815</v>
      </c>
      <c r="G12" s="36">
        <v>769</v>
      </c>
      <c r="H12" s="37">
        <v>648.99999999999977</v>
      </c>
      <c r="I12" s="37">
        <v>619</v>
      </c>
      <c r="J12" s="37">
        <v>404</v>
      </c>
      <c r="K12" s="37">
        <v>486</v>
      </c>
      <c r="L12" s="78">
        <v>313</v>
      </c>
      <c r="M12" s="78">
        <v>343</v>
      </c>
      <c r="N12" s="78">
        <v>283</v>
      </c>
      <c r="O12" s="78">
        <v>394</v>
      </c>
      <c r="P12" s="78">
        <v>418</v>
      </c>
      <c r="Q12" s="78">
        <v>503</v>
      </c>
      <c r="R12" s="78">
        <v>639</v>
      </c>
      <c r="S12" s="78">
        <v>587.00000000000011</v>
      </c>
      <c r="T12" s="36"/>
      <c r="U12" s="6" t="s">
        <v>24</v>
      </c>
    </row>
    <row r="13" spans="1:21" ht="14.45" customHeight="1">
      <c r="A13" s="191" t="s">
        <v>25</v>
      </c>
      <c r="B13" s="191"/>
      <c r="C13" s="36">
        <v>2850</v>
      </c>
      <c r="D13" s="36">
        <v>2019</v>
      </c>
      <c r="E13" s="36">
        <v>1443</v>
      </c>
      <c r="F13" s="36">
        <v>1519</v>
      </c>
      <c r="G13" s="36">
        <v>1267</v>
      </c>
      <c r="H13" s="37">
        <v>1024</v>
      </c>
      <c r="I13" s="37">
        <v>952</v>
      </c>
      <c r="J13" s="37">
        <v>1185</v>
      </c>
      <c r="K13" s="37">
        <v>1026</v>
      </c>
      <c r="L13" s="78">
        <v>1063</v>
      </c>
      <c r="M13" s="78">
        <v>742</v>
      </c>
      <c r="N13" s="78">
        <v>1249</v>
      </c>
      <c r="O13" s="78">
        <v>1594</v>
      </c>
      <c r="P13" s="78">
        <v>1029</v>
      </c>
      <c r="Q13" s="78">
        <v>1241</v>
      </c>
      <c r="R13" s="78">
        <v>1146</v>
      </c>
      <c r="S13" s="78">
        <v>1320.9999999999998</v>
      </c>
      <c r="T13" s="36"/>
      <c r="U13" s="6" t="s">
        <v>25</v>
      </c>
    </row>
    <row r="14" spans="1:21" ht="14.45" customHeight="1">
      <c r="A14" s="191" t="s">
        <v>11</v>
      </c>
      <c r="B14" s="191"/>
      <c r="C14" s="36">
        <v>3571</v>
      </c>
      <c r="D14" s="36">
        <v>1928</v>
      </c>
      <c r="E14" s="36">
        <v>2057</v>
      </c>
      <c r="F14" s="36">
        <v>1617</v>
      </c>
      <c r="G14" s="36">
        <v>1640</v>
      </c>
      <c r="H14" s="37">
        <v>1437</v>
      </c>
      <c r="I14" s="37">
        <v>1085</v>
      </c>
      <c r="J14" s="37">
        <v>1542</v>
      </c>
      <c r="K14" s="37">
        <v>1592</v>
      </c>
      <c r="L14" s="78">
        <v>1519</v>
      </c>
      <c r="M14" s="78">
        <v>1819</v>
      </c>
      <c r="N14" s="78">
        <v>1601</v>
      </c>
      <c r="O14" s="78">
        <v>1367</v>
      </c>
      <c r="P14" s="78">
        <v>1566</v>
      </c>
      <c r="Q14" s="78">
        <v>1897</v>
      </c>
      <c r="R14" s="78">
        <v>1497</v>
      </c>
      <c r="S14" s="78">
        <v>1369</v>
      </c>
      <c r="T14" s="36"/>
      <c r="U14" s="6" t="s">
        <v>11</v>
      </c>
    </row>
    <row r="15" spans="1:21" ht="14.45" customHeight="1">
      <c r="A15" s="191" t="s">
        <v>12</v>
      </c>
      <c r="B15" s="191"/>
      <c r="C15" s="36">
        <v>89968</v>
      </c>
      <c r="D15" s="36">
        <v>166944</v>
      </c>
      <c r="E15" s="36">
        <v>269602</v>
      </c>
      <c r="F15" s="36">
        <v>243822</v>
      </c>
      <c r="G15" s="36">
        <v>246886</v>
      </c>
      <c r="H15" s="37">
        <v>268871.99999999983</v>
      </c>
      <c r="I15" s="37">
        <v>274109</v>
      </c>
      <c r="J15" s="37">
        <v>292245</v>
      </c>
      <c r="K15" s="37">
        <v>324337</v>
      </c>
      <c r="L15" s="78">
        <v>343978</v>
      </c>
      <c r="M15" s="78">
        <v>373375</v>
      </c>
      <c r="N15" s="78">
        <v>427832</v>
      </c>
      <c r="O15" s="78">
        <v>452986</v>
      </c>
      <c r="P15" s="78">
        <v>472998</v>
      </c>
      <c r="Q15" s="78">
        <v>479030</v>
      </c>
      <c r="R15" s="78">
        <v>485061</v>
      </c>
      <c r="S15" s="78">
        <v>485921.99999999965</v>
      </c>
      <c r="T15" s="36"/>
      <c r="U15" s="12" t="s">
        <v>20</v>
      </c>
    </row>
    <row r="16" spans="1:21" s="132" customFormat="1" ht="14.45" customHeight="1">
      <c r="A16" s="131"/>
      <c r="B16" s="131"/>
      <c r="C16" s="36"/>
      <c r="D16" s="36"/>
      <c r="E16" s="36"/>
      <c r="F16" s="36"/>
      <c r="G16" s="36"/>
      <c r="H16" s="37"/>
      <c r="I16" s="37"/>
      <c r="J16" s="37"/>
      <c r="K16" s="37"/>
      <c r="L16" s="78"/>
      <c r="M16" s="78"/>
      <c r="N16" s="78"/>
      <c r="O16" s="78"/>
      <c r="P16" s="78"/>
      <c r="Q16" s="78"/>
      <c r="R16" s="78"/>
      <c r="S16" s="78"/>
      <c r="T16" s="36"/>
      <c r="U16" s="12"/>
    </row>
    <row r="17" spans="1:21" s="132" customFormat="1" ht="14.45" customHeight="1">
      <c r="A17" s="202" t="s">
        <v>45</v>
      </c>
      <c r="B17" s="202"/>
      <c r="C17" s="142"/>
      <c r="D17" s="143"/>
      <c r="E17" s="143"/>
      <c r="F17" s="143">
        <v>6805</v>
      </c>
      <c r="G17" s="143">
        <v>3161</v>
      </c>
      <c r="H17" s="143">
        <v>4423</v>
      </c>
      <c r="I17" s="98">
        <v>3823</v>
      </c>
      <c r="J17" s="98">
        <v>2703</v>
      </c>
      <c r="K17" s="98">
        <v>3648</v>
      </c>
      <c r="L17" s="99">
        <v>4397</v>
      </c>
      <c r="M17" s="99">
        <v>2857</v>
      </c>
      <c r="N17" s="99">
        <v>3613</v>
      </c>
      <c r="O17" s="99">
        <v>3268</v>
      </c>
      <c r="P17" s="99">
        <v>3146</v>
      </c>
      <c r="Q17" s="99">
        <v>2446</v>
      </c>
      <c r="R17" s="99">
        <v>3719</v>
      </c>
      <c r="S17" s="99">
        <v>3038</v>
      </c>
      <c r="T17" s="143"/>
      <c r="U17" s="134" t="s">
        <v>45</v>
      </c>
    </row>
    <row r="18" spans="1:21" s="132" customFormat="1" ht="14.45" customHeight="1">
      <c r="A18" s="202" t="s">
        <v>46</v>
      </c>
      <c r="B18" s="202"/>
      <c r="C18" s="142"/>
      <c r="D18" s="143"/>
      <c r="E18" s="143"/>
      <c r="F18" s="143">
        <v>28230</v>
      </c>
      <c r="G18" s="143">
        <v>29139</v>
      </c>
      <c r="H18" s="143">
        <v>26239</v>
      </c>
      <c r="I18" s="98">
        <v>21215</v>
      </c>
      <c r="J18" s="98">
        <v>24016</v>
      </c>
      <c r="K18" s="98">
        <v>20828</v>
      </c>
      <c r="L18" s="99">
        <v>20112</v>
      </c>
      <c r="M18" s="99">
        <v>23680</v>
      </c>
      <c r="N18" s="99">
        <v>22860</v>
      </c>
      <c r="O18" s="99">
        <v>19294</v>
      </c>
      <c r="P18" s="99">
        <v>15711</v>
      </c>
      <c r="Q18" s="99">
        <v>17686</v>
      </c>
      <c r="R18" s="99">
        <v>15488</v>
      </c>
      <c r="S18" s="99">
        <v>14928.000000000002</v>
      </c>
      <c r="T18" s="143"/>
      <c r="U18" s="134" t="s">
        <v>46</v>
      </c>
    </row>
    <row r="19" spans="1:21" s="132" customFormat="1" ht="14.45" customHeight="1">
      <c r="A19" s="203" t="s">
        <v>47</v>
      </c>
      <c r="B19" s="203"/>
      <c r="C19" s="143"/>
      <c r="D19" s="143"/>
      <c r="E19" s="143"/>
      <c r="F19" s="143">
        <v>208787</v>
      </c>
      <c r="G19" s="143">
        <v>214586</v>
      </c>
      <c r="H19" s="143">
        <v>238210</v>
      </c>
      <c r="I19" s="98">
        <v>249071</v>
      </c>
      <c r="J19" s="98">
        <v>265526</v>
      </c>
      <c r="K19" s="98">
        <v>299861</v>
      </c>
      <c r="L19" s="99">
        <v>319469</v>
      </c>
      <c r="M19" s="99">
        <v>346838</v>
      </c>
      <c r="N19" s="99">
        <v>401359</v>
      </c>
      <c r="O19" s="99">
        <v>430424</v>
      </c>
      <c r="P19" s="99">
        <v>454141</v>
      </c>
      <c r="Q19" s="99">
        <v>458898</v>
      </c>
      <c r="R19" s="99">
        <v>465854</v>
      </c>
      <c r="S19" s="99">
        <v>467955.99999999965</v>
      </c>
      <c r="T19" s="143"/>
      <c r="U19" s="95" t="s">
        <v>48</v>
      </c>
    </row>
    <row r="20" spans="1:21" ht="3.75" customHeight="1">
      <c r="A20" s="13"/>
      <c r="B20" s="13"/>
      <c r="C20" s="14"/>
      <c r="D20" s="48"/>
      <c r="E20" s="48"/>
      <c r="F20" s="48"/>
      <c r="G20" s="48"/>
      <c r="H20" s="65"/>
      <c r="I20" s="48"/>
      <c r="J20" s="48"/>
      <c r="K20" s="48"/>
      <c r="L20" s="71"/>
      <c r="M20" s="71"/>
      <c r="N20" s="71"/>
      <c r="O20" s="71"/>
      <c r="P20" s="71"/>
      <c r="Q20" s="71"/>
      <c r="R20" s="71"/>
      <c r="S20" s="71"/>
      <c r="T20" s="48"/>
      <c r="U20" s="15"/>
    </row>
    <row r="21" spans="1:21" ht="3.75" customHeight="1">
      <c r="A21" s="5"/>
      <c r="B21" s="5"/>
      <c r="C21" s="36"/>
      <c r="D21" s="36"/>
      <c r="E21" s="36"/>
      <c r="F21" s="36"/>
      <c r="G21" s="36"/>
      <c r="H21" s="36"/>
      <c r="I21" s="36"/>
      <c r="J21" s="36"/>
      <c r="K21" s="36"/>
      <c r="L21" s="11"/>
      <c r="M21" s="11"/>
      <c r="N21" s="11"/>
      <c r="O21" s="11"/>
      <c r="P21" s="11"/>
      <c r="Q21" s="11"/>
      <c r="R21" s="11"/>
      <c r="S21" s="11"/>
      <c r="T21" s="36"/>
      <c r="U21" s="6"/>
    </row>
    <row r="22" spans="1:21" ht="14.45" customHeight="1">
      <c r="A22" s="201" t="s">
        <v>13</v>
      </c>
      <c r="B22" s="201"/>
      <c r="C22" s="40">
        <v>98077</v>
      </c>
      <c r="D22" s="40">
        <v>172159</v>
      </c>
      <c r="E22" s="40">
        <v>274060</v>
      </c>
      <c r="F22" s="40">
        <v>247983</v>
      </c>
      <c r="G22" s="40">
        <v>250785</v>
      </c>
      <c r="H22" s="61">
        <v>272224.00000000006</v>
      </c>
      <c r="I22" s="61">
        <f>SUM(I11:I15)</f>
        <v>276961</v>
      </c>
      <c r="J22" s="61">
        <f t="shared" ref="J22:O22" si="0">SUM(J11:J15)</f>
        <v>295539</v>
      </c>
      <c r="K22" s="61">
        <f t="shared" si="0"/>
        <v>327652</v>
      </c>
      <c r="L22" s="61">
        <f t="shared" si="0"/>
        <v>347008</v>
      </c>
      <c r="M22" s="61">
        <f>SUM(M11:M15)</f>
        <v>376421</v>
      </c>
      <c r="N22" s="61">
        <f t="shared" si="0"/>
        <v>431228</v>
      </c>
      <c r="O22" s="61">
        <f t="shared" si="0"/>
        <v>456561</v>
      </c>
      <c r="P22" s="61">
        <v>476211</v>
      </c>
      <c r="Q22" s="61">
        <v>482934</v>
      </c>
      <c r="R22" s="61">
        <v>488652</v>
      </c>
      <c r="S22" s="61">
        <v>489487.99999999965</v>
      </c>
      <c r="T22" s="40"/>
      <c r="U22" s="30" t="s">
        <v>14</v>
      </c>
    </row>
    <row r="23" spans="1:21" ht="14.45" customHeight="1">
      <c r="A23" s="29"/>
      <c r="B23" s="29"/>
      <c r="C23" s="40"/>
      <c r="D23" s="40"/>
      <c r="E23" s="40"/>
      <c r="F23" s="40"/>
      <c r="G23" s="40"/>
      <c r="H23" s="40"/>
      <c r="I23" s="40"/>
      <c r="J23" s="40"/>
      <c r="K23" s="40"/>
      <c r="L23" s="72"/>
      <c r="M23" s="72"/>
      <c r="N23" s="72"/>
      <c r="O23" s="72"/>
      <c r="P23" s="72"/>
      <c r="Q23" s="72"/>
      <c r="R23" s="72"/>
      <c r="S23" s="72"/>
      <c r="T23" s="40"/>
      <c r="U23" s="30"/>
    </row>
    <row r="24" spans="1:21" ht="14.45" customHeight="1">
      <c r="A24" s="185"/>
      <c r="B24" s="185"/>
      <c r="C24" s="16"/>
      <c r="D24" s="16"/>
      <c r="E24" s="16"/>
      <c r="F24" s="16"/>
      <c r="G24" s="16"/>
      <c r="H24" s="16"/>
      <c r="I24" s="16"/>
      <c r="J24" s="16"/>
      <c r="K24" s="16"/>
      <c r="L24" s="18"/>
      <c r="M24" s="18"/>
      <c r="N24" s="18"/>
      <c r="O24" s="18"/>
      <c r="P24" s="18"/>
      <c r="Q24" s="18"/>
      <c r="R24" s="18"/>
      <c r="S24" s="18"/>
      <c r="T24" s="16"/>
    </row>
    <row r="25" spans="1:21" ht="9" customHeight="1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9" t="s">
        <v>5</v>
      </c>
    </row>
    <row r="26" spans="1:21" ht="9" customHeight="1">
      <c r="A26" s="10" t="s">
        <v>6</v>
      </c>
      <c r="B26" s="20"/>
      <c r="C26" s="189">
        <v>2000</v>
      </c>
      <c r="D26" s="189">
        <v>2005</v>
      </c>
      <c r="E26" s="189">
        <v>2009</v>
      </c>
      <c r="F26" s="189">
        <v>2010</v>
      </c>
      <c r="G26" s="189">
        <v>2011</v>
      </c>
      <c r="H26" s="189">
        <v>2012</v>
      </c>
      <c r="I26" s="189">
        <v>2013</v>
      </c>
      <c r="J26" s="189">
        <v>2014</v>
      </c>
      <c r="K26" s="189">
        <v>2015</v>
      </c>
      <c r="L26" s="189">
        <v>2016</v>
      </c>
      <c r="M26" s="189">
        <v>2017</v>
      </c>
      <c r="N26" s="189">
        <v>2018</v>
      </c>
      <c r="O26" s="189">
        <v>2019</v>
      </c>
      <c r="P26" s="189">
        <v>2020</v>
      </c>
      <c r="Q26" s="189">
        <v>2021</v>
      </c>
      <c r="R26" s="189">
        <v>2022</v>
      </c>
      <c r="S26" s="189">
        <v>2023</v>
      </c>
      <c r="T26" s="84"/>
      <c r="U26" s="9" t="s">
        <v>7</v>
      </c>
    </row>
    <row r="27" spans="1:21" ht="9" customHeight="1">
      <c r="A27" s="17" t="s">
        <v>15</v>
      </c>
      <c r="B27" s="5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84"/>
      <c r="U27" s="22" t="s">
        <v>16</v>
      </c>
    </row>
    <row r="28" spans="1:21" ht="14.45" customHeight="1">
      <c r="A28" s="185"/>
      <c r="B28" s="185"/>
      <c r="C28" s="16"/>
      <c r="D28" s="16"/>
      <c r="E28" s="16"/>
      <c r="F28" s="16"/>
      <c r="G28" s="16"/>
      <c r="I28" s="16"/>
      <c r="J28" s="16"/>
      <c r="K28" s="16"/>
      <c r="L28" s="23"/>
      <c r="M28" s="23"/>
      <c r="N28" s="23"/>
      <c r="O28" s="23"/>
      <c r="P28" s="23"/>
      <c r="Q28" s="23"/>
      <c r="R28" s="23"/>
      <c r="S28" s="23"/>
      <c r="T28" s="16"/>
    </row>
    <row r="29" spans="1:21" ht="14.45" customHeight="1">
      <c r="A29" s="204" t="s">
        <v>23</v>
      </c>
      <c r="B29" s="205"/>
      <c r="C29" s="24">
        <v>0.66580339936988286</v>
      </c>
      <c r="D29" s="25">
        <v>0.27300344449026775</v>
      </c>
      <c r="E29" s="25">
        <v>0.10873531343501422</v>
      </c>
      <c r="F29" s="25">
        <v>8.468322425327543E-2</v>
      </c>
      <c r="G29" s="25">
        <v>8.89207887234085E-2</v>
      </c>
      <c r="H29" s="44">
        <v>8.889737862936406E-2</v>
      </c>
      <c r="I29" s="70">
        <f t="shared" ref="I29:R29" si="1">100*I11/I$22</f>
        <v>7.0768086481490175E-2</v>
      </c>
      <c r="J29" s="70">
        <f t="shared" si="1"/>
        <v>5.5153465363285387E-2</v>
      </c>
      <c r="K29" s="70">
        <f t="shared" si="1"/>
        <v>6.4397592567724288E-2</v>
      </c>
      <c r="L29" s="79">
        <f t="shared" si="1"/>
        <v>3.890400221320546E-2</v>
      </c>
      <c r="M29" s="79">
        <f t="shared" si="1"/>
        <v>3.7723718921101636E-2</v>
      </c>
      <c r="N29" s="79">
        <f t="shared" si="1"/>
        <v>6.0988618549815875E-2</v>
      </c>
      <c r="O29" s="79">
        <f t="shared" si="1"/>
        <v>4.8186332165909923E-2</v>
      </c>
      <c r="P29" s="79">
        <f t="shared" si="1"/>
        <v>4.1998189878016255E-2</v>
      </c>
      <c r="Q29" s="79">
        <f t="shared" si="1"/>
        <v>5.4458787329117436E-2</v>
      </c>
      <c r="R29" s="79">
        <f t="shared" si="1"/>
        <v>6.3235185776380737E-2</v>
      </c>
      <c r="S29" s="79">
        <f t="shared" ref="S29" si="2">100*S11/S$22</f>
        <v>5.9041283953845711E-2</v>
      </c>
      <c r="T29" s="62"/>
      <c r="U29" s="46" t="s">
        <v>23</v>
      </c>
    </row>
    <row r="30" spans="1:21" ht="14.45" customHeight="1">
      <c r="A30" s="191" t="s">
        <v>24</v>
      </c>
      <c r="B30" s="191"/>
      <c r="C30" s="24">
        <v>1.055293289966047</v>
      </c>
      <c r="D30" s="25">
        <v>0.46352499724092261</v>
      </c>
      <c r="E30" s="25">
        <v>0.24082317740640735</v>
      </c>
      <c r="F30" s="25">
        <v>0.32865156079247371</v>
      </c>
      <c r="G30" s="27">
        <v>0.30663715931973601</v>
      </c>
      <c r="H30" s="44">
        <v>0.23840660632420346</v>
      </c>
      <c r="I30" s="70">
        <f t="shared" ref="I30:R30" si="3">100*I12/I$22</f>
        <v>0.22349717108184908</v>
      </c>
      <c r="J30" s="70">
        <f t="shared" si="3"/>
        <v>0.13669938654458463</v>
      </c>
      <c r="K30" s="70">
        <f t="shared" si="3"/>
        <v>0.14832810420812326</v>
      </c>
      <c r="L30" s="79">
        <f t="shared" si="3"/>
        <v>9.0199649575802288E-2</v>
      </c>
      <c r="M30" s="79">
        <f t="shared" si="3"/>
        <v>9.1121377393928601E-2</v>
      </c>
      <c r="N30" s="79">
        <f t="shared" si="3"/>
        <v>6.5626536310258152E-2</v>
      </c>
      <c r="O30" s="79">
        <f t="shared" si="3"/>
        <v>8.6297340333493219E-2</v>
      </c>
      <c r="P30" s="79">
        <f t="shared" si="3"/>
        <v>8.7776216845053975E-2</v>
      </c>
      <c r="Q30" s="79">
        <f t="shared" si="3"/>
        <v>0.10415501911234247</v>
      </c>
      <c r="R30" s="79">
        <f t="shared" si="3"/>
        <v>0.1307679084501854</v>
      </c>
      <c r="S30" s="79">
        <f t="shared" ref="S30" si="4">100*S12/S$22</f>
        <v>0.11992122380936827</v>
      </c>
      <c r="T30" s="63"/>
      <c r="U30" s="6" t="s">
        <v>24</v>
      </c>
    </row>
    <row r="31" spans="1:21" ht="14.45" customHeight="1">
      <c r="A31" s="191" t="s">
        <v>25</v>
      </c>
      <c r="B31" s="191"/>
      <c r="C31" s="24">
        <v>2.9058800738195503</v>
      </c>
      <c r="D31" s="25">
        <v>1.1727530945230862</v>
      </c>
      <c r="E31" s="25">
        <v>0.52652703787491795</v>
      </c>
      <c r="F31" s="25">
        <v>0.61254198876535892</v>
      </c>
      <c r="G31" s="27">
        <v>0.50521362920429846</v>
      </c>
      <c r="H31" s="44">
        <v>0.37616080874573871</v>
      </c>
      <c r="I31" s="70">
        <f t="shared" ref="I31:R31" si="5">100*I13/I$22</f>
        <v>0.34373070576723797</v>
      </c>
      <c r="J31" s="70">
        <f t="shared" si="5"/>
        <v>0.40096230954290296</v>
      </c>
      <c r="K31" s="70">
        <f t="shared" si="5"/>
        <v>0.31313710888381574</v>
      </c>
      <c r="L31" s="79">
        <f t="shared" si="5"/>
        <v>0.30633299520472151</v>
      </c>
      <c r="M31" s="79">
        <f t="shared" si="5"/>
        <v>0.19711971436237616</v>
      </c>
      <c r="N31" s="79">
        <f t="shared" si="5"/>
        <v>0.2896379641396199</v>
      </c>
      <c r="O31" s="79">
        <f t="shared" si="5"/>
        <v>0.34913187942027463</v>
      </c>
      <c r="P31" s="79">
        <f t="shared" si="5"/>
        <v>0.21608068692239366</v>
      </c>
      <c r="Q31" s="79">
        <f t="shared" si="5"/>
        <v>0.25697093184575948</v>
      </c>
      <c r="R31" s="79">
        <f t="shared" si="5"/>
        <v>0.23452272783084896</v>
      </c>
      <c r="S31" s="79">
        <f t="shared" ref="S31" si="6">100*S13/S$22</f>
        <v>0.26987382734612508</v>
      </c>
      <c r="T31" s="63"/>
      <c r="U31" s="6" t="s">
        <v>25</v>
      </c>
    </row>
    <row r="32" spans="1:21" ht="14.45" customHeight="1">
      <c r="A32" s="191" t="s">
        <v>11</v>
      </c>
      <c r="B32" s="191"/>
      <c r="C32" s="24">
        <v>3.6410167521437242</v>
      </c>
      <c r="D32" s="25">
        <v>1.1198949808026302</v>
      </c>
      <c r="E32" s="25">
        <v>0.75056556958330289</v>
      </c>
      <c r="F32" s="25">
        <v>0.65206082675022081</v>
      </c>
      <c r="G32" s="27">
        <v>0.65394660765197277</v>
      </c>
      <c r="H32" s="44">
        <v>0.52787410367932286</v>
      </c>
      <c r="I32" s="70">
        <f t="shared" ref="I32:R32" si="7">100*I14/I$22</f>
        <v>0.39175190730824916</v>
      </c>
      <c r="J32" s="70">
        <f t="shared" si="7"/>
        <v>0.52175854963304336</v>
      </c>
      <c r="K32" s="70">
        <f t="shared" si="7"/>
        <v>0.48588136193278236</v>
      </c>
      <c r="L32" s="79">
        <f t="shared" si="7"/>
        <v>0.43774206934710441</v>
      </c>
      <c r="M32" s="79">
        <f t="shared" si="7"/>
        <v>0.48323552617946397</v>
      </c>
      <c r="N32" s="79">
        <f t="shared" si="7"/>
        <v>0.37126531672340385</v>
      </c>
      <c r="O32" s="79">
        <f t="shared" si="7"/>
        <v>0.29941234577635845</v>
      </c>
      <c r="P32" s="79">
        <f t="shared" si="7"/>
        <v>0.32884582674486729</v>
      </c>
      <c r="Q32" s="79">
        <f t="shared" si="7"/>
        <v>0.39280729871990788</v>
      </c>
      <c r="R32" s="79">
        <f t="shared" si="7"/>
        <v>0.30635298740207756</v>
      </c>
      <c r="S32" s="79">
        <f t="shared" ref="S32" si="8">100*S14/S$22</f>
        <v>0.27967999215506834</v>
      </c>
      <c r="T32" s="63"/>
      <c r="U32" s="6" t="s">
        <v>11</v>
      </c>
    </row>
    <row r="33" spans="1:21" ht="14.45" customHeight="1">
      <c r="A33" s="191" t="s">
        <v>12</v>
      </c>
      <c r="B33" s="191"/>
      <c r="C33" s="24">
        <v>91.732006484700804</v>
      </c>
      <c r="D33" s="25">
        <v>96.970823482943089</v>
      </c>
      <c r="E33" s="25">
        <v>98.373348901700354</v>
      </c>
      <c r="F33" s="25">
        <v>98.322062399438664</v>
      </c>
      <c r="G33" s="27">
        <v>98.445281815100586</v>
      </c>
      <c r="H33" s="44">
        <v>98.76866110262128</v>
      </c>
      <c r="I33" s="70">
        <f t="shared" ref="I33:R33" si="9">100*I15/I$22</f>
        <v>98.970252129361171</v>
      </c>
      <c r="J33" s="70">
        <f t="shared" si="9"/>
        <v>98.885426288916179</v>
      </c>
      <c r="K33" s="70">
        <f t="shared" si="9"/>
        <v>98.98825583240756</v>
      </c>
      <c r="L33" s="79">
        <f t="shared" si="9"/>
        <v>99.126821283659169</v>
      </c>
      <c r="M33" s="79">
        <f t="shared" si="9"/>
        <v>99.190799663143125</v>
      </c>
      <c r="N33" s="79">
        <f t="shared" si="9"/>
        <v>99.212481564276899</v>
      </c>
      <c r="O33" s="79">
        <f t="shared" si="9"/>
        <v>99.21697210230397</v>
      </c>
      <c r="P33" s="79">
        <f t="shared" si="9"/>
        <v>99.325299079609664</v>
      </c>
      <c r="Q33" s="79">
        <f t="shared" si="9"/>
        <v>99.191607962992876</v>
      </c>
      <c r="R33" s="79">
        <f t="shared" si="9"/>
        <v>99.265121190540512</v>
      </c>
      <c r="S33" s="79">
        <f t="shared" ref="S33" si="10">100*S15/S$22</f>
        <v>99.271483672735584</v>
      </c>
      <c r="T33" s="63"/>
      <c r="U33" s="12" t="s">
        <v>20</v>
      </c>
    </row>
    <row r="34" spans="1:21" s="132" customFormat="1" ht="14.45" customHeight="1">
      <c r="A34" s="131"/>
      <c r="B34" s="131"/>
      <c r="C34" s="24"/>
      <c r="D34" s="25"/>
      <c r="E34" s="25"/>
      <c r="F34" s="25"/>
      <c r="G34" s="27"/>
      <c r="H34" s="44"/>
      <c r="I34" s="70"/>
      <c r="J34" s="70"/>
      <c r="K34" s="70"/>
      <c r="L34" s="79"/>
      <c r="M34" s="79"/>
      <c r="N34" s="79"/>
      <c r="O34" s="79"/>
      <c r="P34" s="79"/>
      <c r="Q34" s="79"/>
      <c r="R34" s="79"/>
      <c r="S34" s="79"/>
      <c r="T34" s="63"/>
      <c r="U34" s="12"/>
    </row>
    <row r="35" spans="1:21" s="132" customFormat="1" ht="14.45" customHeight="1">
      <c r="A35" s="202" t="s">
        <v>45</v>
      </c>
      <c r="B35" s="202"/>
      <c r="C35" s="142"/>
      <c r="D35" s="143"/>
      <c r="E35" s="143"/>
      <c r="F35" s="144">
        <f>100*F17/F$22</f>
        <v>2.744139719254949</v>
      </c>
      <c r="G35" s="144">
        <f t="shared" ref="G35:R35" si="11">100*G17/G$22</f>
        <v>1.2604422114560281</v>
      </c>
      <c r="H35" s="144">
        <f t="shared" si="11"/>
        <v>1.6247648994945336</v>
      </c>
      <c r="I35" s="144">
        <f t="shared" si="11"/>
        <v>1.3803387480547802</v>
      </c>
      <c r="J35" s="144">
        <f t="shared" si="11"/>
        <v>0.91460010353963439</v>
      </c>
      <c r="K35" s="144">
        <f t="shared" si="11"/>
        <v>1.113376387142456</v>
      </c>
      <c r="L35" s="144">
        <f t="shared" si="11"/>
        <v>1.2671177609738105</v>
      </c>
      <c r="M35" s="144">
        <f t="shared" si="11"/>
        <v>0.75899059829286886</v>
      </c>
      <c r="N35" s="144">
        <f t="shared" si="11"/>
        <v>0.83783984342389639</v>
      </c>
      <c r="O35" s="144">
        <f t="shared" si="11"/>
        <v>0.71578606144633461</v>
      </c>
      <c r="P35" s="144">
        <f t="shared" si="11"/>
        <v>0.66063152678119574</v>
      </c>
      <c r="Q35" s="144">
        <f t="shared" si="11"/>
        <v>0.5064874289240352</v>
      </c>
      <c r="R35" s="144">
        <f t="shared" si="11"/>
        <v>0.76107332007236228</v>
      </c>
      <c r="S35" s="144">
        <f t="shared" ref="S35" si="12">100*S17/S$22</f>
        <v>0.62064851436603186</v>
      </c>
      <c r="T35" s="143"/>
      <c r="U35" s="134" t="s">
        <v>45</v>
      </c>
    </row>
    <row r="36" spans="1:21" s="132" customFormat="1" ht="14.45" customHeight="1">
      <c r="A36" s="202" t="s">
        <v>46</v>
      </c>
      <c r="B36" s="202"/>
      <c r="C36" s="142"/>
      <c r="D36" s="143"/>
      <c r="E36" s="143"/>
      <c r="F36" s="144">
        <f t="shared" ref="F36:R37" si="13">100*F18/F$22</f>
        <v>11.383844860333168</v>
      </c>
      <c r="G36" s="144">
        <f t="shared" si="13"/>
        <v>11.619115975835875</v>
      </c>
      <c r="H36" s="144">
        <f t="shared" si="13"/>
        <v>9.6387533795697635</v>
      </c>
      <c r="I36" s="144">
        <f t="shared" si="13"/>
        <v>7.6599232382898679</v>
      </c>
      <c r="J36" s="144">
        <f t="shared" si="13"/>
        <v>8.1261694734028342</v>
      </c>
      <c r="K36" s="144">
        <f t="shared" si="13"/>
        <v>6.3567443507135621</v>
      </c>
      <c r="L36" s="144">
        <f t="shared" si="13"/>
        <v>5.795831796385098</v>
      </c>
      <c r="M36" s="144">
        <f t="shared" si="13"/>
        <v>6.2908286200823014</v>
      </c>
      <c r="N36" s="144">
        <f t="shared" si="13"/>
        <v>5.3011400001855167</v>
      </c>
      <c r="O36" s="144">
        <f t="shared" si="13"/>
        <v>4.2259413309502998</v>
      </c>
      <c r="P36" s="144">
        <f t="shared" si="13"/>
        <v>3.2991678058675671</v>
      </c>
      <c r="Q36" s="144">
        <f t="shared" si="13"/>
        <v>3.6621981471588252</v>
      </c>
      <c r="R36" s="144">
        <f t="shared" si="13"/>
        <v>3.1695357841572327</v>
      </c>
      <c r="S36" s="144">
        <f t="shared" ref="S36" si="14">100*S18/S$22</f>
        <v>3.0497172555813448</v>
      </c>
      <c r="T36" s="143"/>
      <c r="U36" s="134" t="s">
        <v>46</v>
      </c>
    </row>
    <row r="37" spans="1:21" s="132" customFormat="1" ht="14.45" customHeight="1">
      <c r="A37" s="203" t="s">
        <v>47</v>
      </c>
      <c r="B37" s="203"/>
      <c r="C37" s="143"/>
      <c r="D37" s="143"/>
      <c r="E37" s="143"/>
      <c r="F37" s="144">
        <f t="shared" si="13"/>
        <v>84.194077819850548</v>
      </c>
      <c r="G37" s="144">
        <f t="shared" si="13"/>
        <v>85.56572362780868</v>
      </c>
      <c r="H37" s="144">
        <f t="shared" si="13"/>
        <v>87.505142823557051</v>
      </c>
      <c r="I37" s="144">
        <f t="shared" si="13"/>
        <v>89.929990143016525</v>
      </c>
      <c r="J37" s="144">
        <f t="shared" si="13"/>
        <v>89.844656711973713</v>
      </c>
      <c r="K37" s="144">
        <f t="shared" si="13"/>
        <v>91.518135094551539</v>
      </c>
      <c r="L37" s="144">
        <f t="shared" si="13"/>
        <v>92.063871726300263</v>
      </c>
      <c r="M37" s="144">
        <f t="shared" si="13"/>
        <v>92.140980444767962</v>
      </c>
      <c r="N37" s="144">
        <f t="shared" si="13"/>
        <v>93.073501720667494</v>
      </c>
      <c r="O37" s="144">
        <f t="shared" si="13"/>
        <v>94.275244709907327</v>
      </c>
      <c r="P37" s="144">
        <f t="shared" si="13"/>
        <v>95.365499746960907</v>
      </c>
      <c r="Q37" s="144">
        <f t="shared" si="13"/>
        <v>95.022922386910011</v>
      </c>
      <c r="R37" s="144">
        <f t="shared" si="13"/>
        <v>95.334512086310909</v>
      </c>
      <c r="S37" s="144">
        <f t="shared" ref="S37" si="15">100*S19/S$22</f>
        <v>95.601117902788218</v>
      </c>
      <c r="T37" s="143"/>
      <c r="U37" s="95" t="s">
        <v>48</v>
      </c>
    </row>
    <row r="38" spans="1:21" ht="3.75" customHeight="1">
      <c r="A38" s="13"/>
      <c r="B38" s="13"/>
      <c r="C38" s="14"/>
      <c r="D38" s="48"/>
      <c r="E38" s="48"/>
      <c r="F38" s="48"/>
      <c r="G38" s="48"/>
      <c r="H38" s="48"/>
      <c r="I38" s="48"/>
      <c r="J38" s="48"/>
      <c r="K38" s="48"/>
      <c r="L38" s="71"/>
      <c r="M38" s="71"/>
      <c r="N38" s="71"/>
      <c r="O38" s="71"/>
      <c r="P38" s="71"/>
      <c r="Q38" s="71"/>
      <c r="R38" s="71"/>
      <c r="S38" s="71"/>
      <c r="T38" s="48"/>
      <c r="U38" s="15"/>
    </row>
    <row r="39" spans="1:21" ht="3.75" customHeight="1">
      <c r="A39" s="5"/>
      <c r="B39" s="5"/>
      <c r="C39" s="36"/>
      <c r="D39" s="36"/>
      <c r="E39" s="36"/>
      <c r="F39" s="36"/>
      <c r="G39" s="36"/>
      <c r="H39" s="36"/>
      <c r="I39" s="66"/>
      <c r="L39" s="81"/>
      <c r="M39" s="81"/>
      <c r="N39" s="81"/>
      <c r="O39" s="81"/>
      <c r="P39" s="81"/>
      <c r="Q39" s="81"/>
      <c r="R39" s="81"/>
      <c r="S39" s="81"/>
      <c r="T39" s="36"/>
      <c r="U39" s="6"/>
    </row>
    <row r="40" spans="1:21" ht="14.45" customHeight="1">
      <c r="A40" s="201" t="s">
        <v>13</v>
      </c>
      <c r="B40" s="201"/>
      <c r="C40" s="31">
        <f>SUM(C29:C33)</f>
        <v>100.00000000000001</v>
      </c>
      <c r="D40" s="31">
        <f t="shared" ref="D40:R40" si="16">SUM(D29:D33)</f>
        <v>100</v>
      </c>
      <c r="E40" s="31">
        <f t="shared" si="16"/>
        <v>100</v>
      </c>
      <c r="F40" s="31">
        <f t="shared" si="16"/>
        <v>100</v>
      </c>
      <c r="G40" s="31">
        <f t="shared" si="16"/>
        <v>100</v>
      </c>
      <c r="H40" s="31">
        <f t="shared" si="16"/>
        <v>99.999999999999915</v>
      </c>
      <c r="I40" s="31">
        <f t="shared" si="16"/>
        <v>100</v>
      </c>
      <c r="J40" s="31">
        <f t="shared" si="16"/>
        <v>100</v>
      </c>
      <c r="K40" s="31">
        <f t="shared" si="16"/>
        <v>100</v>
      </c>
      <c r="L40" s="31">
        <f t="shared" si="16"/>
        <v>100</v>
      </c>
      <c r="M40" s="31">
        <f t="shared" si="16"/>
        <v>100</v>
      </c>
      <c r="N40" s="31">
        <f t="shared" si="16"/>
        <v>100</v>
      </c>
      <c r="O40" s="31">
        <f t="shared" si="16"/>
        <v>100</v>
      </c>
      <c r="P40" s="31">
        <f t="shared" si="16"/>
        <v>100</v>
      </c>
      <c r="Q40" s="31">
        <f t="shared" si="16"/>
        <v>100</v>
      </c>
      <c r="R40" s="31">
        <f t="shared" si="16"/>
        <v>100</v>
      </c>
      <c r="S40" s="31">
        <f t="shared" ref="S40" si="17">SUM(S29:S33)</f>
        <v>99.999999999999986</v>
      </c>
      <c r="T40" s="31"/>
      <c r="U40" s="30" t="s">
        <v>14</v>
      </c>
    </row>
    <row r="41" spans="1:21" ht="14.45" customHeight="1">
      <c r="A41" s="195"/>
      <c r="B41" s="195"/>
      <c r="C41" s="64"/>
      <c r="D41" s="16"/>
      <c r="E41" s="16"/>
      <c r="F41" s="16"/>
      <c r="G41" s="16"/>
      <c r="H41" s="57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16"/>
      <c r="U41" s="30"/>
    </row>
    <row r="42" spans="1:21" ht="14.45" customHeight="1">
      <c r="A42" s="185"/>
      <c r="B42" s="185"/>
    </row>
    <row r="43" spans="1:21" ht="14.45" customHeight="1">
      <c r="A43" s="185"/>
      <c r="B43" s="185"/>
    </row>
    <row r="44" spans="1:21" ht="14.45" customHeight="1">
      <c r="A44" s="185"/>
      <c r="B44" s="185"/>
    </row>
    <row r="45" spans="1:21" ht="14.45" customHeight="1">
      <c r="A45" s="185"/>
      <c r="B45" s="185"/>
    </row>
    <row r="46" spans="1:21" ht="14.45" customHeight="1">
      <c r="A46" s="185"/>
      <c r="B46" s="185"/>
    </row>
    <row r="47" spans="1:21" ht="14.1" customHeight="1">
      <c r="A47" s="4"/>
      <c r="B47" s="4"/>
    </row>
    <row r="48" spans="1:21" ht="14.45" customHeight="1">
      <c r="A48" s="4"/>
      <c r="B48" s="4"/>
    </row>
    <row r="49" spans="1:4" ht="14.1" customHeight="1">
      <c r="A49" s="185"/>
      <c r="B49" s="185"/>
    </row>
    <row r="50" spans="1:4" ht="14.45" customHeight="1">
      <c r="A50" s="185"/>
      <c r="B50" s="185"/>
    </row>
    <row r="51" spans="1:4" ht="14.45" customHeight="1">
      <c r="A51" s="185"/>
      <c r="B51" s="185"/>
    </row>
    <row r="52" spans="1:4" ht="14.45" customHeight="1">
      <c r="A52" s="185"/>
      <c r="B52" s="185"/>
    </row>
    <row r="62" spans="1:4" ht="9.9499999999999993" customHeight="1">
      <c r="A62" s="32"/>
      <c r="B62" s="194" t="s">
        <v>17</v>
      </c>
      <c r="C62" s="194"/>
      <c r="D62" s="185"/>
    </row>
    <row r="63" spans="1:4" ht="9.9499999999999993" customHeight="1">
      <c r="A63" s="32"/>
      <c r="B63" s="59" t="s">
        <v>18</v>
      </c>
    </row>
    <row r="64" spans="1:4" ht="9.9499999999999993" customHeight="1">
      <c r="A64" s="32"/>
    </row>
    <row r="65" spans="1:1" ht="9.75" customHeight="1">
      <c r="A65" s="33"/>
    </row>
  </sheetData>
  <mergeCells count="71">
    <mergeCell ref="R26:R27"/>
    <mergeCell ref="L8:L9"/>
    <mergeCell ref="L26:L27"/>
    <mergeCell ref="Q8:Q9"/>
    <mergeCell ref="Q26:Q27"/>
    <mergeCell ref="H1:U1"/>
    <mergeCell ref="H2:U2"/>
    <mergeCell ref="J8:J9"/>
    <mergeCell ref="K8:K9"/>
    <mergeCell ref="K26:K27"/>
    <mergeCell ref="I26:I27"/>
    <mergeCell ref="J26:J27"/>
    <mergeCell ref="M8:M9"/>
    <mergeCell ref="M26:M27"/>
    <mergeCell ref="N8:N9"/>
    <mergeCell ref="N26:N27"/>
    <mergeCell ref="O8:O9"/>
    <mergeCell ref="O26:O27"/>
    <mergeCell ref="P8:P9"/>
    <mergeCell ref="P26:P27"/>
    <mergeCell ref="R8:R9"/>
    <mergeCell ref="A3:A4"/>
    <mergeCell ref="B3:I3"/>
    <mergeCell ref="B4:I4"/>
    <mergeCell ref="A13:B13"/>
    <mergeCell ref="C8:C9"/>
    <mergeCell ref="D8:D9"/>
    <mergeCell ref="E8:E9"/>
    <mergeCell ref="A10:B10"/>
    <mergeCell ref="A11:B11"/>
    <mergeCell ref="A12:B12"/>
    <mergeCell ref="F8:F9"/>
    <mergeCell ref="H8:H9"/>
    <mergeCell ref="G8:G9"/>
    <mergeCell ref="I8:I9"/>
    <mergeCell ref="F26:F27"/>
    <mergeCell ref="H26:H27"/>
    <mergeCell ref="G26:G27"/>
    <mergeCell ref="A28:B28"/>
    <mergeCell ref="A14:B14"/>
    <mergeCell ref="A15:B15"/>
    <mergeCell ref="A22:B22"/>
    <mergeCell ref="A24:B24"/>
    <mergeCell ref="C26:C27"/>
    <mergeCell ref="D26:D27"/>
    <mergeCell ref="E26:E27"/>
    <mergeCell ref="A17:B17"/>
    <mergeCell ref="A18:B18"/>
    <mergeCell ref="A19:B19"/>
    <mergeCell ref="A37:B37"/>
    <mergeCell ref="B62:D62"/>
    <mergeCell ref="A49:B49"/>
    <mergeCell ref="A50:B50"/>
    <mergeCell ref="A51:B51"/>
    <mergeCell ref="A52:B52"/>
    <mergeCell ref="S8:S9"/>
    <mergeCell ref="S26:S27"/>
    <mergeCell ref="A44:B44"/>
    <mergeCell ref="A45:B45"/>
    <mergeCell ref="A46:B46"/>
    <mergeCell ref="A29:B29"/>
    <mergeCell ref="A30:B30"/>
    <mergeCell ref="A31:B31"/>
    <mergeCell ref="A32:B32"/>
    <mergeCell ref="A33:B33"/>
    <mergeCell ref="A42:B42"/>
    <mergeCell ref="A43:B43"/>
    <mergeCell ref="A40:B40"/>
    <mergeCell ref="A41:B41"/>
    <mergeCell ref="A35:B35"/>
    <mergeCell ref="A36:B36"/>
  </mergeCells>
  <phoneticPr fontId="11" type="noConversion"/>
  <hyperlinks>
    <hyperlink ref="U5" location="inhoudsopgave!A1" display="Terug naar inhoudsopgave"/>
    <hyperlink ref="U6" location="inhoudsopgave!A1" display="Back to table of contents"/>
  </hyperlinks>
  <pageMargins left="0.39370078740157483" right="0.39370078740157483" top="0.39370078740157483" bottom="0.39370078740157483" header="0" footer="0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M18" sqref="M18"/>
    </sheetView>
  </sheetViews>
  <sheetFormatPr defaultRowHeight="14.25" customHeight="1"/>
  <cols>
    <col min="1" max="1" width="9.59765625" style="146"/>
    <col min="2" max="2" width="15.59765625" style="146" customWidth="1"/>
    <col min="3" max="8" width="12.59765625" style="146" customWidth="1"/>
    <col min="9" max="9" width="1.796875" style="146" customWidth="1"/>
    <col min="10" max="16384" width="9.59765625" style="146"/>
  </cols>
  <sheetData>
    <row r="1" spans="1:10" ht="14.25" customHeight="1">
      <c r="A1" s="145" t="s">
        <v>54</v>
      </c>
    </row>
    <row r="3" spans="1:10" ht="14.25" customHeight="1">
      <c r="A3" s="147"/>
      <c r="B3" s="148"/>
      <c r="C3" s="208">
        <v>2018</v>
      </c>
      <c r="D3" s="208">
        <v>2019</v>
      </c>
      <c r="E3" s="208">
        <v>2020</v>
      </c>
      <c r="F3" s="208">
        <v>2021</v>
      </c>
      <c r="G3" s="208">
        <v>2022</v>
      </c>
      <c r="H3" s="208">
        <v>2023</v>
      </c>
      <c r="I3" s="149"/>
    </row>
    <row r="4" spans="1:10" ht="14.25" customHeight="1">
      <c r="A4" s="110" t="s">
        <v>6</v>
      </c>
      <c r="B4" s="148"/>
      <c r="C4" s="208"/>
      <c r="D4" s="208"/>
      <c r="E4" s="208"/>
      <c r="F4" s="208"/>
      <c r="G4" s="208"/>
      <c r="H4" s="208"/>
      <c r="I4" s="149"/>
    </row>
    <row r="5" spans="1:10" ht="14.25" customHeight="1">
      <c r="A5" s="209"/>
      <c r="B5" s="209"/>
      <c r="C5" s="147"/>
      <c r="I5" s="147"/>
    </row>
    <row r="6" spans="1:10" ht="14.25" customHeight="1">
      <c r="A6" s="150" t="s">
        <v>50</v>
      </c>
      <c r="B6" s="150"/>
      <c r="C6" s="151">
        <v>66</v>
      </c>
      <c r="D6" s="152">
        <v>67</v>
      </c>
      <c r="E6" s="152">
        <v>59</v>
      </c>
      <c r="F6" s="152">
        <v>66</v>
      </c>
      <c r="G6" s="152">
        <v>86</v>
      </c>
      <c r="H6" s="152">
        <v>86</v>
      </c>
      <c r="I6" s="147"/>
    </row>
    <row r="7" spans="1:10" ht="14.25" customHeight="1">
      <c r="A7" s="150" t="s">
        <v>51</v>
      </c>
      <c r="B7" s="150"/>
      <c r="C7" s="151">
        <v>18</v>
      </c>
      <c r="D7" s="152">
        <v>29</v>
      </c>
      <c r="E7" s="152">
        <v>25</v>
      </c>
      <c r="F7" s="152">
        <v>30</v>
      </c>
      <c r="G7" s="152">
        <v>29</v>
      </c>
      <c r="H7" s="152">
        <v>29</v>
      </c>
      <c r="I7" s="147"/>
    </row>
    <row r="8" spans="1:10" ht="14.25" customHeight="1">
      <c r="A8" s="150" t="s">
        <v>52</v>
      </c>
      <c r="B8" s="150"/>
      <c r="C8" s="151">
        <v>12</v>
      </c>
      <c r="D8" s="152">
        <v>18</v>
      </c>
      <c r="E8" s="152">
        <v>10</v>
      </c>
      <c r="F8" s="152">
        <v>9</v>
      </c>
      <c r="G8" s="152">
        <v>6</v>
      </c>
      <c r="H8" s="152">
        <v>11</v>
      </c>
      <c r="I8" s="147"/>
    </row>
    <row r="9" spans="1:10" ht="14.25" customHeight="1">
      <c r="A9" s="150" t="s">
        <v>53</v>
      </c>
      <c r="B9" s="150"/>
      <c r="C9" s="151">
        <v>15</v>
      </c>
      <c r="D9" s="152">
        <v>16</v>
      </c>
      <c r="E9" s="152">
        <v>17</v>
      </c>
      <c r="F9" s="152">
        <v>9</v>
      </c>
      <c r="G9" s="152">
        <v>12</v>
      </c>
      <c r="H9" s="152">
        <v>11</v>
      </c>
      <c r="I9" s="147"/>
    </row>
    <row r="10" spans="1:10" ht="14.25" customHeight="1">
      <c r="A10" s="150" t="s">
        <v>30</v>
      </c>
      <c r="B10" s="150"/>
      <c r="C10" s="151">
        <v>19</v>
      </c>
      <c r="D10" s="152">
        <v>27</v>
      </c>
      <c r="E10" s="152">
        <v>26</v>
      </c>
      <c r="F10" s="152">
        <v>29</v>
      </c>
      <c r="G10" s="152">
        <v>25</v>
      </c>
      <c r="H10" s="152">
        <v>27</v>
      </c>
      <c r="I10" s="147"/>
    </row>
    <row r="11" spans="1:10" ht="14.25" customHeight="1">
      <c r="A11" s="153"/>
      <c r="B11" s="153"/>
      <c r="C11" s="154"/>
      <c r="D11" s="154"/>
      <c r="E11" s="154"/>
      <c r="F11" s="154"/>
      <c r="G11" s="154"/>
      <c r="H11" s="154"/>
      <c r="I11" s="155"/>
      <c r="J11" s="28"/>
    </row>
    <row r="12" spans="1:10" ht="14.25" customHeight="1">
      <c r="A12" s="130"/>
      <c r="B12" s="130"/>
      <c r="C12" s="105"/>
      <c r="D12" s="105"/>
      <c r="E12" s="105"/>
      <c r="F12" s="105"/>
      <c r="G12" s="105"/>
      <c r="H12" s="105"/>
      <c r="I12" s="105"/>
      <c r="J12" s="28"/>
    </row>
    <row r="13" spans="1:10" ht="14.25" customHeight="1">
      <c r="A13" s="110" t="s">
        <v>13</v>
      </c>
      <c r="B13" s="110"/>
      <c r="C13" s="156">
        <f>SUM(C6:C10)</f>
        <v>130</v>
      </c>
      <c r="D13" s="156">
        <f t="shared" ref="D13:G13" si="0">SUM(D6:D10)</f>
        <v>157</v>
      </c>
      <c r="E13" s="156">
        <f t="shared" si="0"/>
        <v>137</v>
      </c>
      <c r="F13" s="156">
        <f t="shared" si="0"/>
        <v>143</v>
      </c>
      <c r="G13" s="156">
        <f t="shared" si="0"/>
        <v>158</v>
      </c>
      <c r="H13" s="156">
        <f t="shared" ref="H13" si="1">SUM(H6:H10)</f>
        <v>164</v>
      </c>
      <c r="I13" s="112"/>
    </row>
    <row r="14" spans="1:10" ht="14.25" customHeight="1">
      <c r="A14" s="157"/>
      <c r="B14" s="150"/>
      <c r="C14" s="158"/>
      <c r="D14" s="158"/>
      <c r="E14" s="158"/>
      <c r="F14" s="158"/>
      <c r="G14" s="158"/>
      <c r="H14" s="158"/>
      <c r="I14" s="159"/>
    </row>
    <row r="15" spans="1:10" ht="14.25" customHeight="1">
      <c r="A15" s="147"/>
      <c r="B15" s="160"/>
      <c r="C15" s="161"/>
      <c r="D15" s="161"/>
      <c r="E15" s="161"/>
      <c r="F15" s="161"/>
      <c r="G15" s="161"/>
      <c r="H15" s="161"/>
      <c r="I15" s="161"/>
    </row>
    <row r="16" spans="1:10" ht="14.25" customHeight="1">
      <c r="A16" s="162"/>
      <c r="B16" s="160"/>
      <c r="C16" s="161"/>
      <c r="D16" s="161"/>
      <c r="E16" s="161"/>
      <c r="F16" s="161"/>
      <c r="G16" s="161"/>
      <c r="H16" s="161"/>
      <c r="I16" s="161"/>
    </row>
    <row r="17" spans="1:9" ht="14.25" customHeight="1">
      <c r="A17" s="110" t="s">
        <v>6</v>
      </c>
      <c r="B17" s="160"/>
      <c r="C17" s="208">
        <v>2018</v>
      </c>
      <c r="D17" s="208">
        <v>2019</v>
      </c>
      <c r="E17" s="208">
        <v>2020</v>
      </c>
      <c r="F17" s="208">
        <v>2021</v>
      </c>
      <c r="G17" s="208">
        <v>2022</v>
      </c>
      <c r="H17" s="208">
        <v>2023</v>
      </c>
      <c r="I17" s="149"/>
    </row>
    <row r="18" spans="1:9" ht="14.25" customHeight="1">
      <c r="A18" s="160" t="s">
        <v>15</v>
      </c>
      <c r="B18" s="150"/>
      <c r="C18" s="208"/>
      <c r="D18" s="208"/>
      <c r="E18" s="208"/>
      <c r="F18" s="208"/>
      <c r="G18" s="208"/>
      <c r="H18" s="208"/>
      <c r="I18" s="149"/>
    </row>
    <row r="19" spans="1:9" ht="14.25" customHeight="1">
      <c r="A19" s="110"/>
      <c r="B19" s="150"/>
      <c r="C19" s="163"/>
      <c r="D19" s="163"/>
      <c r="E19" s="163"/>
      <c r="F19" s="163"/>
      <c r="G19" s="163"/>
      <c r="H19" s="163"/>
      <c r="I19" s="163"/>
    </row>
    <row r="20" spans="1:9" ht="14.25" customHeight="1">
      <c r="A20" s="150" t="s">
        <v>50</v>
      </c>
      <c r="B20" s="150"/>
      <c r="C20" s="164">
        <f>(C6/C$13)*100</f>
        <v>50.769230769230766</v>
      </c>
      <c r="D20" s="164">
        <f t="shared" ref="D20:G24" si="2">(D6/D$13)*100</f>
        <v>42.675159235668794</v>
      </c>
      <c r="E20" s="164">
        <f t="shared" si="2"/>
        <v>43.065693430656928</v>
      </c>
      <c r="F20" s="164">
        <f t="shared" si="2"/>
        <v>46.153846153846153</v>
      </c>
      <c r="G20" s="164">
        <f t="shared" si="2"/>
        <v>54.430379746835442</v>
      </c>
      <c r="H20" s="164">
        <f t="shared" ref="H20" si="3">(H6/H$13)*100</f>
        <v>52.439024390243901</v>
      </c>
      <c r="I20" s="147"/>
    </row>
    <row r="21" spans="1:9" ht="14.25" customHeight="1">
      <c r="A21" s="150" t="s">
        <v>51</v>
      </c>
      <c r="B21" s="150"/>
      <c r="C21" s="164">
        <f t="shared" ref="C21:G24" si="4">(C7/C$13)*100</f>
        <v>13.846153846153847</v>
      </c>
      <c r="D21" s="164">
        <f t="shared" si="4"/>
        <v>18.471337579617835</v>
      </c>
      <c r="E21" s="164">
        <f t="shared" si="4"/>
        <v>18.248175182481752</v>
      </c>
      <c r="F21" s="164">
        <f t="shared" si="2"/>
        <v>20.97902097902098</v>
      </c>
      <c r="G21" s="164">
        <f t="shared" si="4"/>
        <v>18.354430379746837</v>
      </c>
      <c r="H21" s="164">
        <f t="shared" ref="H21" si="5">(H7/H$13)*100</f>
        <v>17.682926829268293</v>
      </c>
      <c r="I21" s="147"/>
    </row>
    <row r="22" spans="1:9" ht="14.25" customHeight="1">
      <c r="A22" s="150" t="s">
        <v>52</v>
      </c>
      <c r="B22" s="150"/>
      <c r="C22" s="164">
        <f t="shared" si="4"/>
        <v>9.2307692307692317</v>
      </c>
      <c r="D22" s="164">
        <f t="shared" si="4"/>
        <v>11.464968152866243</v>
      </c>
      <c r="E22" s="164">
        <f t="shared" si="4"/>
        <v>7.2992700729926998</v>
      </c>
      <c r="F22" s="164">
        <f t="shared" si="2"/>
        <v>6.2937062937062942</v>
      </c>
      <c r="G22" s="164">
        <f t="shared" si="4"/>
        <v>3.79746835443038</v>
      </c>
      <c r="H22" s="164">
        <f t="shared" ref="H22" si="6">(H8/H$13)*100</f>
        <v>6.7073170731707323</v>
      </c>
      <c r="I22" s="147"/>
    </row>
    <row r="23" spans="1:9" ht="14.25" customHeight="1">
      <c r="A23" s="150" t="s">
        <v>53</v>
      </c>
      <c r="B23" s="150"/>
      <c r="C23" s="164">
        <f t="shared" si="4"/>
        <v>11.538461538461538</v>
      </c>
      <c r="D23" s="164">
        <f t="shared" si="4"/>
        <v>10.191082802547772</v>
      </c>
      <c r="E23" s="164">
        <f t="shared" si="4"/>
        <v>12.408759124087592</v>
      </c>
      <c r="F23" s="164">
        <f t="shared" si="2"/>
        <v>6.2937062937062942</v>
      </c>
      <c r="G23" s="164">
        <f t="shared" si="4"/>
        <v>7.59493670886076</v>
      </c>
      <c r="H23" s="164">
        <f t="shared" ref="H23" si="7">(H9/H$13)*100</f>
        <v>6.7073170731707323</v>
      </c>
      <c r="I23" s="147"/>
    </row>
    <row r="24" spans="1:9" ht="14.25" customHeight="1">
      <c r="A24" s="152" t="s">
        <v>30</v>
      </c>
      <c r="B24" s="150"/>
      <c r="C24" s="164">
        <f t="shared" si="4"/>
        <v>14.615384615384617</v>
      </c>
      <c r="D24" s="164">
        <f t="shared" si="4"/>
        <v>17.197452229299362</v>
      </c>
      <c r="E24" s="164">
        <f t="shared" si="4"/>
        <v>18.978102189781019</v>
      </c>
      <c r="F24" s="164">
        <f t="shared" si="2"/>
        <v>20.27972027972028</v>
      </c>
      <c r="G24" s="164">
        <f t="shared" si="4"/>
        <v>15.822784810126583</v>
      </c>
      <c r="H24" s="164">
        <f t="shared" ref="H24" si="8">(H10/H$13)*100</f>
        <v>16.463414634146343</v>
      </c>
      <c r="I24" s="147"/>
    </row>
    <row r="25" spans="1:9" ht="14.25" customHeight="1">
      <c r="A25" s="165"/>
      <c r="B25" s="165"/>
      <c r="C25" s="166"/>
      <c r="D25" s="166"/>
      <c r="E25" s="166"/>
      <c r="F25" s="166"/>
      <c r="G25" s="166"/>
      <c r="H25" s="166"/>
      <c r="I25" s="167"/>
    </row>
    <row r="26" spans="1:9" ht="14.25" customHeight="1">
      <c r="A26" s="168"/>
      <c r="B26" s="168"/>
      <c r="C26" s="152"/>
      <c r="D26" s="152"/>
      <c r="E26" s="152"/>
      <c r="F26" s="152"/>
      <c r="G26" s="152"/>
      <c r="H26" s="152"/>
    </row>
    <row r="27" spans="1:9" ht="14.25" customHeight="1">
      <c r="A27" s="168" t="s">
        <v>13</v>
      </c>
      <c r="B27" s="168"/>
      <c r="C27" s="169">
        <f>SUM(C20:C24)</f>
        <v>99.999999999999986</v>
      </c>
      <c r="D27" s="169">
        <f t="shared" ref="D27:G27" si="9">SUM(D20:D24)</f>
        <v>100</v>
      </c>
      <c r="E27" s="169">
        <f t="shared" si="9"/>
        <v>100</v>
      </c>
      <c r="F27" s="169">
        <f t="shared" si="9"/>
        <v>100</v>
      </c>
      <c r="G27" s="169">
        <f t="shared" si="9"/>
        <v>99.999999999999986</v>
      </c>
      <c r="H27" s="169">
        <f t="shared" ref="H27" si="10">SUM(H20:H24)</f>
        <v>100</v>
      </c>
      <c r="I27" s="169"/>
    </row>
    <row r="28" spans="1:9" ht="14.25" customHeight="1">
      <c r="A28" s="210"/>
      <c r="B28" s="210"/>
      <c r="C28" s="170"/>
      <c r="D28" s="170"/>
      <c r="E28" s="170"/>
      <c r="F28" s="170"/>
      <c r="G28" s="170"/>
      <c r="H28" s="170"/>
    </row>
    <row r="29" spans="1:9" ht="14.25" customHeight="1">
      <c r="A29" s="146" t="s">
        <v>37</v>
      </c>
    </row>
  </sheetData>
  <mergeCells count="14">
    <mergeCell ref="G3:G4"/>
    <mergeCell ref="A5:B5"/>
    <mergeCell ref="H3:H4"/>
    <mergeCell ref="H17:H18"/>
    <mergeCell ref="A28:B28"/>
    <mergeCell ref="C3:C4"/>
    <mergeCell ref="D3:D4"/>
    <mergeCell ref="E3:E4"/>
    <mergeCell ref="F3:F4"/>
    <mergeCell ref="C17:C18"/>
    <mergeCell ref="D17:D18"/>
    <mergeCell ref="E17:E18"/>
    <mergeCell ref="F17:F18"/>
    <mergeCell ref="G17:G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H17" sqref="H17:H18"/>
    </sheetView>
  </sheetViews>
  <sheetFormatPr defaultRowHeight="14.25" customHeight="1"/>
  <cols>
    <col min="1" max="1" width="9.59765625" style="146"/>
    <col min="2" max="2" width="15.59765625" style="146" customWidth="1"/>
    <col min="3" max="8" width="12.59765625" style="146" customWidth="1"/>
    <col min="9" max="9" width="1.796875" style="146" customWidth="1"/>
    <col min="10" max="16384" width="9.59765625" style="146"/>
  </cols>
  <sheetData>
    <row r="1" spans="1:10" ht="14.25" customHeight="1">
      <c r="A1" s="145" t="s">
        <v>49</v>
      </c>
    </row>
    <row r="3" spans="1:10" ht="14.25" customHeight="1">
      <c r="A3" s="147"/>
      <c r="B3" s="148"/>
      <c r="C3" s="208">
        <v>2018</v>
      </c>
      <c r="D3" s="208">
        <v>2019</v>
      </c>
      <c r="E3" s="208">
        <v>2020</v>
      </c>
      <c r="F3" s="208">
        <v>2021</v>
      </c>
      <c r="G3" s="208">
        <v>2022</v>
      </c>
      <c r="H3" s="208">
        <v>2023</v>
      </c>
      <c r="I3" s="149"/>
    </row>
    <row r="4" spans="1:10" ht="14.25" customHeight="1">
      <c r="A4" s="110" t="s">
        <v>6</v>
      </c>
      <c r="B4" s="148"/>
      <c r="C4" s="208"/>
      <c r="D4" s="208"/>
      <c r="E4" s="208"/>
      <c r="F4" s="208"/>
      <c r="G4" s="208"/>
      <c r="H4" s="208"/>
      <c r="I4" s="149"/>
    </row>
    <row r="5" spans="1:10" ht="14.25" customHeight="1">
      <c r="A5" s="209"/>
      <c r="B5" s="209"/>
      <c r="C5" s="147"/>
      <c r="I5" s="147"/>
    </row>
    <row r="6" spans="1:10" ht="14.25" customHeight="1">
      <c r="A6" s="150" t="s">
        <v>50</v>
      </c>
      <c r="B6" s="150"/>
      <c r="C6" s="151">
        <v>522</v>
      </c>
      <c r="D6" s="152">
        <v>544</v>
      </c>
      <c r="E6" s="152">
        <v>440</v>
      </c>
      <c r="F6" s="152">
        <v>483</v>
      </c>
      <c r="G6" s="152">
        <v>546</v>
      </c>
      <c r="H6" s="152">
        <v>544.99999999999977</v>
      </c>
      <c r="I6" s="147"/>
    </row>
    <row r="7" spans="1:10" ht="14.25" customHeight="1">
      <c r="A7" s="150" t="s">
        <v>51</v>
      </c>
      <c r="B7" s="150"/>
      <c r="C7" s="151">
        <v>579</v>
      </c>
      <c r="D7" s="152">
        <v>937</v>
      </c>
      <c r="E7" s="152">
        <v>787</v>
      </c>
      <c r="F7" s="152">
        <v>980</v>
      </c>
      <c r="G7" s="152">
        <v>954</v>
      </c>
      <c r="H7" s="152">
        <v>979</v>
      </c>
      <c r="I7" s="147"/>
    </row>
    <row r="8" spans="1:10" ht="14.25" customHeight="1">
      <c r="A8" s="150" t="s">
        <v>52</v>
      </c>
      <c r="B8" s="150"/>
      <c r="C8" s="151">
        <v>758</v>
      </c>
      <c r="D8" s="152">
        <v>1270</v>
      </c>
      <c r="E8" s="152">
        <v>684</v>
      </c>
      <c r="F8" s="152">
        <v>678</v>
      </c>
      <c r="G8" s="152">
        <v>450</v>
      </c>
      <c r="H8" s="152">
        <v>784.00000000000011</v>
      </c>
      <c r="I8" s="147"/>
    </row>
    <row r="9" spans="1:10" ht="14.25" customHeight="1">
      <c r="A9" s="150" t="s">
        <v>53</v>
      </c>
      <c r="B9" s="150"/>
      <c r="C9" s="151">
        <v>2247</v>
      </c>
      <c r="D9" s="152">
        <v>2240</v>
      </c>
      <c r="E9" s="152">
        <v>2382</v>
      </c>
      <c r="F9" s="152">
        <v>1409</v>
      </c>
      <c r="G9" s="152">
        <v>1624</v>
      </c>
      <c r="H9" s="152">
        <v>1618.9999999999998</v>
      </c>
      <c r="I9" s="147"/>
    </row>
    <row r="10" spans="1:10" ht="14.25" customHeight="1">
      <c r="A10" s="150" t="s">
        <v>30</v>
      </c>
      <c r="B10" s="150"/>
      <c r="C10" s="151">
        <v>7954</v>
      </c>
      <c r="D10" s="152">
        <v>11318</v>
      </c>
      <c r="E10" s="152">
        <v>10747</v>
      </c>
      <c r="F10" s="152">
        <v>11852</v>
      </c>
      <c r="G10" s="152">
        <v>11365</v>
      </c>
      <c r="H10" s="152">
        <v>11606</v>
      </c>
      <c r="I10" s="147"/>
    </row>
    <row r="11" spans="1:10" ht="14.25" customHeight="1">
      <c r="A11" s="153"/>
      <c r="B11" s="153"/>
      <c r="C11" s="154"/>
      <c r="D11" s="154"/>
      <c r="E11" s="154"/>
      <c r="F11" s="154"/>
      <c r="G11" s="154"/>
      <c r="H11" s="154"/>
      <c r="I11" s="155"/>
      <c r="J11" s="28"/>
    </row>
    <row r="12" spans="1:10" ht="14.25" customHeight="1">
      <c r="A12" s="130"/>
      <c r="B12" s="130"/>
      <c r="C12" s="105"/>
      <c r="D12" s="105"/>
      <c r="E12" s="105"/>
      <c r="F12" s="105"/>
      <c r="G12" s="105"/>
      <c r="H12" s="105"/>
      <c r="I12" s="105"/>
      <c r="J12" s="28"/>
    </row>
    <row r="13" spans="1:10" ht="14.25" customHeight="1">
      <c r="A13" s="110" t="s">
        <v>13</v>
      </c>
      <c r="B13" s="110"/>
      <c r="C13" s="156">
        <f>SUM(C6:C10)</f>
        <v>12060</v>
      </c>
      <c r="D13" s="156">
        <f t="shared" ref="D13:G13" si="0">SUM(D6:D10)</f>
        <v>16309</v>
      </c>
      <c r="E13" s="156">
        <f t="shared" si="0"/>
        <v>15040</v>
      </c>
      <c r="F13" s="156">
        <f t="shared" si="0"/>
        <v>15402</v>
      </c>
      <c r="G13" s="156">
        <f t="shared" si="0"/>
        <v>14939</v>
      </c>
      <c r="H13" s="156">
        <f t="shared" ref="H13" si="1">SUM(H6:H10)</f>
        <v>15533</v>
      </c>
      <c r="I13" s="112"/>
    </row>
    <row r="14" spans="1:10" ht="14.25" customHeight="1">
      <c r="A14" s="157"/>
      <c r="B14" s="150"/>
      <c r="C14" s="158"/>
      <c r="D14" s="158"/>
      <c r="E14" s="158"/>
      <c r="F14" s="158"/>
      <c r="G14" s="158"/>
      <c r="H14" s="158"/>
      <c r="I14" s="159"/>
    </row>
    <row r="15" spans="1:10" ht="14.25" customHeight="1">
      <c r="A15" s="147"/>
      <c r="B15" s="160"/>
      <c r="C15" s="161"/>
      <c r="D15" s="161"/>
      <c r="E15" s="161"/>
      <c r="F15" s="161"/>
      <c r="G15" s="161"/>
      <c r="H15" s="161"/>
      <c r="I15" s="161"/>
    </row>
    <row r="16" spans="1:10" ht="14.25" customHeight="1">
      <c r="A16" s="162"/>
      <c r="B16" s="160"/>
      <c r="C16" s="161"/>
      <c r="D16" s="161"/>
      <c r="E16" s="161"/>
      <c r="F16" s="161"/>
      <c r="G16" s="161"/>
      <c r="H16" s="161"/>
      <c r="I16" s="161"/>
    </row>
    <row r="17" spans="1:9" ht="14.25" customHeight="1">
      <c r="A17" s="110" t="s">
        <v>6</v>
      </c>
      <c r="B17" s="160"/>
      <c r="C17" s="208">
        <v>2018</v>
      </c>
      <c r="D17" s="208">
        <v>2019</v>
      </c>
      <c r="E17" s="208">
        <v>2020</v>
      </c>
      <c r="F17" s="208">
        <v>2021</v>
      </c>
      <c r="G17" s="208">
        <v>2022</v>
      </c>
      <c r="H17" s="208">
        <v>2023</v>
      </c>
      <c r="I17" s="149"/>
    </row>
    <row r="18" spans="1:9" ht="14.25" customHeight="1">
      <c r="A18" s="160" t="s">
        <v>15</v>
      </c>
      <c r="B18" s="150"/>
      <c r="C18" s="208"/>
      <c r="D18" s="208"/>
      <c r="E18" s="208"/>
      <c r="F18" s="208"/>
      <c r="G18" s="208"/>
      <c r="H18" s="208"/>
      <c r="I18" s="149"/>
    </row>
    <row r="19" spans="1:9" ht="14.25" customHeight="1">
      <c r="A19" s="110"/>
      <c r="B19" s="150"/>
      <c r="C19" s="163"/>
      <c r="D19" s="163"/>
      <c r="E19" s="163"/>
      <c r="F19" s="163"/>
      <c r="G19" s="163"/>
      <c r="H19" s="163"/>
      <c r="I19" s="163"/>
    </row>
    <row r="20" spans="1:9" ht="14.25" customHeight="1">
      <c r="A20" s="150" t="s">
        <v>50</v>
      </c>
      <c r="B20" s="150"/>
      <c r="C20" s="164">
        <f>(C6/C$13)*100</f>
        <v>4.3283582089552244</v>
      </c>
      <c r="D20" s="164">
        <f t="shared" ref="D20:G24" si="2">(D6/D$13)*100</f>
        <v>3.3355815807223008</v>
      </c>
      <c r="E20" s="164">
        <f t="shared" si="2"/>
        <v>2.9255319148936172</v>
      </c>
      <c r="F20" s="164">
        <f t="shared" si="2"/>
        <v>3.1359563693026877</v>
      </c>
      <c r="G20" s="164">
        <f t="shared" si="2"/>
        <v>3.6548631099805875</v>
      </c>
      <c r="H20" s="164">
        <f t="shared" ref="H20" si="3">(H6/H$13)*100</f>
        <v>3.50865898409837</v>
      </c>
      <c r="I20" s="147"/>
    </row>
    <row r="21" spans="1:9" ht="14.25" customHeight="1">
      <c r="A21" s="150" t="s">
        <v>51</v>
      </c>
      <c r="B21" s="150"/>
      <c r="C21" s="164">
        <f t="shared" ref="C21:G24" si="4">(C7/C$13)*100</f>
        <v>4.8009950248756219</v>
      </c>
      <c r="D21" s="164">
        <f t="shared" si="4"/>
        <v>5.745294009442639</v>
      </c>
      <c r="E21" s="164">
        <f t="shared" si="4"/>
        <v>5.2327127659574462</v>
      </c>
      <c r="F21" s="164">
        <f t="shared" si="2"/>
        <v>6.3628100246721209</v>
      </c>
      <c r="G21" s="164">
        <f t="shared" si="4"/>
        <v>6.3859696097463017</v>
      </c>
      <c r="H21" s="164">
        <f t="shared" ref="H21" si="5">(H7/H$13)*100</f>
        <v>6.3027103585913862</v>
      </c>
      <c r="I21" s="147"/>
    </row>
    <row r="22" spans="1:9" ht="14.25" customHeight="1">
      <c r="A22" s="150" t="s">
        <v>52</v>
      </c>
      <c r="B22" s="150"/>
      <c r="C22" s="164">
        <f t="shared" si="4"/>
        <v>6.285240464344942</v>
      </c>
      <c r="D22" s="164">
        <f t="shared" si="4"/>
        <v>7.7871114108774302</v>
      </c>
      <c r="E22" s="164">
        <f t="shared" si="4"/>
        <v>4.5478723404255321</v>
      </c>
      <c r="F22" s="164">
        <f t="shared" si="2"/>
        <v>4.4020257109466305</v>
      </c>
      <c r="G22" s="164">
        <f t="shared" si="4"/>
        <v>3.0122498159180671</v>
      </c>
      <c r="H22" s="164">
        <f t="shared" ref="H22" si="6">(H8/H$13)*100</f>
        <v>5.0473186119873823</v>
      </c>
      <c r="I22" s="147"/>
    </row>
    <row r="23" spans="1:9" ht="14.25" customHeight="1">
      <c r="A23" s="150" t="s">
        <v>53</v>
      </c>
      <c r="B23" s="150"/>
      <c r="C23" s="164">
        <f t="shared" si="4"/>
        <v>18.631840796019901</v>
      </c>
      <c r="D23" s="164">
        <f t="shared" si="4"/>
        <v>13.73474768532712</v>
      </c>
      <c r="E23" s="164">
        <f t="shared" si="4"/>
        <v>15.837765957446809</v>
      </c>
      <c r="F23" s="164">
        <f t="shared" si="2"/>
        <v>9.1481625762887937</v>
      </c>
      <c r="G23" s="164">
        <f t="shared" si="4"/>
        <v>10.870874891224313</v>
      </c>
      <c r="H23" s="164">
        <f t="shared" ref="H23" si="7">(H9/H$13)*100</f>
        <v>10.422970450009656</v>
      </c>
      <c r="I23" s="147"/>
    </row>
    <row r="24" spans="1:9" ht="14.25" customHeight="1">
      <c r="A24" s="152" t="s">
        <v>30</v>
      </c>
      <c r="B24" s="150"/>
      <c r="C24" s="164">
        <f t="shared" si="4"/>
        <v>65.953565505804306</v>
      </c>
      <c r="D24" s="164">
        <f t="shared" si="4"/>
        <v>69.397265313630513</v>
      </c>
      <c r="E24" s="164">
        <f t="shared" si="4"/>
        <v>71.456117021276597</v>
      </c>
      <c r="F24" s="164">
        <f t="shared" si="2"/>
        <v>76.951045318789767</v>
      </c>
      <c r="G24" s="164">
        <f t="shared" si="4"/>
        <v>76.076042573130735</v>
      </c>
      <c r="H24" s="164">
        <f t="shared" ref="H24" si="8">(H10/H$13)*100</f>
        <v>74.718341595313206</v>
      </c>
      <c r="I24" s="147"/>
    </row>
    <row r="25" spans="1:9" ht="14.25" customHeight="1">
      <c r="A25" s="165"/>
      <c r="B25" s="165"/>
      <c r="C25" s="166"/>
      <c r="D25" s="166"/>
      <c r="E25" s="166"/>
      <c r="F25" s="166"/>
      <c r="G25" s="166"/>
      <c r="H25" s="166"/>
      <c r="I25" s="167"/>
    </row>
    <row r="26" spans="1:9" ht="14.25" customHeight="1">
      <c r="A26" s="168"/>
      <c r="B26" s="168"/>
      <c r="C26" s="152"/>
      <c r="D26" s="152"/>
      <c r="E26" s="152"/>
      <c r="F26" s="152"/>
      <c r="G26" s="152"/>
      <c r="H26" s="152"/>
    </row>
    <row r="27" spans="1:9" ht="14.25" customHeight="1">
      <c r="A27" s="168" t="s">
        <v>13</v>
      </c>
      <c r="B27" s="168"/>
      <c r="C27" s="169">
        <f>SUM(C20:C24)</f>
        <v>100</v>
      </c>
      <c r="D27" s="169">
        <f t="shared" ref="D27:G27" si="9">SUM(D20:D24)</f>
        <v>100</v>
      </c>
      <c r="E27" s="169">
        <f t="shared" si="9"/>
        <v>100</v>
      </c>
      <c r="F27" s="169">
        <f t="shared" si="9"/>
        <v>100</v>
      </c>
      <c r="G27" s="169">
        <f t="shared" si="9"/>
        <v>100</v>
      </c>
      <c r="H27" s="169">
        <f t="shared" ref="H27" si="10">SUM(H20:H24)</f>
        <v>100</v>
      </c>
      <c r="I27" s="169"/>
    </row>
    <row r="28" spans="1:9" ht="14.25" customHeight="1">
      <c r="A28" s="210"/>
      <c r="B28" s="210"/>
      <c r="C28" s="170"/>
      <c r="D28" s="170"/>
      <c r="E28" s="170"/>
      <c r="F28" s="170"/>
      <c r="G28" s="170"/>
      <c r="H28" s="170"/>
    </row>
    <row r="29" spans="1:9" ht="14.25" customHeight="1">
      <c r="A29" s="146" t="s">
        <v>37</v>
      </c>
    </row>
  </sheetData>
  <mergeCells count="14">
    <mergeCell ref="G3:G4"/>
    <mergeCell ref="A5:B5"/>
    <mergeCell ref="H3:H4"/>
    <mergeCell ref="H17:H18"/>
    <mergeCell ref="A28:B28"/>
    <mergeCell ref="C3:C4"/>
    <mergeCell ref="D3:D4"/>
    <mergeCell ref="E3:E4"/>
    <mergeCell ref="F3:F4"/>
    <mergeCell ref="C17:C18"/>
    <mergeCell ref="D17:D18"/>
    <mergeCell ref="E17:E18"/>
    <mergeCell ref="F17:F18"/>
    <mergeCell ref="G17:G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L16" sqref="L16"/>
    </sheetView>
  </sheetViews>
  <sheetFormatPr defaultRowHeight="14.25" customHeight="1"/>
  <cols>
    <col min="2" max="2" width="22.59765625" bestFit="1" customWidth="1"/>
    <col min="3" max="3" width="28.59765625" bestFit="1" customWidth="1"/>
  </cols>
  <sheetData>
    <row r="1" spans="1:3" ht="14.25" customHeight="1" thickBot="1">
      <c r="A1" s="175" t="s">
        <v>58</v>
      </c>
    </row>
    <row r="2" spans="1:3" ht="14.25" customHeight="1" thickBot="1">
      <c r="A2" s="171"/>
      <c r="B2" s="172" t="s">
        <v>55</v>
      </c>
      <c r="C2" s="172" t="s">
        <v>56</v>
      </c>
    </row>
    <row r="3" spans="1:3" ht="14.25" customHeight="1">
      <c r="A3" s="181">
        <v>2019</v>
      </c>
      <c r="B3" s="180">
        <v>13</v>
      </c>
      <c r="C3" s="180">
        <v>1138</v>
      </c>
    </row>
    <row r="4" spans="1:3" ht="14.25" customHeight="1">
      <c r="A4" s="181">
        <v>2020</v>
      </c>
      <c r="B4" s="173">
        <v>19</v>
      </c>
      <c r="C4" s="173">
        <v>1422</v>
      </c>
    </row>
    <row r="5" spans="1:3" s="132" customFormat="1" ht="14.25" customHeight="1">
      <c r="A5" s="181">
        <v>2021</v>
      </c>
      <c r="B5" s="173">
        <v>21</v>
      </c>
      <c r="C5" s="173">
        <v>1514</v>
      </c>
    </row>
    <row r="6" spans="1:3" ht="14.25" customHeight="1">
      <c r="A6" s="179">
        <v>2022</v>
      </c>
      <c r="B6" s="173">
        <v>27</v>
      </c>
      <c r="C6" s="173">
        <v>1772</v>
      </c>
    </row>
    <row r="7" spans="1:3" s="141" customFormat="1" ht="14.25" customHeight="1" thickBot="1">
      <c r="A7" s="182">
        <v>2023</v>
      </c>
      <c r="B7" s="174">
        <v>31</v>
      </c>
      <c r="C7" s="174">
        <v>2403</v>
      </c>
    </row>
    <row r="9" spans="1:3" ht="14.25" customHeight="1">
      <c r="A9" t="s">
        <v>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tabel 3</vt:lpstr>
      <vt:lpstr>tabel 4</vt:lpstr>
      <vt:lpstr>tabel 13 </vt:lpstr>
      <vt:lpstr>tabel 14</vt:lpstr>
      <vt:lpstr>Melkschapen_tabel1</vt:lpstr>
      <vt:lpstr>Melkschapen_tabel2</vt:lpstr>
      <vt:lpstr>Waterbuffels</vt:lpstr>
    </vt:vector>
  </TitlesOfParts>
  <Company>Productschappen PZ &amp; PVE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harnam</dc:creator>
  <cp:lastModifiedBy>Vaarhorst, A.A.M. (Anika)</cp:lastModifiedBy>
  <cp:lastPrinted>2014-04-17T09:02:49Z</cp:lastPrinted>
  <dcterms:created xsi:type="dcterms:W3CDTF">2014-04-16T07:13:12Z</dcterms:created>
  <dcterms:modified xsi:type="dcterms:W3CDTF">2024-04-09T11:48:35Z</dcterms:modified>
</cp:coreProperties>
</file>