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T:\"/>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7" r:id="rId5"/>
    <sheet name="Tabel 2" sheetId="18" r:id="rId6"/>
    <sheet name="Tabel 3" sheetId="19" r:id="rId7"/>
    <sheet name="Tabel 4" sheetId="20" r:id="rId8"/>
    <sheet name="Tabel 5" sheetId="21" r:id="rId9"/>
    <sheet name="Tabel 6" sheetId="22" r:id="rId10"/>
    <sheet name="Tabel 7" sheetId="23" r:id="rId11"/>
    <sheet name="Tabel 8" sheetId="24" r:id="rId12"/>
    <sheet name="Tabel 9" sheetId="25" r:id="rId13"/>
    <sheet name="Tabel 10" sheetId="26" r:id="rId14"/>
    <sheet name="Tabel 11" sheetId="27" r:id="rId15"/>
    <sheet name="Tabel 12" sheetId="28" r:id="rId16"/>
    <sheet name="Tabel 13" sheetId="29" r:id="rId17"/>
    <sheet name="Tabel 14" sheetId="30" r:id="rId18"/>
    <sheet name="Tabel 15" sheetId="31" r:id="rId19"/>
    <sheet name="Tabel 16" sheetId="32" r:id="rId20"/>
    <sheet name="Tabel 17" sheetId="33" r:id="rId21"/>
    <sheet name="Tabel 18" sheetId="34" r:id="rId22"/>
  </sheets>
  <definedNames>
    <definedName name="_xlnm.Print_Area" localSheetId="3">Bronbestanden!$A$1:$B$15</definedName>
    <definedName name="_xlnm.Print_Area" localSheetId="1">Inhoud!$A$1:$E$55</definedName>
    <definedName name="_xlnm.Print_Area" localSheetId="4">'Tabel 1'!$A$1:$E$16</definedName>
    <definedName name="_xlnm.Print_Area" localSheetId="6">'Tabel 3'!$A$1:$E$46</definedName>
    <definedName name="_xlnm.Print_Area" localSheetId="2">Toelichting!$A$1:$A$59</definedName>
    <definedName name="_xlnm.Print_Area" localSheetId="0">Voorblad!$A$1:$K$60</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6" i="14" l="1"/>
  <c r="A25" i="14" l="1"/>
  <c r="A24" i="14"/>
  <c r="A23" i="14"/>
  <c r="A22" i="14"/>
  <c r="A21" i="14"/>
  <c r="A20" i="14"/>
  <c r="A19" i="14"/>
  <c r="A18" i="14"/>
  <c r="A17" i="14"/>
  <c r="A16" i="14"/>
  <c r="A15" i="14"/>
  <c r="A14" i="14"/>
  <c r="A13" i="14"/>
  <c r="A12" i="14"/>
  <c r="A11" i="14"/>
  <c r="A10" i="14"/>
  <c r="A9" i="14"/>
</calcChain>
</file>

<file path=xl/sharedStrings.xml><?xml version="1.0" encoding="utf-8"?>
<sst xmlns="http://schemas.openxmlformats.org/spreadsheetml/2006/main" count="519" uniqueCount="328">
  <si>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</si>
  <si>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</si>
  <si>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</si>
  <si>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</si>
  <si>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</si>
  <si>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</si>
  <si>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</si>
  <si>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</si>
  <si>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</si>
  <si>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</si>
  <si>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</si>
  <si>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</si>
  <si>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</si>
  <si>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</si>
  <si>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</si>
  <si>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</si>
  <si>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</si>
  <si>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Aandachtspunten bij de cijfers</t>
  </si>
  <si>
    <t>Afkortingen</t>
  </si>
  <si>
    <r>
      <t>BRP</t>
    </r>
    <r>
      <rPr>
        <sz val="10"/>
        <rFont val="Arial"/>
        <family val="2"/>
      </rPr>
      <t xml:space="preserve"> - Basisregistratie Personen</t>
    </r>
  </si>
  <si>
    <r>
      <rPr>
        <b/>
        <i/>
        <sz val="10"/>
        <rFont val="Arial"/>
        <family val="2"/>
      </rPr>
      <t>BSN</t>
    </r>
    <r>
      <rPr>
        <sz val="10"/>
        <rFont val="Arial"/>
        <family val="2"/>
      </rPr>
      <t xml:space="preserve"> - burgerservicenummer</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</si>
  <si>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</si>
  <si>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</si>
  <si>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</si>
  <si>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</si>
  <si>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</si>
  <si>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</si>
  <si>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</si>
  <si>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</si>
  <si>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</si>
  <si>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</si>
  <si>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</si>
  <si>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</si>
  <si>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</si>
  <si>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</si>
  <si>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https://www.rijksoverheid.nl/documenten/kamerstukken/2020/05/14/de-barometer-culturele-diversiteit-komt-per-1-juli-2020-beschikbaar</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</si>
  <si>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</si>
  <si>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https://www.cbs.nl/nl-nl/onze-diensten/methoden/begrippen/migratieachtergrond</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</si>
  <si>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</si>
  <si>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</si>
  <si>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</si>
  <si>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</si>
  <si>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r>
      <rPr>
        <b/>
        <i/>
        <sz val="10"/>
        <color theme="1"/>
        <rFont val="Arial"/>
        <family val="2"/>
      </rPr>
      <t>SZW</t>
    </r>
    <r>
      <rPr>
        <sz val="10"/>
        <color theme="1"/>
        <rFont val="Arial"/>
        <family val="2"/>
      </rPr>
      <t xml:space="preserve"> - ministerie van Sociale Zaken en Werkgelegenheid</t>
    </r>
  </si>
  <si>
    <t>https://www.cbs.nl/nl-nl/onze-diensten/methoden/onderzoeksomschrijvingen/korte-onderzoeksbeschrijvingen/barometer-culturele-diversiteit-ingezoomde-variant</t>
  </si>
  <si>
    <t>Ons e-mailadres is asd@cbs.nl.</t>
  </si>
  <si>
    <t>https://dashboards.cbs.nl/v3/barometerculturelediversiteit/</t>
  </si>
  <si>
    <t>De Barometer valt onder dezelfde privacy regels van het CBS, met als extra bescherming dat de personeelsgegevens die een organisatie aanlevert uitsluitend voor desbetreffende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</si>
  <si>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2021 - 2022 = 2021 tot en met 2022</t>
  </si>
  <si>
    <t>2021/2022 = het gemiddelde over de jaren 2021 tot en met 2022</t>
  </si>
  <si>
    <t>2021/’22 = oogstjaar, boekjaar, schooljaar enz., beginnend in 2021 en eindigend in 2022</t>
  </si>
  <si>
    <t>2019/’20–2021/’22 = oogstjaar, boekjaar enz., 2019/’20 tot en met 2021/’22</t>
  </si>
  <si>
    <t>https://www.cbs.nl/nl-nl/arbeid-en-inkomen/arbeid-en-sociale-zekerheid/barometer-culturele-diversiteit/herkomstindeling-barometer-culturele-diversiteit</t>
  </si>
  <si>
    <t>Gemeenten.</t>
  </si>
  <si>
    <t>CBS</t>
  </si>
  <si>
    <t>Gemeente Amsterdam.</t>
  </si>
  <si>
    <t>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Gemeente Amsterdam bevat deze maatwerktabellenset tabellen met cijfers over de culturele diversiteit van hun werknemers op 30 november 2022. Om deze cijfers te duiden, kan gebruik gemaakt worden van het dashboard met periodieke statistieken over culturele diversiteit op de arbeidsmarkt, dat het CBS op verzoek van SZW gemaakt heeft (zie Referenties).</t>
  </si>
  <si>
    <t>Vragen over deze publicatie kunnen gestuurd worden aan het CBS onder vermelding van het referentienummer PR002696</t>
  </si>
  <si>
    <t>Tabel 1</t>
  </si>
  <si>
    <t>Migratieachtergrond werknemers Gemeente Amsterdam naar dienstverband, 30 november 2022</t>
  </si>
  <si>
    <t>Totaal</t>
  </si>
  <si>
    <t>%</t>
  </si>
  <si>
    <t>Migratieachtergrond</t>
  </si>
  <si>
    <t>Nederlandse achtergrond</t>
  </si>
  <si>
    <t>westerse migratieachtergrond</t>
  </si>
  <si>
    <t>niet-westerse migratieachtergrond</t>
  </si>
  <si>
    <t>Externe medewerker</t>
  </si>
  <si>
    <t>Tijdelijke medewerker</t>
  </si>
  <si>
    <t>Vaste medewerker</t>
  </si>
  <si>
    <t>Bron: CBS.</t>
  </si>
  <si>
    <t>Tabel 2</t>
  </si>
  <si>
    <t>Ruimte en Economie - externe medewerker</t>
  </si>
  <si>
    <t>Ruimte en Economie - tijdelijke medewerker</t>
  </si>
  <si>
    <t>Ruimte en Economie - vaste medewerker</t>
  </si>
  <si>
    <t>Sociaal - externe medewerker</t>
  </si>
  <si>
    <t>Sociaal - tijdelijke medewerker</t>
  </si>
  <si>
    <t>Sociaal - vaste medewerker</t>
  </si>
  <si>
    <t>Tabel 3</t>
  </si>
  <si>
    <t>Bedrijfsvoering - Communicatie</t>
  </si>
  <si>
    <t>Bedrijfsvoering - Facilitair Bureau</t>
  </si>
  <si>
    <t>Bedrijfsvoering - Financiën en Inkoop</t>
  </si>
  <si>
    <t>Bedrijfsvoering - Overig</t>
  </si>
  <si>
    <t>Bedrijfsvoering - Personeel en Organisatie</t>
  </si>
  <si>
    <t>Bestuur en Organisatie / Auditdienst ACAM - Openbare Orde en Veiligheid, Bestuur en Organisatie / Gemeentesecretaris</t>
  </si>
  <si>
    <t>Bestuur en Organisatie / Auditdienst ACAM - Overig</t>
  </si>
  <si>
    <t>Digitalisering, Innovatie en Informatie - Digitale Strategie en Informatie</t>
  </si>
  <si>
    <t>Digitalisering, Innovatie en Informatie - Digitale Voorzieningen</t>
  </si>
  <si>
    <t>Digitalisering, Innovatie en Informatie - Digitalisering en Innovatie</t>
  </si>
  <si>
    <t>Digitalisering, Innovatie en Informatie - Overig</t>
  </si>
  <si>
    <t>Ruimte en Economie - Gemeentelijk Vastgoed, Parkeren</t>
  </si>
  <si>
    <t>Ruimte en Economie - Grond en Ontwikkeling</t>
  </si>
  <si>
    <t>Ruimte en Economie - Ingenieursbureau</t>
  </si>
  <si>
    <t>Ruimte en Economie - Overig</t>
  </si>
  <si>
    <t>Ruimte en Economie - ProjectManagementbureau</t>
  </si>
  <si>
    <t>Ruimte en Economie - Ruimte en Duurzaamheid</t>
  </si>
  <si>
    <t>Ruimte en Economie - Verkeer en Openbare Ruimte</t>
  </si>
  <si>
    <t>Ruimte en Economie - Wonen, Zuidas</t>
  </si>
  <si>
    <t>Sociaal - GGD Amsterdam</t>
  </si>
  <si>
    <t>Sociaal - Inkomen</t>
  </si>
  <si>
    <t>Sociaal - Onderwijs, Jeugd en Zorg</t>
  </si>
  <si>
    <t>Sociaal - Overig</t>
  </si>
  <si>
    <t>Sociaal - Werk en Participatie</t>
  </si>
  <si>
    <t>Stadsbeheer - Belastingen</t>
  </si>
  <si>
    <t>Stadsbeheer - Dienstverlening</t>
  </si>
  <si>
    <t>Stadsbeheer - Overig</t>
  </si>
  <si>
    <t>Stadsbeheer - Stadswerken</t>
  </si>
  <si>
    <t>Stadsbeheer - Toezicht en Handhaving Openbare Ruimte</t>
  </si>
  <si>
    <t>Stadsdelen - Stadsdeel Centrum</t>
  </si>
  <si>
    <t>Stadsdelen - Stadsdeel Nieuw West</t>
  </si>
  <si>
    <t>Stadsdelen - Stadsdeel Noord, Stadsdeel Zuid en Stadsdeel Zuidoost</t>
  </si>
  <si>
    <t>Stadsdelen - Stadsdeel Oost</t>
  </si>
  <si>
    <t>Stadsdelen - Stadsdeel West</t>
  </si>
  <si>
    <t>Tabel 4</t>
  </si>
  <si>
    <t>Migratieachtergrond werknemers Gemeente Amsterdam naar doorstroom, 30 november 2022</t>
  </si>
  <si>
    <t>Doorstroom</t>
  </si>
  <si>
    <t>Geen doorstroom</t>
  </si>
  <si>
    <t>Tabel 5</t>
  </si>
  <si>
    <t>Bedrijfsvoering - doorstroom</t>
  </si>
  <si>
    <t>Bedrijfsvoering - geen doorstroom</t>
  </si>
  <si>
    <t>Ruimte en Economie - doorstroom</t>
  </si>
  <si>
    <t>Ruimte en Economie - geen doorstroom</t>
  </si>
  <si>
    <t>Sociaal - doorstroom</t>
  </si>
  <si>
    <t>Sociaal - geen doorstroom</t>
  </si>
  <si>
    <t>Stadsbeheer - doorstroom</t>
  </si>
  <si>
    <t>Stadsbeheer - geen doorstroom</t>
  </si>
  <si>
    <t>Stadsdelen - doorstroom</t>
  </si>
  <si>
    <t>Stadsdelen - geen doorstroom</t>
  </si>
  <si>
    <t>Tabel 6</t>
  </si>
  <si>
    <t>Migratieachtergrond werknemers Gemeente Amsterdam naar functieniveau, 30 november 2022</t>
  </si>
  <si>
    <t>Geen management</t>
  </si>
  <si>
    <t>Management</t>
  </si>
  <si>
    <t>Tabel 7</t>
  </si>
  <si>
    <t>Migratieachtergrond werknemers Gemeente Amsterdam naar functietype, 30 november 2022</t>
  </si>
  <si>
    <t>Overhead</t>
  </si>
  <si>
    <t>Primair</t>
  </si>
  <si>
    <t>Tabel 8</t>
  </si>
  <si>
    <t>Digitalisering, Innovatie en Informatie - overhead</t>
  </si>
  <si>
    <t>Digitalisering, Innovatie en Informatie - primair</t>
  </si>
  <si>
    <t>Ruimte en Economie - overhead</t>
  </si>
  <si>
    <t>Ruimte en Economie - primair</t>
  </si>
  <si>
    <t>Sociaal - overhead</t>
  </si>
  <si>
    <t>Sociaal - primair</t>
  </si>
  <si>
    <t>Stadsbeheer - overhead</t>
  </si>
  <si>
    <t>Stadsbeheer - primair</t>
  </si>
  <si>
    <t>Stadsdelen - overhead</t>
  </si>
  <si>
    <t>Stadsdelen - primair</t>
  </si>
  <si>
    <t>Tabel 9</t>
  </si>
  <si>
    <t>Bedrijfsvoering - man</t>
  </si>
  <si>
    <t>Bedrijfsvoering - vrouw</t>
  </si>
  <si>
    <t>Bestuur en Organisatie / Auditdienst ACAM - man</t>
  </si>
  <si>
    <t>Bestuur en Organisatie / Auditdienst ACAM - vrouw</t>
  </si>
  <si>
    <t>Digitalisering, Innovatie en Informatie - man</t>
  </si>
  <si>
    <t>Digitalisering, Innovatie en Informatie - non-binair</t>
  </si>
  <si>
    <t>.</t>
  </si>
  <si>
    <t>Digitalisering, Innovatie en Informatie - vrouw</t>
  </si>
  <si>
    <t>Ruimte en Economie - man</t>
  </si>
  <si>
    <t>Ruimte en Economie - non-binair</t>
  </si>
  <si>
    <t>Ruimte en Economie - vrouw</t>
  </si>
  <si>
    <t>Sociaal - man</t>
  </si>
  <si>
    <t>Sociaal - non-binair</t>
  </si>
  <si>
    <t>Sociaal - vrouw</t>
  </si>
  <si>
    <t>Stadsbeheer - man</t>
  </si>
  <si>
    <t>Stadsbeheer - non-binair</t>
  </si>
  <si>
    <t>Stadsbeheer - vrouw</t>
  </si>
  <si>
    <t>Stadsdelen - man</t>
  </si>
  <si>
    <t>Stadsdelen - non-binair</t>
  </si>
  <si>
    <t>Stadsdelen - vrouw</t>
  </si>
  <si>
    <t>Tabel 10</t>
  </si>
  <si>
    <t>Migratieachtergrond werknemers Gemeente Amsterdam naar instroomdatum, 30 november 2022</t>
  </si>
  <si>
    <t>Eerder dan 1 december 2021</t>
  </si>
  <si>
    <t>Later dan 1 december 2021</t>
  </si>
  <si>
    <t>Tabel 11</t>
  </si>
  <si>
    <t>Bedrijfsvoering - eerder dan 1 december 2021</t>
  </si>
  <si>
    <t>Bedrijfsvoering - later dan 1 december 2021</t>
  </si>
  <si>
    <t>Ruimte en Economie - eerder dan 1 december 2021</t>
  </si>
  <si>
    <t>Ruimte en Economie - later dan 1 december 2021</t>
  </si>
  <si>
    <t>Sociaal - eerder dan 1 december 2021</t>
  </si>
  <si>
    <t>Sociaal - later dan 1 december 2021</t>
  </si>
  <si>
    <t>Stadsbeheer - eerder dan 1 december 2021</t>
  </si>
  <si>
    <t>Stadsbeheer - later dan 1 december 2021</t>
  </si>
  <si>
    <t>Stadsdelen - eerder dan 1 december 2021</t>
  </si>
  <si>
    <t>Stadsdelen - later dan 1 december 2021</t>
  </si>
  <si>
    <t>Tabel 12</t>
  </si>
  <si>
    <t>Migratieachtergrond werknemers Gemeente Amsterdam naar leeftijd, 30 november 2022</t>
  </si>
  <si>
    <t>Jonger dan 35 jaar</t>
  </si>
  <si>
    <t>35 tot 45 jaar</t>
  </si>
  <si>
    <t>45 tot 55 jaar</t>
  </si>
  <si>
    <t>55 tot 60 jaar</t>
  </si>
  <si>
    <t>60 jaar of ouder</t>
  </si>
  <si>
    <t>Tabel 13</t>
  </si>
  <si>
    <t>Bedrijfsvoering - Jonger dan 35 jaar</t>
  </si>
  <si>
    <t>Bedrijfsvoering - 35 tot 45 jaar</t>
  </si>
  <si>
    <t>Bedrijfsvoering - 45 tot 55 jaar</t>
  </si>
  <si>
    <t>Bedrijfsvoering - 55 tot 60 jaar</t>
  </si>
  <si>
    <t>Bedrijfsvoering - 60 jaar of ouder</t>
  </si>
  <si>
    <t>Ruimte en Economie - Jonger dan 35 jaar</t>
  </si>
  <si>
    <t>Ruimte en Economie - 35 tot 45 jaar</t>
  </si>
  <si>
    <t>Ruimte en Economie - 45 tot 55 jaar</t>
  </si>
  <si>
    <t>Ruimte en Economie - 55 tot 60 jaar</t>
  </si>
  <si>
    <t>Ruimte en Economie - 60 jaar of ouder</t>
  </si>
  <si>
    <t>Sociaal - Jonger dan 35 jaar</t>
  </si>
  <si>
    <t>Sociaal - 35 tot 45 jaar</t>
  </si>
  <si>
    <t>Sociaal - 45 tot 55 jaar</t>
  </si>
  <si>
    <t>Sociaal - 55 tot 60 jaar</t>
  </si>
  <si>
    <t>Sociaal - 60 jaar of ouder</t>
  </si>
  <si>
    <t>Stadsbeheer - Jonger dan 35 jaar</t>
  </si>
  <si>
    <t>Stadsbeheer - 35 tot 45 jaar</t>
  </si>
  <si>
    <t>Stadsbeheer - 45 tot 55 jaar</t>
  </si>
  <si>
    <t>Stadsbeheer - 55 tot 60 jaar</t>
  </si>
  <si>
    <t>Stadsbeheer - 60 jaar of ouder</t>
  </si>
  <si>
    <t>Stadsdelen - Jonger dan 35 jaar</t>
  </si>
  <si>
    <t>Stadsdelen - 35 tot 45 jaar</t>
  </si>
  <si>
    <t>Stadsdelen - 45 tot 55 jaar</t>
  </si>
  <si>
    <t>Stadsdelen - 55 tot 60 jaar</t>
  </si>
  <si>
    <t>Stadsdelen - 60 jaar of ouder</t>
  </si>
  <si>
    <t>Tabel 14</t>
  </si>
  <si>
    <t>Migratieachtergrond werknemers Gemeente Amsterdam naar salarisschaal, 30 november 2022</t>
  </si>
  <si>
    <t>1  - 9</t>
  </si>
  <si>
    <t>10 - 11A</t>
  </si>
  <si>
    <t>12 - 14</t>
  </si>
  <si>
    <t>15 of hoger</t>
  </si>
  <si>
    <t>Tabel 15</t>
  </si>
  <si>
    <t>Bedrijfsvoering - 1 - 9</t>
  </si>
  <si>
    <t>Bedrijfsvoering - 10 - 11A</t>
  </si>
  <si>
    <t>Bedrijfsvoering - 12 of hoger</t>
  </si>
  <si>
    <t>Ruimte en Economie - 1 - 9</t>
  </si>
  <si>
    <t>Ruimte en Economie - 10 - 11A</t>
  </si>
  <si>
    <t>Ruimte en Economie - 12 of hoger</t>
  </si>
  <si>
    <t>Sociaal - 1 - 9</t>
  </si>
  <si>
    <t>Sociaal - 10 - 11A</t>
  </si>
  <si>
    <t>Sociaal - 12 of hoger</t>
  </si>
  <si>
    <t>Stadsbeheer - 1 - 9</t>
  </si>
  <si>
    <t>Stadsbeheer - 10 - 11A</t>
  </si>
  <si>
    <t>Stadsbeheer - 12 of hoger</t>
  </si>
  <si>
    <t>Stadsdelen - 1 - 9</t>
  </si>
  <si>
    <t>Stadsdelen - 10 - 11A</t>
  </si>
  <si>
    <t>Stadsdelen - 12 of hoger</t>
  </si>
  <si>
    <t>Tabel 16</t>
  </si>
  <si>
    <t>Migratieachtergrond werknemers Gemeente Amsterdam naar trede, 30 november 2022</t>
  </si>
  <si>
    <t>Doorgroeischalers</t>
  </si>
  <si>
    <t>Eindschalers</t>
  </si>
  <si>
    <t>Tabel 17</t>
  </si>
  <si>
    <t>Bedrijfsvoering - doorgroeischalers</t>
  </si>
  <si>
    <t>Bedrijfsvoering - eindschalers</t>
  </si>
  <si>
    <t>Bestuur en Organisatie / Auditdienst ACAM - doorgroeischalers</t>
  </si>
  <si>
    <t>Bestuur en Organisatie / Auditdienst ACAM - eindschalers</t>
  </si>
  <si>
    <t>Digitalisering, Innovatie en Informatie - doorgroeischalers</t>
  </si>
  <si>
    <t>Digitalisering, Innovatie en Informatie - eindschalers</t>
  </si>
  <si>
    <t>Ruimte en Economie - doorgroeischalers</t>
  </si>
  <si>
    <t>Ruimte en Economie - eindschalers</t>
  </si>
  <si>
    <t>Sociaal - doorgroeischalers</t>
  </si>
  <si>
    <t>Sociaal - eindschalers</t>
  </si>
  <si>
    <t>Stadsbeheer - doorgroeischalers</t>
  </si>
  <si>
    <t>Stadsbeheer - eindschalers</t>
  </si>
  <si>
    <t>Stadsdelen - doorgroeischalers</t>
  </si>
  <si>
    <t>Stadsdelen - eindschalers</t>
  </si>
  <si>
    <t>Migratieachtergrond werknemers en uitgestroomde werknemers Gemeente Amsterdam, 30 november 2022</t>
  </si>
  <si>
    <t>Personeelsadministratie Gemeente Amsterdam.</t>
  </si>
  <si>
    <t>Bedrijfsvoering - non-binair</t>
  </si>
  <si>
    <t>Bestuur en Organisatie / Auditdienst ACAM - non-binair</t>
  </si>
  <si>
    <t>Bedrijfsvoering</t>
  </si>
  <si>
    <t>Bestuur en Organisatie / Auditdienst ACAM</t>
  </si>
  <si>
    <t>Digitalisering, Innovatie en Informatie</t>
  </si>
  <si>
    <t>Ruimte en Economie</t>
  </si>
  <si>
    <t>Sociaal</t>
  </si>
  <si>
    <t>Stadsbeheer</t>
  </si>
  <si>
    <t>Stadsdelen</t>
  </si>
  <si>
    <t>Tabel 18</t>
  </si>
  <si>
    <r>
      <t>1</t>
    </r>
    <r>
      <rPr>
        <sz val="8"/>
        <color theme="1"/>
        <rFont val="Arial"/>
        <family val="2"/>
      </rPr>
      <t xml:space="preserve"> De indeling van werknemers naar overhead of primair volgt de richtlijnen van de Vereniging van Nederlandse Gemeenten zoals deze zijn vastgelegd in de Begrotings Besluit Verantwoording (juli 2016):</t>
    </r>
  </si>
  <si>
    <t>Dienstverband</t>
  </si>
  <si>
    <t>Functieniveau</t>
  </si>
  <si>
    <t>Leeftijd</t>
  </si>
  <si>
    <t>Salarisschaal</t>
  </si>
  <si>
    <r>
      <t>Ongecategoriseerd</t>
    </r>
    <r>
      <rPr>
        <vertAlign val="superscript"/>
        <sz val="8"/>
        <color theme="1"/>
        <rFont val="Arial"/>
        <family val="2"/>
      </rPr>
      <t>1</t>
    </r>
  </si>
  <si>
    <r>
      <t>Ongecategoriseerd</t>
    </r>
    <r>
      <rPr>
        <vertAlign val="superscript"/>
        <sz val="8"/>
        <color theme="1"/>
        <rFont val="Arial"/>
        <family val="2"/>
      </rPr>
      <t>2</t>
    </r>
  </si>
  <si>
    <t>Migratieachtergrond uitgestroomde werknemers Gemeente Amsterdam naar cluster, 1 december 2021 - 30 november 2022</t>
  </si>
  <si>
    <t>Cluster</t>
  </si>
  <si>
    <t>De tabellen geven de percentuele verdeling van de migratieachtergrond weer, waarbij percentages die tot onthulling van individuele personen kunnen leiden onderdrukt zijn door middel van een punt ('.'). Daarnaast zijn de percentages afgerond op gehele getallen. Hierdoor kan het voorkomen dat percentages niet optellen tot 100%.</t>
  </si>
  <si>
    <r>
      <t>Persoon met een westerse migratieachtergrond</t>
    </r>
    <r>
      <rPr>
        <sz val="10"/>
        <rFont val="Arial"/>
        <family val="2"/>
      </rPr>
      <t xml:space="preserve"> - Persoon met als migratieachtergrond een van de landen in Europa (exclusief Turkije), Noord-Amerika, Oceanië, Indonesië en Japan. 
Op grond van hun sociaal-economische en sociaal-culturele positie worden personen met een migratieachtergrond uit Indonesië en Japan tot de westerse migratieachtergrond gerekend. Het gaat vooral om mensen die in voormalig Nederlands-Indië zijn geboren en werknemers van Japanse bedrijven met hun gezin.</t>
    </r>
  </si>
  <si>
    <t xml:space="preserve">Het aantal werknemers waarop de percentuele verdeling van de migratieachtergrond is gebaseerd, varieert tussen groepen (rijen) in een tabel. Hiermee dient rekening gehouden te worden bij het interpreteren van verschillen tussen groepen. </t>
  </si>
  <si>
    <t>Het tabblad 'Bronbestanden' bevat een uitgebreide beschrijving van de genoemde bestanden.</t>
  </si>
  <si>
    <t>De tabellen 1-17 hebben betrekking op de werknemers van Gemeente Amsterdam op peildatum 30 november 2022 waarvoor Gemeente Amsterdam personeelsgegevens aan het CBS heeft geleverd, in totaal 22 270 werknemers. 
Voor twee werknemers heeft het CBS de migratieachtergrond niet kunnen afleiden op basis van de Basisregistratie Personen (BRP). Deze werknemers zijn niet meegenomen in de tabellen.
Voor tabel 18 heeft Gemeente Amsterdam aan het CBS personeelsgegevens geleverd over werknemers die zijn uitgestroomd in de periode 1 december 2021 tot en met 30 november 2022. In totaal zijn 6 224 werknemers uitgestroomd. Voor drie van hen heeft het CBS de migratieachtergrond niet kunnen afleiden op basis van de Basisregistratie Personen (BRP). Deze werknemers zijn niet meegenomen in de tabel.  
Gemeente Amsterdam heeft een keuze gemaakt in de medewerkers die meegenomen zijn in dit onderzoek. Zo kan Gemeente Amsterdam bijvoorbeeld zelf beslissen om externe inhuurkrachten wel of niet mee te nemen in de populatie. Ook heeft Gemeente Amsterdam zelf bepaald op welke manier ervoor gezorgd wordt dat elke werknemer maar één maal voorkomt in de populatie, in het geval dat een medewerker bijvoorbeeld meerdere functies heeft binnen de organisatie.</t>
  </si>
  <si>
    <t xml:space="preserve">Cluster en dienstverband </t>
  </si>
  <si>
    <t>Migratieachtergrond werknemers Gemeente Amsterdam naar cluster en dienstverband, 30 november 2022</t>
  </si>
  <si>
    <t>Migratieachtergrond werknemers Gemeente Amsterdam naar cluster en instroomdatum, 30 november 2022</t>
  </si>
  <si>
    <t>Cluster en leeftijd</t>
  </si>
  <si>
    <t>Cluster en salarisschaal</t>
  </si>
  <si>
    <t>Migratieachtergrond werknemers Gemeente Amsterdam naar cluster en trede, 30 november 2022</t>
  </si>
  <si>
    <t>Migratieachtergrond werknemers Gemeente Amsterdam naar cluster en salarisschaal, 30 november 2022</t>
  </si>
  <si>
    <t>Migratieachtergrond werknemers Gemeente Amsterdam naar cluster en leeftijd, 30 november 2022</t>
  </si>
  <si>
    <r>
      <t>Persoon met een niet-westerse migratieachtergrond</t>
    </r>
    <r>
      <rPr>
        <sz val="10"/>
        <rFont val="Arial"/>
        <family val="2"/>
      </rPr>
      <t xml:space="preserve"> - Persoon met als migratieachtergrond een van de landen in Afrika, Latijns-Amerika en Azië (exclusief Indonesië en Japan) of Turkije.
Op grond van hun sociaal-economische en sociaal-culturele positie worden personen met een migratieachtergrond uit Indonesië en Japan tot de westerse migratieachtergrond gerekend. Het gaat vooral om mensen die in voormalig Nederlands-Indië zijn geboren en werknemers van Japanse bedrijven met hun gezin.
</t>
    </r>
  </si>
  <si>
    <t>Migratieachtergrond werknemers Gemeente Amsterdam naar cluster en directie, 30 november 2022</t>
  </si>
  <si>
    <t>Cluster en directie</t>
  </si>
  <si>
    <t>Cluster en geslacht</t>
  </si>
  <si>
    <t>Migratieachtergrond werknemers Gemeente Amsterdam naar cluster en geslacht, 30 november 2022</t>
  </si>
  <si>
    <t>notitie_overhead_juli_2016.pdf (vng.nl)</t>
  </si>
  <si>
    <t xml:space="preserve">Werknemers die niet aan de BRP gekoppeld konden worden, zijn niet meegenomen in de tabellen. Dit betrof minder 
dan 0,1 % van de werknemers van Gemeente Amsterdam (twee werknemers). Voor de uitgestroomde werknemers betrof dit ook minder dan 0,1% (drie uitgestroomde werknemers). </t>
  </si>
  <si>
    <t>Migratieachtergrond werknemers Gemeente Amsterdam naar cluster en doorstroom, 30 november 2022</t>
  </si>
  <si>
    <t>Migratieachtergrond werknemers Gemeente Amsterdam naar cluster en functietype, 30 november 2022</t>
  </si>
  <si>
    <t>Gemeente Amsterdam heeft voor de tabellen 1-17 werknemersgegevens uit hun personeelsadministratie aan het CBS geleverd, namelijk BSN, cluster, dienstverband, directie, doorstroom, functieniveau, functietype, geslacht, instroomdatum, leeftijd, salarisschaal en trede. Daarnaast heeft Gemeente Amsterdam voor tabel 18 voor elk van hun uitgestroomde werknemers gegevens uit hun personeelsadministratie geleverd, namelijk BSN en cluster. Vanuit privacy oogpunt heeft het CBS de direct identificerende persoonsgegevens vervangen door een pseudosleutel.</t>
  </si>
  <si>
    <r>
      <t>Werknemer -</t>
    </r>
    <r>
      <rPr>
        <sz val="10"/>
        <rFont val="Arial"/>
        <family val="2"/>
      </rPr>
      <t xml:space="preserve"> Medewerker van Gemeente Amsterdam die Gemeente Amsterdam tot de populatie van het onderzoek rekent.</t>
    </r>
  </si>
  <si>
    <r>
      <t>Overig</t>
    </r>
    <r>
      <rPr>
        <vertAlign val="superscript"/>
        <sz val="8"/>
        <color theme="1"/>
        <rFont val="Arial"/>
        <family val="2"/>
      </rPr>
      <t>1</t>
    </r>
  </si>
  <si>
    <r>
      <t>1</t>
    </r>
    <r>
      <rPr>
        <sz val="8"/>
        <color theme="1"/>
        <rFont val="Arial"/>
        <family val="2"/>
      </rPr>
      <t>Dit betreft de volgende dienstverbanden: indiensttreding na Algemene Ouderdomswet (AOW)-datum, voortzetting aanstelling na AOW-datum en stagiaires.</t>
    </r>
  </si>
  <si>
    <r>
      <t>Instroomdatum</t>
    </r>
    <r>
      <rPr>
        <i/>
        <vertAlign val="superscript"/>
        <sz val="8"/>
        <color theme="1"/>
        <rFont val="Arial"/>
        <family val="2"/>
      </rPr>
      <t>1</t>
    </r>
  </si>
  <si>
    <r>
      <t>Cluster en instroomdatum</t>
    </r>
    <r>
      <rPr>
        <i/>
        <vertAlign val="superscript"/>
        <sz val="8"/>
        <color theme="1"/>
        <rFont val="Arial"/>
        <family val="2"/>
      </rPr>
      <t>1</t>
    </r>
  </si>
  <si>
    <r>
      <t>Migratieachtergrond uitgestroomde</t>
    </r>
    <r>
      <rPr>
        <b/>
        <vertAlign val="superscript"/>
        <sz val="8"/>
        <color theme="1"/>
        <rFont val="Arial"/>
        <family val="2"/>
      </rPr>
      <t>1</t>
    </r>
    <r>
      <rPr>
        <b/>
        <sz val="8"/>
        <color theme="1"/>
        <rFont val="Arial"/>
        <family val="2"/>
      </rPr>
      <t xml:space="preserve"> werknemers Gemeente Amsterdam naar cluster, 1 december 2021 - 30 november 2022</t>
    </r>
  </si>
  <si>
    <r>
      <t>Trede</t>
    </r>
    <r>
      <rPr>
        <i/>
        <vertAlign val="superscript"/>
        <sz val="8"/>
        <color theme="1"/>
        <rFont val="Arial"/>
        <family val="2"/>
      </rPr>
      <t>1</t>
    </r>
  </si>
  <si>
    <r>
      <t>Cluster en trede</t>
    </r>
    <r>
      <rPr>
        <i/>
        <vertAlign val="superscript"/>
        <sz val="8"/>
        <color theme="1"/>
        <rFont val="Arial"/>
        <family val="2"/>
      </rPr>
      <t>1</t>
    </r>
  </si>
  <si>
    <r>
      <t>1</t>
    </r>
    <r>
      <rPr>
        <sz val="8"/>
        <color theme="1"/>
        <rFont val="Arial"/>
        <family val="2"/>
      </rPr>
      <t xml:space="preserve"> Dit zijn Externen, stagiaires en medewerkers met een afwijkende salarisschaal.</t>
    </r>
  </si>
  <si>
    <r>
      <t xml:space="preserve">1 </t>
    </r>
    <r>
      <rPr>
        <sz val="8"/>
        <color theme="1"/>
        <rFont val="Arial"/>
        <family val="2"/>
      </rPr>
      <t xml:space="preserve">Onder doorstroom wordt verstaan de wijziging binnen en tussen clusters, afdelingen en salarisschaal/functie, in de periode tussen 1 december 2021 en 30 november 2022. Wijzigingen van organisatieonderdeel of functie door een reorganisatie zijn uitgesloten. </t>
    </r>
  </si>
  <si>
    <r>
      <t>1</t>
    </r>
    <r>
      <rPr>
        <sz val="8"/>
        <color theme="1"/>
        <rFont val="Arial"/>
        <family val="2"/>
      </rPr>
      <t>De groep 'Ongecategoriseerd' bevat subgroepen met weinig medewerkers,. Omdat sommige clusters weinig medewerkers met bepaalde kenmerken bevatten, bestaat het risico dat individuele werknemers te herleiden zijn. Daarom zijn deze kleine subgroepen samengevoegd in de groep 'Ongecategoriseerd'. Deze groep bevat ook medewerkers met indiensttreding na Algemene Ouderdomswet (AOW)-datum, voortzetting aanstelling na AOW-datum en stagiaires.</t>
    </r>
  </si>
  <si>
    <r>
      <t>2</t>
    </r>
    <r>
      <rPr>
        <sz val="8"/>
        <color theme="1"/>
        <rFont val="Arial"/>
        <family val="2"/>
      </rPr>
      <t xml:space="preserve"> De groep 'Ongecategoriseerd' bevat subgroepen met weinig medewerkers. Omdat sommige clusters weinig medewerkers met bepaalde kenmerken bevatten, bestaat het risico dat individuele werknemers te herleiden zijn. Daarom zijn deze kleine subgroepen samengevoegd in de groep 'Ongecategoriseerd'. </t>
    </r>
  </si>
  <si>
    <r>
      <t>2</t>
    </r>
    <r>
      <rPr>
        <sz val="8"/>
        <color theme="1"/>
        <rFont val="Arial"/>
        <family val="2"/>
      </rPr>
      <t xml:space="preserve"> De groep 'Ongecategoriseerd' bevat subgroepen met weinig medewerkers. Omdat sommige clusters weinig medewerkers met bepaalde kenmerken bevatten, bestaat het risico dat individuele werknemers te herleiden zijn. Daarom zijn deze kleine subgroepen samengevoegd in de groep 'Ongecategoriseerd'.</t>
    </r>
  </si>
  <si>
    <r>
      <t>1</t>
    </r>
    <r>
      <rPr>
        <sz val="8"/>
        <color theme="1"/>
        <rFont val="Arial"/>
        <family val="2"/>
      </rPr>
      <t xml:space="preserve"> Datum waarop medewerkers zijn ingestroomd/in dienst zijn getreden bij de Gemeente Amsterdam.</t>
    </r>
  </si>
  <si>
    <r>
      <t>1</t>
    </r>
    <r>
      <rPr>
        <sz val="8"/>
        <color theme="1"/>
        <rFont val="Arial"/>
        <family val="2"/>
      </rPr>
      <t xml:space="preserve"> De groep 'Ongecategoriseerd' bevat subgroepen met weinig medewerkers. Omdat sommige clusters weinig medewerkers met bepaalde kenmerken bevatten, bestaat het risico dat individuele werknemers te herleiden zijn. Daarom zijn deze kleine subgroepen samengevoegd in de groep 'Ongecategoriseerd'.</t>
    </r>
  </si>
  <si>
    <r>
      <t>1</t>
    </r>
    <r>
      <rPr>
        <sz val="8"/>
        <color theme="1"/>
        <rFont val="Arial"/>
        <family val="2"/>
      </rPr>
      <t xml:space="preserve"> Medewerkers die zijn uitgestroomd/uit dienst zijn getreden bij de Gemeente Amsterdam.</t>
    </r>
  </si>
  <si>
    <r>
      <t>Functietype</t>
    </r>
    <r>
      <rPr>
        <i/>
        <vertAlign val="superscript"/>
        <sz val="8"/>
        <color theme="1"/>
        <rFont val="Arial"/>
        <family val="2"/>
      </rPr>
      <t>1</t>
    </r>
  </si>
  <si>
    <r>
      <t>Migratieachtergrond werknemers Gemeente Amsterdam naar functietype</t>
    </r>
    <r>
      <rPr>
        <b/>
        <sz val="8"/>
        <color theme="1"/>
        <rFont val="Arial"/>
        <family val="2"/>
      </rPr>
      <t>, 30 november 2022</t>
    </r>
  </si>
  <si>
    <r>
      <t>Cluster en functietype</t>
    </r>
    <r>
      <rPr>
        <i/>
        <vertAlign val="superscript"/>
        <sz val="8"/>
        <color theme="1"/>
        <rFont val="Arial"/>
        <family val="2"/>
      </rPr>
      <t>1</t>
    </r>
  </si>
  <si>
    <r>
      <t>Migratieachtergrond werknemers Gemeente Amsterdam naar cluster en functietype</t>
    </r>
    <r>
      <rPr>
        <b/>
        <sz val="8"/>
        <color theme="1"/>
        <rFont val="Arial"/>
        <family val="2"/>
      </rPr>
      <t>, 30 november 2022</t>
    </r>
  </si>
  <si>
    <r>
      <t>Cluster en doorstroom</t>
    </r>
    <r>
      <rPr>
        <i/>
        <vertAlign val="superscript"/>
        <sz val="8"/>
        <color theme="1"/>
        <rFont val="Arial"/>
        <family val="2"/>
      </rPr>
      <t>1</t>
    </r>
  </si>
  <si>
    <r>
      <t>Migratieachtergrond werknemers Gemeente Amsterdam naar cluster en doorstroom</t>
    </r>
    <r>
      <rPr>
        <b/>
        <sz val="8"/>
        <color theme="1"/>
        <rFont val="Arial"/>
        <family val="2"/>
      </rPr>
      <t>, 30 november 2022</t>
    </r>
  </si>
  <si>
    <r>
      <t>Doorstroom</t>
    </r>
    <r>
      <rPr>
        <i/>
        <vertAlign val="superscript"/>
        <sz val="8"/>
        <color theme="1"/>
        <rFont val="Arial"/>
        <family val="2"/>
      </rPr>
      <t>1</t>
    </r>
  </si>
  <si>
    <r>
      <t>Migratieachtergrond werknemers Gemeente Amsterdam naar doorstroom</t>
    </r>
    <r>
      <rPr>
        <b/>
        <sz val="8"/>
        <color theme="1"/>
        <rFont val="Arial"/>
        <family val="2"/>
      </rPr>
      <t>, 30 november 2022</t>
    </r>
  </si>
  <si>
    <t>Oktober 2023</t>
  </si>
  <si>
    <t>Gemeente Amsterdam heeft eerder meegedaan aan de Barometer Culturele Diversiteit. De vergelijkbaarheid met deze eerdere meting is afhankelijk van de mate waarin de huidige door Gemeente Amsterdam aangeleverde medewerkersgegevens overeenkomen met die van de eerdere meting. Het CBS voert geen kwaliteitscontroles en correcties uit op de geleverde medewerkersgegevens. Voor meer informatie over de opzet van het onderzoek en kwaliteit van de uitkomsten zie de onderzoeksomschrijving van de Barometer Culturele Diversiteit:</t>
  </si>
  <si>
    <r>
      <t>1</t>
    </r>
    <r>
      <rPr>
        <sz val="8"/>
        <color theme="1"/>
        <rFont val="Arial"/>
        <family val="2"/>
      </rPr>
      <t xml:space="preserve"> Doorgroeischalers zijn medewerkers die worden betaald in een periodiek lager dan de hoogste periodiek (periodiek 11). Eindschalers zijn medewerkers die worden betaald in de hoogste periodiek (periodiek 11) van de salarisschaal. </t>
    </r>
  </si>
  <si>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
Het CBS heeft in 2021 een nieuwe herkomstindeling ontwikkeld. Deze indeling is per 2022 ingevoerd in de Barometer, ter vervanging van de indeling naar migratieachtergrond westers/niet-westers. Zie Referenties voor een toelichting op de nieuwe indeling en de totstandkoming ervan. Voor organisaties die eerder aan de Barometer deelgenomen hebben geldt een overgangsregeling om de overgang naar de nieuwe indeling zo min mogelijk verstorend te laten zijn. Daarom wordt in deze publicatie nog de oude herkomstindeling gebruikt. </t>
    </r>
  </si>
  <si>
    <t xml:space="preserve">Voor tabellen 1-17 heeft Gemeente Amsterdam werknemersgegevens uit hun personeelsadministratie aan het CBS geleverd, namelijk: BSN, cluster, dienstverband, directie, doorstroom, functieniveau, functietype, geslacht, instroomdatum, leeftijd, salarisschaal en trede. 
Daarnaast heeft Gemeente Amsterdam voor tabel 18 voor elk van hun uitgestroomde werknemers gegevens uit hun personeelsadministratie geleverd: BSN en cluster.
Vanuit privacy oogpunt heeft het CBS de direct identificerende persoonsgegevens vervangen door een pseudosleutel. Vervolgens is via deze pseudosleutel de migratieachtergrond van de werknemers afgeleid uit de BRP.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</si>
</sst>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32" x14ac:knownFonts="1">
    <font>
      <sz val="11"/>
      <color theme="1"/>
      <name val="Calibri"/>
      <family val="2"/>
      <scheme val="minor"/>
    </font>
    <font>
      <sz val="10"/>
      <color rgb="FF0070C0"/>
      <name val="Arial"/>
      <family val="2"/>
    </font>
    <font>
      <sz val="10"/>
      <color theme="1"/>
      <name val="Arial"/>
      <family val="2"/>
    </font>
    <font>
      <b/>
      <sz val="12"/>
      <color theme="1"/>
      <name val="Times New Roman"/>
      <family val="1"/>
    </font>
    <font>
      <b/>
      <sz val="10"/>
      <color theme="1"/>
      <name val="Arial"/>
      <family val="2"/>
    </font>
    <font>
      <sz val="10"/>
      <color rgb="FFFF0000"/>
      <name val="Arial"/>
      <family val="2"/>
    </font>
    <font>
      <b/>
      <sz val="12"/>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8"/>
      <color theme="1"/>
      <name val="Helvetica"/>
      <family val="2"/>
    </font>
    <font>
      <b/>
      <sz val="8"/>
      <color theme="1"/>
      <name val="Helvetica"/>
      <family val="2"/>
    </font>
    <font>
      <b/>
      <i/>
      <sz val="11"/>
      <color theme="1"/>
      <name val="Arial"/>
      <family val="2"/>
    </font>
    <font>
      <b/>
      <i/>
      <sz val="10"/>
      <color theme="1"/>
      <name val="Arial"/>
      <family val="2"/>
    </font>
    <font>
      <sz val="11"/>
      <color theme="1"/>
      <name val="Calibri"/>
      <family val="2"/>
    </font>
    <font>
      <sz val="10"/>
      <color rgb="FF92D050"/>
      <name val="Arial"/>
      <family val="2"/>
    </font>
    <font>
      <b/>
      <sz val="8"/>
      <color theme="1"/>
      <name val="Arial"/>
      <family val="2"/>
    </font>
    <font>
      <sz val="8"/>
      <color theme="1"/>
      <name val="Arial"/>
      <family val="2"/>
    </font>
    <font>
      <i/>
      <sz val="8"/>
      <color theme="1"/>
      <name val="Arial"/>
      <family val="2"/>
    </font>
    <font>
      <sz val="10"/>
      <name val="Arial"/>
      <family val="2"/>
    </font>
    <font>
      <b/>
      <i/>
      <sz val="10"/>
      <name val="Arial"/>
      <family val="2"/>
    </font>
    <font>
      <u/>
      <sz val="11"/>
      <color theme="10"/>
      <name val="Calibri"/>
      <family val="2"/>
      <scheme val="minor"/>
    </font>
    <font>
      <b/>
      <sz val="8"/>
      <color theme="1"/>
      <name val="Arial"/>
      <family val="2"/>
    </font>
    <font>
      <i/>
      <sz val="8"/>
      <color theme="1"/>
      <name val="Arial"/>
      <family val="2"/>
    </font>
    <font>
      <b/>
      <vertAlign val="superscript"/>
      <sz val="8"/>
      <color theme="1"/>
      <name val="Arial"/>
      <family val="2"/>
    </font>
    <font>
      <vertAlign val="superscript"/>
      <sz val="8"/>
      <color theme="1"/>
      <name val="Arial"/>
      <family val="2"/>
    </font>
    <font>
      <b/>
      <sz val="12"/>
      <name val="Arial"/>
      <family val="2"/>
    </font>
    <font>
      <sz val="8"/>
      <name val="Arial"/>
      <family val="2"/>
    </font>
    <font>
      <b/>
      <sz val="10"/>
      <name val="Arial"/>
      <family val="2"/>
    </font>
    <font>
      <u/>
      <sz val="8"/>
      <color theme="10"/>
      <name val="Arial"/>
      <family val="2"/>
    </font>
    <font>
      <i/>
      <vertAlign val="superscript"/>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2">
    <xf numFmtId="0" fontId="0" fillId="0" borderId="0"/>
    <xf numFmtId="0" fontId="22" fillId="0" borderId="0" applyNumberFormat="0" applyFill="0" applyBorder="0" applyAlignment="0" applyProtection="0"/>
  </cellStyleXfs>
  <cellXfs count="87">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3" borderId="0" xfId="0" applyFont="1" applyFill="1" applyAlignment="1">
      <alignment vertical="center"/>
    </xf>
    <xf numFmtId="0" fontId="2" fillId="3" borderId="0" xfId="0" applyFont="1" applyFill="1" applyAlignment="1">
      <alignment vertical="center"/>
    </xf>
    <xf numFmtId="0" fontId="2" fillId="2" borderId="0" xfId="0" applyFont="1" applyFill="1" applyAlignment="1">
      <alignment horizontal="justify" vertical="top" wrapText="1"/>
    </xf>
    <xf numFmtId="0" fontId="10" fillId="2" borderId="0" xfId="0" applyFont="1" applyFill="1" applyAlignment="1">
      <alignment horizontal="justify" vertical="top" wrapText="1"/>
    </xf>
    <xf numFmtId="0" fontId="6" fillId="2" borderId="0" xfId="0" applyFont="1" applyFill="1" applyAlignment="1">
      <alignment horizontal="justify" vertical="top" wrapText="1"/>
    </xf>
    <xf numFmtId="0" fontId="13" fillId="2" borderId="0" xfId="0" applyFont="1" applyFill="1" applyAlignment="1">
      <alignment horizontal="justify" vertical="top" wrapText="1"/>
    </xf>
    <xf numFmtId="0" fontId="1" fillId="2" borderId="0" xfId="0" applyFont="1" applyFill="1" applyAlignment="1">
      <alignment horizontal="justify" vertical="top" wrapText="1"/>
    </xf>
    <xf numFmtId="0" fontId="14" fillId="2" borderId="0" xfId="0" applyFont="1" applyFill="1" applyAlignment="1">
      <alignment horizontal="justify" vertical="top" wrapText="1"/>
    </xf>
    <xf numFmtId="0" fontId="10" fillId="0" borderId="0" xfId="0" applyFont="1" applyAlignment="1">
      <alignment horizontal="justify" vertical="top"/>
    </xf>
    <xf numFmtId="0" fontId="10" fillId="0" borderId="0" xfId="0" applyFont="1" applyAlignment="1">
      <alignment horizontal="justify"/>
    </xf>
    <xf numFmtId="0" fontId="15" fillId="0" borderId="0" xfId="0" applyFont="1" applyAlignment="1">
      <alignment horizontal="justify"/>
    </xf>
    <xf numFmtId="0" fontId="16" fillId="2" borderId="0" xfId="0" applyFont="1" applyFill="1"/>
    <xf numFmtId="0" fontId="16" fillId="2" borderId="0" xfId="0" applyFont="1" applyFill="1" applyAlignment="1">
      <alignment vertical="top"/>
    </xf>
    <xf numFmtId="0" fontId="4" fillId="2" borderId="1" xfId="0" applyFont="1" applyFill="1" applyBorder="1" applyAlignment="1">
      <alignment horizontal="justify" vertical="top" wrapText="1"/>
    </xf>
    <xf numFmtId="0" fontId="4" fillId="2" borderId="2" xfId="0" applyFont="1" applyFill="1" applyBorder="1" applyAlignment="1">
      <alignment horizontal="justify" wrapText="1"/>
    </xf>
    <xf numFmtId="0" fontId="2" fillId="2" borderId="3" xfId="0" applyFont="1" applyFill="1" applyBorder="1" applyAlignment="1">
      <alignment horizontal="justify" vertical="top" wrapText="1"/>
    </xf>
    <xf numFmtId="0" fontId="2" fillId="2" borderId="4" xfId="0" applyFont="1" applyFill="1" applyBorder="1" applyAlignment="1">
      <alignment horizontal="justify" vertical="top" wrapText="1"/>
    </xf>
    <xf numFmtId="0" fontId="2" fillId="2" borderId="4" xfId="0" applyFont="1" applyFill="1" applyBorder="1" applyAlignment="1">
      <alignment horizontal="justify" wrapText="1"/>
    </xf>
    <xf numFmtId="0" fontId="2" fillId="2" borderId="5" xfId="0" applyFont="1" applyFill="1" applyBorder="1" applyAlignment="1">
      <alignment horizontal="justify" vertical="top" wrapText="1"/>
    </xf>
    <xf numFmtId="0" fontId="2" fillId="2" borderId="6" xfId="0" applyFont="1" applyFill="1" applyBorder="1" applyAlignment="1">
      <alignment horizontal="justify" wrapText="1"/>
    </xf>
    <xf numFmtId="0" fontId="10" fillId="2"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right"/>
    </xf>
    <xf numFmtId="0" fontId="18" fillId="0" borderId="0" xfId="0" applyFont="1" applyAlignment="1">
      <alignment horizontal="left"/>
    </xf>
    <xf numFmtId="0" fontId="18" fillId="0" borderId="7" xfId="0" applyFont="1" applyBorder="1" applyAlignment="1">
      <alignment horizontal="left"/>
    </xf>
    <xf numFmtId="0" fontId="19" fillId="0" borderId="0" xfId="0" applyFont="1" applyAlignment="1">
      <alignment horizontal="left"/>
    </xf>
    <xf numFmtId="0" fontId="18" fillId="0" borderId="8" xfId="0" applyFont="1" applyBorder="1" applyAlignment="1">
      <alignment horizontal="lef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0" fontId="20" fillId="2" borderId="4" xfId="0" applyFont="1" applyFill="1" applyBorder="1" applyAlignment="1">
      <alignment horizontal="justify" wrapText="1"/>
    </xf>
    <xf numFmtId="0" fontId="20" fillId="0" borderId="0" xfId="0" applyFont="1"/>
    <xf numFmtId="0" fontId="2" fillId="0" borderId="0" xfId="0" applyFont="1"/>
    <xf numFmtId="0" fontId="18" fillId="0" borderId="0" xfId="0" applyNumberFormat="1" applyFont="1" applyAlignment="1">
      <alignment horizontal="right"/>
    </xf>
    <xf numFmtId="0" fontId="7" fillId="0" borderId="0" xfId="0" applyFont="1" applyAlignment="1">
      <alignment horizontal="left"/>
    </xf>
    <xf numFmtId="0" fontId="7" fillId="0" borderId="0" xfId="0" applyNumberFormat="1" applyFont="1" applyAlignment="1">
      <alignment horizontal="right"/>
    </xf>
    <xf numFmtId="0" fontId="23" fillId="0" borderId="0" xfId="0" applyFont="1" applyAlignment="1">
      <alignment horizontal="left"/>
    </xf>
    <xf numFmtId="0" fontId="7" fillId="0" borderId="7" xfId="0" applyFont="1" applyBorder="1" applyAlignment="1">
      <alignment horizontal="left"/>
    </xf>
    <xf numFmtId="0" fontId="24" fillId="0" borderId="0" xfId="0" applyFont="1" applyAlignment="1">
      <alignment horizontal="left"/>
    </xf>
    <xf numFmtId="164" fontId="7" fillId="0" borderId="0" xfId="0" applyNumberFormat="1" applyFont="1" applyAlignment="1">
      <alignment horizontal="right"/>
    </xf>
    <xf numFmtId="0" fontId="7" fillId="0" borderId="8" xfId="0" applyFont="1" applyBorder="1" applyAlignment="1">
      <alignment horizontal="left"/>
    </xf>
    <xf numFmtId="0" fontId="18" fillId="0" borderId="0" xfId="0" applyFont="1" applyAlignment="1">
      <alignment horizontal="left" wrapText="1"/>
    </xf>
    <xf numFmtId="0" fontId="0" fillId="0" borderId="0" xfId="0" applyBorder="1"/>
    <xf numFmtId="0" fontId="27" fillId="2" borderId="0" xfId="0" applyFont="1" applyFill="1"/>
    <xf numFmtId="49" fontId="20" fillId="2" borderId="0" xfId="0" applyNumberFormat="1" applyFont="1" applyFill="1" applyAlignment="1">
      <alignment horizontal="left"/>
    </xf>
    <xf numFmtId="0" fontId="20" fillId="2" borderId="0" xfId="0" applyFont="1" applyFill="1"/>
    <xf numFmtId="0" fontId="28" fillId="2" borderId="0" xfId="0" applyFont="1" applyFill="1"/>
    <xf numFmtId="0" fontId="20" fillId="2" borderId="0" xfId="0" applyFont="1" applyFill="1" applyAlignment="1">
      <alignment horizontal="justify" vertical="top" wrapText="1"/>
    </xf>
    <xf numFmtId="0" fontId="21" fillId="2" borderId="0" xfId="0" applyFont="1" applyFill="1" applyAlignment="1">
      <alignment horizontal="justify" vertical="top" wrapText="1"/>
    </xf>
    <xf numFmtId="0" fontId="20" fillId="2" borderId="4" xfId="0" applyFont="1" applyFill="1" applyBorder="1" applyAlignment="1">
      <alignment horizontal="justify" vertical="top" wrapText="1"/>
    </xf>
    <xf numFmtId="0" fontId="29" fillId="2" borderId="2" xfId="0" applyFont="1" applyFill="1" applyBorder="1" applyAlignment="1">
      <alignment horizontal="justify" wrapText="1"/>
    </xf>
    <xf numFmtId="0" fontId="26" fillId="0" borderId="0" xfId="0" applyFont="1" applyBorder="1" applyAlignment="1">
      <alignment horizontal="left" vertical="top" wrapText="1"/>
    </xf>
    <xf numFmtId="0" fontId="30" fillId="0" borderId="0" xfId="1" applyFont="1" applyBorder="1"/>
    <xf numFmtId="0" fontId="10" fillId="0" borderId="0" xfId="0" applyFont="1"/>
    <xf numFmtId="0" fontId="10" fillId="0" borderId="0" xfId="1" applyFont="1"/>
    <xf numFmtId="0" fontId="10" fillId="0" borderId="0" xfId="1" applyFont="1" applyAlignment="1">
      <alignment horizontal="justify"/>
    </xf>
    <xf numFmtId="0" fontId="20" fillId="0" borderId="0" xfId="0" applyFont="1" applyBorder="1" applyAlignment="1">
      <alignment horizontal="left"/>
    </xf>
    <xf numFmtId="0" fontId="11" fillId="3" borderId="0" xfId="0" applyFont="1" applyFill="1" applyAlignment="1">
      <alignment vertical="center"/>
    </xf>
    <xf numFmtId="0" fontId="12" fillId="2" borderId="0" xfId="0" applyFont="1" applyFill="1" applyAlignment="1">
      <alignment vertical="center"/>
    </xf>
    <xf numFmtId="0" fontId="17" fillId="0" borderId="7" xfId="0" applyFont="1" applyBorder="1" applyAlignment="1">
      <alignment horizontal="left"/>
    </xf>
    <xf numFmtId="0" fontId="26" fillId="0" borderId="0" xfId="0" applyFont="1" applyBorder="1" applyAlignment="1">
      <alignment horizontal="left" vertical="top" wrapText="1"/>
    </xf>
    <xf numFmtId="0" fontId="26" fillId="0" borderId="0" xfId="0" applyFont="1" applyBorder="1" applyAlignment="1">
      <alignment horizontal="left" wrapText="1"/>
    </xf>
    <xf numFmtId="0" fontId="23" fillId="0" borderId="7" xfId="0" applyFont="1" applyBorder="1" applyAlignment="1">
      <alignment horizontal="left"/>
    </xf>
  </cellXfs>
  <cellStyles count="2">
    <cellStyle name="Hyperlink" xfId="1" builtinId="8"/>
    <cellStyle name="Standaard"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vng.nl/sites/default/files/notitie_overhead_juli_2016.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vng.nl/sites/default/files/notitie_overhead_juli_2016.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begrippen/migratieachtergrond" TargetMode="External"/><Relationship Id="rId7" Type="http://schemas.openxmlformats.org/officeDocument/2006/relationships/printerSettings" Target="../printerSettings/printerSettings3.bin"/><Relationship Id="rId2" Type="http://schemas.openxmlformats.org/officeDocument/2006/relationships/hyperlink" Target="https://www.rijksoverheid.nl/documenten/kamerstukken/2020/05/14/de-barometer-culturele-diversiteit-komt-per-1-juli-2020-beschikbaar" TargetMode="External"/><Relationship Id="rId1" Type="http://schemas.openxmlformats.org/officeDocument/2006/relationships/hyperlink" Target="http://www.cbs.nl/privacy" TargetMode="External"/><Relationship Id="rId6" Type="http://schemas.openxmlformats.org/officeDocument/2006/relationships/hyperlink" Target="https://www.cbs.nl/nl-nl/arbeid-en-inkomen/arbeid-en-sociale-zekerheid/barometer-culturele-diversiteit/herkomstindeling-barometer-culturele-diversiteit" TargetMode="External"/><Relationship Id="rId5" Type="http://schemas.openxmlformats.org/officeDocument/2006/relationships/hyperlink" Target="https://www.cbs.nl/nl-nl/onze-diensten/methoden/onderzoeksomschrijvingen/korte-onderzoeksbeschrijvingen/barometer-culturele-diversiteit-ingezoomde-variant" TargetMode="External"/><Relationship Id="rId4" Type="http://schemas.openxmlformats.org/officeDocument/2006/relationships/hyperlink" Target="https://dashboards.cbs.nl/v3/barometerculturelediversite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8"/>
  <sheetViews>
    <sheetView showGridLines="0" tabSelected="1" zoomScaleNormal="100" workbookViewId="0"/>
  </sheetViews>
  <sheetFormatPr defaultColWidth="10.81640625" defaultRowHeight="14.5" x14ac:dyDescent="0.35"/>
  <cols>
    <col min="1" max="1" width="20.81640625" customWidth="1"/>
    <col min="2" max="11" width="9.1796875" customWidth="1"/>
  </cols>
  <sheetData>
    <row r="3" spans="1:14" ht="15.65" customHeight="1" x14ac:dyDescent="0.35">
      <c r="A3" s="67" t="s">
        <v>255</v>
      </c>
    </row>
    <row r="4" spans="1:14" ht="15.65" customHeight="1" x14ac:dyDescent="0.35">
      <c r="A4" s="6"/>
    </row>
    <row r="5" spans="1:14" ht="15" customHeight="1" x14ac:dyDescent="0.35">
      <c r="A5" s="3"/>
    </row>
    <row r="7" spans="1:14" ht="13" customHeight="1" x14ac:dyDescent="0.35">
      <c r="A7" s="4"/>
    </row>
    <row r="12" spans="1:14" x14ac:dyDescent="0.35">
      <c r="A12" s="1"/>
      <c r="B12" s="1"/>
      <c r="C12" s="1"/>
      <c r="D12" s="1"/>
      <c r="E12" s="1"/>
      <c r="F12" s="1"/>
      <c r="G12" s="1"/>
      <c r="H12" s="1"/>
      <c r="I12" s="1"/>
      <c r="J12" s="1"/>
      <c r="K12" s="1"/>
      <c r="L12" s="1"/>
      <c r="M12" s="1"/>
      <c r="N12" s="5"/>
    </row>
    <row r="13" spans="1:14" x14ac:dyDescent="0.35">
      <c r="A13" s="1"/>
      <c r="B13" s="1"/>
      <c r="C13" s="1"/>
      <c r="D13" s="1"/>
      <c r="E13" s="1"/>
      <c r="F13" s="1"/>
      <c r="G13" s="1"/>
      <c r="H13" s="1"/>
      <c r="I13" s="1"/>
      <c r="J13" s="1"/>
      <c r="K13" s="1"/>
      <c r="L13" s="1"/>
      <c r="M13" s="1"/>
      <c r="N13" s="5"/>
    </row>
    <row r="14" spans="1:14" x14ac:dyDescent="0.35">
      <c r="A14" s="1"/>
      <c r="B14" s="1"/>
      <c r="C14" s="1"/>
      <c r="D14" s="1"/>
      <c r="E14" s="1"/>
      <c r="F14" s="1"/>
      <c r="G14" s="1"/>
      <c r="H14" s="1"/>
      <c r="I14" s="1"/>
      <c r="J14" s="1"/>
      <c r="K14" s="1"/>
      <c r="L14" s="1"/>
      <c r="M14" s="1"/>
      <c r="N14" s="5"/>
    </row>
    <row r="15" spans="1:14" x14ac:dyDescent="0.35">
      <c r="A15" s="1"/>
      <c r="B15" s="1"/>
      <c r="C15" s="1"/>
      <c r="D15" s="1"/>
      <c r="E15" s="1"/>
      <c r="F15" s="1"/>
      <c r="G15" s="1"/>
      <c r="H15" s="1"/>
      <c r="I15" s="1"/>
      <c r="J15" s="1"/>
      <c r="K15" s="1"/>
      <c r="L15" s="1"/>
      <c r="M15" s="1"/>
      <c r="N15" s="5"/>
    </row>
    <row r="16" spans="1:14" x14ac:dyDescent="0.35">
      <c r="A16" s="1"/>
      <c r="B16" s="1"/>
      <c r="C16" s="1"/>
      <c r="D16" s="1"/>
      <c r="E16" s="1"/>
      <c r="F16" s="1"/>
      <c r="G16" s="1"/>
      <c r="H16" s="1"/>
      <c r="I16" s="1"/>
      <c r="J16" s="1"/>
      <c r="K16" s="1"/>
      <c r="L16" s="1"/>
      <c r="M16" s="1"/>
      <c r="N16" s="5"/>
    </row>
    <row r="17" spans="1:14" x14ac:dyDescent="0.35">
      <c r="A17" s="1"/>
      <c r="B17" s="1"/>
      <c r="C17" s="1"/>
      <c r="D17" s="1"/>
      <c r="E17" s="1"/>
      <c r="F17" s="1"/>
      <c r="G17" s="1"/>
      <c r="H17" s="1"/>
      <c r="I17" s="1"/>
      <c r="J17" s="1"/>
      <c r="K17" s="1"/>
      <c r="L17" s="1"/>
      <c r="M17" s="1"/>
      <c r="N17" s="5"/>
    </row>
    <row r="18" spans="1:14" x14ac:dyDescent="0.35">
      <c r="A18" s="1"/>
      <c r="B18" s="1"/>
      <c r="C18" s="1"/>
      <c r="D18" s="1"/>
      <c r="E18" s="1"/>
      <c r="F18" s="1"/>
      <c r="G18" s="1"/>
      <c r="H18" s="1"/>
      <c r="I18" s="1"/>
      <c r="J18" s="1"/>
      <c r="K18" s="1"/>
      <c r="L18" s="1"/>
      <c r="M18" s="1"/>
    </row>
    <row r="19" spans="1:14" x14ac:dyDescent="0.35">
      <c r="A19" s="1"/>
      <c r="B19" s="1"/>
      <c r="C19" s="1"/>
      <c r="D19" s="1"/>
      <c r="E19" s="1"/>
      <c r="F19" s="1"/>
      <c r="G19" s="1"/>
      <c r="H19" s="1"/>
      <c r="I19" s="1"/>
      <c r="J19" s="1"/>
      <c r="K19" s="1"/>
      <c r="L19" s="1"/>
      <c r="M19" s="1"/>
    </row>
    <row r="24" spans="1:14" x14ac:dyDescent="0.35">
      <c r="A24" s="1"/>
    </row>
    <row r="33" spans="1:1" ht="14.5" customHeight="1" x14ac:dyDescent="0.35"/>
    <row r="34" spans="1:1" ht="14.5" customHeight="1" x14ac:dyDescent="0.35">
      <c r="A34" s="2" t="s">
        <v>53</v>
      </c>
    </row>
    <row r="35" spans="1:1" ht="14.5" customHeight="1" x14ac:dyDescent="0.35">
      <c r="A35" s="68" t="s">
        <v>323</v>
      </c>
    </row>
    <row r="36" spans="1:1" ht="14.5" customHeight="1" x14ac:dyDescent="0.35"/>
    <row r="37" spans="1:1" ht="14.5" customHeight="1" x14ac:dyDescent="0.35"/>
    <row r="38" spans="1:1" ht="14.5" customHeight="1" x14ac:dyDescent="0.35"/>
  </sheetData>
  <pageMargins left="0.75" right="0.75" top="1" bottom="1" header="0.5" footer="0.5"/>
  <pageSetup paperSize="9" scale="8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0.81640625" defaultRowHeight="14.5" x14ac:dyDescent="0.35"/>
  <cols>
    <col min="1" max="1" width="55.26953125" customWidth="1"/>
    <col min="2" max="2" width="6.54296875" customWidth="1"/>
    <col min="3" max="5" width="22" customWidth="1"/>
  </cols>
  <sheetData>
    <row r="1" spans="1:10" x14ac:dyDescent="0.35">
      <c r="A1" s="32" t="s">
        <v>126</v>
      </c>
      <c r="J1" s="32"/>
    </row>
    <row r="2" spans="1:10" x14ac:dyDescent="0.35">
      <c r="A2" s="83" t="s">
        <v>127</v>
      </c>
      <c r="B2" s="83"/>
      <c r="C2" s="83"/>
      <c r="D2" s="83"/>
      <c r="E2" s="83"/>
    </row>
    <row r="3" spans="1:10" x14ac:dyDescent="0.35">
      <c r="A3" s="34"/>
      <c r="B3" s="34" t="s">
        <v>59</v>
      </c>
      <c r="C3" s="35" t="s">
        <v>61</v>
      </c>
      <c r="D3" s="35"/>
      <c r="E3" s="35"/>
    </row>
    <row r="4" spans="1:10" x14ac:dyDescent="0.35">
      <c r="A4" s="35"/>
      <c r="B4" s="35"/>
      <c r="C4" s="35" t="s">
        <v>62</v>
      </c>
      <c r="D4" s="35" t="s">
        <v>63</v>
      </c>
      <c r="E4" s="35" t="s">
        <v>64</v>
      </c>
    </row>
    <row r="6" spans="1:10" x14ac:dyDescent="0.35">
      <c r="B6" s="36" t="s">
        <v>60</v>
      </c>
    </row>
    <row r="8" spans="1:10" x14ac:dyDescent="0.35">
      <c r="A8" s="34" t="s">
        <v>59</v>
      </c>
      <c r="B8" s="57">
        <v>100</v>
      </c>
      <c r="C8" s="57">
        <v>58</v>
      </c>
      <c r="D8" s="57">
        <v>10</v>
      </c>
      <c r="E8" s="57">
        <v>32</v>
      </c>
    </row>
    <row r="9" spans="1:10" x14ac:dyDescent="0.35">
      <c r="A9" s="34"/>
      <c r="B9" s="42"/>
      <c r="C9" s="42"/>
      <c r="D9" s="42"/>
      <c r="E9" s="42"/>
    </row>
    <row r="10" spans="1:10" x14ac:dyDescent="0.35">
      <c r="A10" s="36" t="s">
        <v>269</v>
      </c>
      <c r="B10" s="42"/>
      <c r="C10" s="42"/>
      <c r="D10" s="42"/>
      <c r="E10" s="42"/>
    </row>
    <row r="11" spans="1:10" x14ac:dyDescent="0.35">
      <c r="A11" s="34" t="s">
        <v>128</v>
      </c>
      <c r="B11" s="57">
        <v>100</v>
      </c>
      <c r="C11" s="57">
        <v>58</v>
      </c>
      <c r="D11" s="57">
        <v>10</v>
      </c>
      <c r="E11" s="57">
        <v>33</v>
      </c>
    </row>
    <row r="12" spans="1:10" x14ac:dyDescent="0.35">
      <c r="A12" s="34" t="s">
        <v>129</v>
      </c>
      <c r="B12" s="57">
        <v>100</v>
      </c>
      <c r="C12" s="57">
        <v>70</v>
      </c>
      <c r="D12" s="57">
        <v>10</v>
      </c>
      <c r="E12" s="57">
        <v>20</v>
      </c>
    </row>
    <row r="13" spans="1:10" x14ac:dyDescent="0.35">
      <c r="A13" s="34"/>
      <c r="B13" s="42"/>
      <c r="C13" s="42"/>
      <c r="D13" s="42"/>
      <c r="E13" s="42"/>
    </row>
    <row r="14" spans="1:10" x14ac:dyDescent="0.35">
      <c r="A14" s="37" t="s">
        <v>68</v>
      </c>
      <c r="B14" s="37"/>
      <c r="C14" s="37"/>
      <c r="D14" s="37"/>
      <c r="E14" s="37"/>
    </row>
  </sheetData>
  <mergeCells count="1">
    <mergeCell ref="A2:E2"/>
  </mergeCells>
  <pageMargins left="0.7" right="0.7" top="0.75" bottom="0.75" header="0.3" footer="0.3"/>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0.81640625" defaultRowHeight="14.5" x14ac:dyDescent="0.35"/>
  <cols>
    <col min="1" max="1" width="55.26953125" customWidth="1"/>
    <col min="2" max="2" width="6.54296875" customWidth="1"/>
    <col min="3" max="5" width="22" customWidth="1"/>
  </cols>
  <sheetData>
    <row r="1" spans="1:10" x14ac:dyDescent="0.35">
      <c r="A1" s="32" t="s">
        <v>130</v>
      </c>
      <c r="J1" s="32"/>
    </row>
    <row r="2" spans="1:10" x14ac:dyDescent="0.35">
      <c r="A2" s="83" t="s">
        <v>316</v>
      </c>
      <c r="B2" s="83"/>
      <c r="C2" s="83"/>
      <c r="D2" s="83"/>
      <c r="E2" s="83"/>
    </row>
    <row r="3" spans="1:10" x14ac:dyDescent="0.35">
      <c r="A3" s="34"/>
      <c r="B3" s="34" t="s">
        <v>59</v>
      </c>
      <c r="C3" s="35" t="s">
        <v>61</v>
      </c>
      <c r="D3" s="35"/>
      <c r="E3" s="35"/>
    </row>
    <row r="4" spans="1:10" x14ac:dyDescent="0.35">
      <c r="A4" s="35"/>
      <c r="B4" s="35"/>
      <c r="C4" s="35" t="s">
        <v>62</v>
      </c>
      <c r="D4" s="35" t="s">
        <v>63</v>
      </c>
      <c r="E4" s="35" t="s">
        <v>64</v>
      </c>
    </row>
    <row r="6" spans="1:10" x14ac:dyDescent="0.35">
      <c r="B6" s="36" t="s">
        <v>60</v>
      </c>
    </row>
    <row r="8" spans="1:10" x14ac:dyDescent="0.35">
      <c r="A8" s="34" t="s">
        <v>59</v>
      </c>
      <c r="B8" s="57">
        <v>100</v>
      </c>
      <c r="C8" s="57">
        <v>58</v>
      </c>
      <c r="D8" s="57">
        <v>10</v>
      </c>
      <c r="E8" s="57">
        <v>32</v>
      </c>
    </row>
    <row r="9" spans="1:10" x14ac:dyDescent="0.35">
      <c r="A9" s="34"/>
      <c r="B9" s="43"/>
      <c r="C9" s="43"/>
      <c r="D9" s="43"/>
      <c r="E9" s="43"/>
    </row>
    <row r="10" spans="1:10" x14ac:dyDescent="0.35">
      <c r="A10" s="36" t="s">
        <v>315</v>
      </c>
      <c r="B10" s="43"/>
      <c r="C10" s="43"/>
      <c r="D10" s="43"/>
      <c r="E10" s="43"/>
    </row>
    <row r="11" spans="1:10" x14ac:dyDescent="0.35">
      <c r="A11" s="34" t="s">
        <v>132</v>
      </c>
      <c r="B11" s="57">
        <v>100</v>
      </c>
      <c r="C11" s="57">
        <v>60</v>
      </c>
      <c r="D11" s="57">
        <v>9</v>
      </c>
      <c r="E11" s="57">
        <v>31</v>
      </c>
    </row>
    <row r="12" spans="1:10" x14ac:dyDescent="0.35">
      <c r="A12" s="34" t="s">
        <v>133</v>
      </c>
      <c r="B12" s="57">
        <v>100</v>
      </c>
      <c r="C12" s="57">
        <v>58</v>
      </c>
      <c r="D12" s="57">
        <v>10</v>
      </c>
      <c r="E12" s="57">
        <v>32</v>
      </c>
    </row>
    <row r="13" spans="1:10" x14ac:dyDescent="0.35">
      <c r="A13" s="34"/>
      <c r="B13" s="43"/>
      <c r="C13" s="43"/>
      <c r="D13" s="43"/>
      <c r="E13" s="43"/>
    </row>
    <row r="14" spans="1:10" x14ac:dyDescent="0.35">
      <c r="A14" s="37" t="s">
        <v>68</v>
      </c>
      <c r="B14" s="37"/>
      <c r="C14" s="37"/>
      <c r="D14" s="37"/>
      <c r="E14" s="37"/>
    </row>
    <row r="15" spans="1:10" x14ac:dyDescent="0.35">
      <c r="A15" s="84" t="s">
        <v>267</v>
      </c>
      <c r="B15" s="84"/>
      <c r="C15" s="84"/>
      <c r="D15" s="84"/>
      <c r="E15" s="84"/>
    </row>
    <row r="16" spans="1:10" x14ac:dyDescent="0.35">
      <c r="A16" s="76" t="s">
        <v>294</v>
      </c>
    </row>
  </sheetData>
  <mergeCells count="2">
    <mergeCell ref="A2:E2"/>
    <mergeCell ref="A15:E15"/>
  </mergeCells>
  <hyperlinks>
    <hyperlink ref="A16" r:id="rId1" display="https://vng.nl/sites/default/files/notitie_overhead_juli_2016.pdf"/>
  </hyperlinks>
  <pageMargins left="0.7" right="0.7" top="0.75" bottom="0.75" header="0.3" footer="0.3"/>
  <pageSetup paperSize="9" orientation="landscape" horizontalDpi="300" verticalDpi="3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ColWidth="10.81640625" defaultRowHeight="14.5" x14ac:dyDescent="0.35"/>
  <cols>
    <col min="1" max="1" width="55.26953125" customWidth="1"/>
    <col min="2" max="2" width="6.54296875" customWidth="1"/>
    <col min="3" max="5" width="22" customWidth="1"/>
  </cols>
  <sheetData>
    <row r="1" spans="1:10" x14ac:dyDescent="0.35">
      <c r="A1" s="32" t="s">
        <v>134</v>
      </c>
      <c r="J1" s="32"/>
    </row>
    <row r="2" spans="1:10" x14ac:dyDescent="0.35">
      <c r="A2" s="83" t="s">
        <v>318</v>
      </c>
      <c r="B2" s="83"/>
      <c r="C2" s="83"/>
      <c r="D2" s="83"/>
      <c r="E2" s="83"/>
    </row>
    <row r="3" spans="1:10" x14ac:dyDescent="0.35">
      <c r="A3" s="34"/>
      <c r="B3" s="34" t="s">
        <v>59</v>
      </c>
      <c r="C3" s="35" t="s">
        <v>61</v>
      </c>
      <c r="D3" s="35"/>
      <c r="E3" s="35"/>
    </row>
    <row r="4" spans="1:10" x14ac:dyDescent="0.35">
      <c r="A4" s="35"/>
      <c r="B4" s="35"/>
      <c r="C4" s="35" t="s">
        <v>62</v>
      </c>
      <c r="D4" s="35" t="s">
        <v>63</v>
      </c>
      <c r="E4" s="35" t="s">
        <v>64</v>
      </c>
    </row>
    <row r="6" spans="1:10" x14ac:dyDescent="0.35">
      <c r="B6" s="36" t="s">
        <v>60</v>
      </c>
    </row>
    <row r="8" spans="1:10" x14ac:dyDescent="0.35">
      <c r="A8" s="34" t="s">
        <v>59</v>
      </c>
      <c r="B8" s="57">
        <v>100</v>
      </c>
      <c r="C8" s="57">
        <v>58</v>
      </c>
      <c r="D8" s="57">
        <v>10</v>
      </c>
      <c r="E8" s="57">
        <v>32</v>
      </c>
    </row>
    <row r="9" spans="1:10" x14ac:dyDescent="0.35">
      <c r="A9" s="34"/>
      <c r="B9" s="44"/>
      <c r="C9" s="44"/>
      <c r="D9" s="44"/>
      <c r="E9" s="44"/>
    </row>
    <row r="10" spans="1:10" x14ac:dyDescent="0.35">
      <c r="A10" s="36" t="s">
        <v>317</v>
      </c>
      <c r="B10" s="44"/>
      <c r="C10" s="44"/>
      <c r="D10" s="44"/>
      <c r="E10" s="44"/>
    </row>
    <row r="11" spans="1:10" x14ac:dyDescent="0.35">
      <c r="A11" s="34" t="s">
        <v>135</v>
      </c>
      <c r="B11" s="57">
        <v>100</v>
      </c>
      <c r="C11" s="57">
        <v>69</v>
      </c>
      <c r="D11" s="57">
        <v>9</v>
      </c>
      <c r="E11" s="57">
        <v>23</v>
      </c>
    </row>
    <row r="12" spans="1:10" x14ac:dyDescent="0.35">
      <c r="A12" s="34" t="s">
        <v>136</v>
      </c>
      <c r="B12" s="57">
        <v>100</v>
      </c>
      <c r="C12" s="57">
        <v>68</v>
      </c>
      <c r="D12" s="57">
        <v>13</v>
      </c>
      <c r="E12" s="57">
        <v>19</v>
      </c>
    </row>
    <row r="13" spans="1:10" x14ac:dyDescent="0.35">
      <c r="A13" s="58" t="s">
        <v>273</v>
      </c>
      <c r="B13" s="57">
        <v>100</v>
      </c>
      <c r="C13" s="57">
        <v>58</v>
      </c>
      <c r="D13" s="57">
        <v>9</v>
      </c>
      <c r="E13" s="57">
        <v>32</v>
      </c>
    </row>
    <row r="14" spans="1:10" x14ac:dyDescent="0.35">
      <c r="A14" s="34" t="s">
        <v>137</v>
      </c>
      <c r="B14" s="57">
        <v>100</v>
      </c>
      <c r="C14" s="57">
        <v>66</v>
      </c>
      <c r="D14" s="57">
        <v>10</v>
      </c>
      <c r="E14" s="57">
        <v>24</v>
      </c>
    </row>
    <row r="15" spans="1:10" x14ac:dyDescent="0.35">
      <c r="A15" s="34" t="s">
        <v>138</v>
      </c>
      <c r="B15" s="57">
        <v>100</v>
      </c>
      <c r="C15" s="57">
        <v>71</v>
      </c>
      <c r="D15" s="57">
        <v>11</v>
      </c>
      <c r="E15" s="57">
        <v>18</v>
      </c>
    </row>
    <row r="16" spans="1:10" x14ac:dyDescent="0.35">
      <c r="A16" s="34" t="s">
        <v>139</v>
      </c>
      <c r="B16" s="57">
        <v>100</v>
      </c>
      <c r="C16" s="57">
        <v>63</v>
      </c>
      <c r="D16" s="57">
        <v>11</v>
      </c>
      <c r="E16" s="57">
        <v>26</v>
      </c>
    </row>
    <row r="17" spans="1:5" x14ac:dyDescent="0.35">
      <c r="A17" s="34" t="s">
        <v>140</v>
      </c>
      <c r="B17" s="57">
        <v>100</v>
      </c>
      <c r="C17" s="57">
        <v>51</v>
      </c>
      <c r="D17" s="57">
        <v>10</v>
      </c>
      <c r="E17" s="57">
        <v>38</v>
      </c>
    </row>
    <row r="18" spans="1:5" x14ac:dyDescent="0.35">
      <c r="A18" s="34" t="s">
        <v>141</v>
      </c>
      <c r="B18" s="57">
        <v>100</v>
      </c>
      <c r="C18" s="57">
        <v>56</v>
      </c>
      <c r="D18" s="57">
        <v>8</v>
      </c>
      <c r="E18" s="57">
        <v>36</v>
      </c>
    </row>
    <row r="19" spans="1:5" x14ac:dyDescent="0.35">
      <c r="A19" s="34" t="s">
        <v>142</v>
      </c>
      <c r="B19" s="57">
        <v>100</v>
      </c>
      <c r="C19" s="57">
        <v>50</v>
      </c>
      <c r="D19" s="57">
        <v>8</v>
      </c>
      <c r="E19" s="57">
        <v>43</v>
      </c>
    </row>
    <row r="20" spans="1:5" x14ac:dyDescent="0.35">
      <c r="A20" s="34" t="s">
        <v>143</v>
      </c>
      <c r="B20" s="57">
        <v>100</v>
      </c>
      <c r="C20" s="57">
        <v>55</v>
      </c>
      <c r="D20" s="57">
        <v>8</v>
      </c>
      <c r="E20" s="57">
        <v>38</v>
      </c>
    </row>
    <row r="21" spans="1:5" x14ac:dyDescent="0.35">
      <c r="A21" s="34" t="s">
        <v>144</v>
      </c>
      <c r="B21" s="57">
        <v>100</v>
      </c>
      <c r="C21" s="57">
        <v>57</v>
      </c>
      <c r="D21" s="57">
        <v>9</v>
      </c>
      <c r="E21" s="57">
        <v>33</v>
      </c>
    </row>
    <row r="22" spans="1:5" x14ac:dyDescent="0.35">
      <c r="A22" s="34"/>
      <c r="B22" s="44"/>
      <c r="C22" s="44"/>
      <c r="D22" s="44"/>
      <c r="E22" s="44"/>
    </row>
    <row r="23" spans="1:5" x14ac:dyDescent="0.35">
      <c r="A23" s="37" t="s">
        <v>68</v>
      </c>
      <c r="B23" s="37"/>
      <c r="C23" s="37"/>
      <c r="D23" s="37"/>
      <c r="E23" s="37"/>
    </row>
    <row r="24" spans="1:5" x14ac:dyDescent="0.35">
      <c r="A24" s="84" t="s">
        <v>267</v>
      </c>
      <c r="B24" s="84"/>
      <c r="C24" s="84"/>
      <c r="D24" s="84"/>
      <c r="E24" s="84"/>
    </row>
    <row r="25" spans="1:5" x14ac:dyDescent="0.35">
      <c r="A25" s="76" t="s">
        <v>294</v>
      </c>
      <c r="B25" s="75"/>
      <c r="C25" s="75"/>
      <c r="D25" s="75"/>
      <c r="E25" s="75"/>
    </row>
    <row r="26" spans="1:5" ht="24" customHeight="1" x14ac:dyDescent="0.35">
      <c r="A26" s="84" t="s">
        <v>311</v>
      </c>
      <c r="B26" s="84"/>
      <c r="C26" s="84"/>
      <c r="D26" s="84"/>
      <c r="E26" s="84"/>
    </row>
  </sheetData>
  <mergeCells count="3">
    <mergeCell ref="A2:E2"/>
    <mergeCell ref="A24:E24"/>
    <mergeCell ref="A26:E26"/>
  </mergeCells>
  <hyperlinks>
    <hyperlink ref="A25" r:id="rId1" display="https://vng.nl/sites/default/files/notitie_overhead_juli_2016.pdf"/>
  </hyperlinks>
  <pageMargins left="0.7" right="0.7" top="0.75" bottom="0.75" header="0.3" footer="0.3"/>
  <pageSetup paperSize="9" orientation="landscape" horizontalDpi="300" verticalDpi="30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workbookViewId="0"/>
  </sheetViews>
  <sheetFormatPr defaultColWidth="10.81640625" defaultRowHeight="14.5" x14ac:dyDescent="0.35"/>
  <cols>
    <col min="1" max="1" width="55.26953125" customWidth="1"/>
    <col min="2" max="2" width="6.54296875" customWidth="1"/>
    <col min="3" max="5" width="22" customWidth="1"/>
  </cols>
  <sheetData>
    <row r="1" spans="1:10" x14ac:dyDescent="0.35">
      <c r="A1" s="32" t="s">
        <v>145</v>
      </c>
      <c r="J1" s="32"/>
    </row>
    <row r="2" spans="1:10" x14ac:dyDescent="0.35">
      <c r="A2" s="83" t="s">
        <v>293</v>
      </c>
      <c r="B2" s="83"/>
      <c r="C2" s="83"/>
      <c r="D2" s="83"/>
      <c r="E2" s="83"/>
    </row>
    <row r="3" spans="1:10" x14ac:dyDescent="0.35">
      <c r="A3" s="34"/>
      <c r="B3" s="34" t="s">
        <v>59</v>
      </c>
      <c r="C3" s="35" t="s">
        <v>61</v>
      </c>
      <c r="D3" s="35"/>
      <c r="E3" s="35"/>
    </row>
    <row r="4" spans="1:10" x14ac:dyDescent="0.35">
      <c r="A4" s="35"/>
      <c r="B4" s="35"/>
      <c r="C4" s="35" t="s">
        <v>62</v>
      </c>
      <c r="D4" s="35" t="s">
        <v>63</v>
      </c>
      <c r="E4" s="35" t="s">
        <v>64</v>
      </c>
    </row>
    <row r="6" spans="1:10" x14ac:dyDescent="0.35">
      <c r="B6" s="36" t="s">
        <v>60</v>
      </c>
    </row>
    <row r="8" spans="1:10" x14ac:dyDescent="0.35">
      <c r="A8" s="34" t="s">
        <v>59</v>
      </c>
      <c r="B8" s="57">
        <v>100</v>
      </c>
      <c r="C8" s="57">
        <v>58</v>
      </c>
      <c r="D8" s="57">
        <v>10</v>
      </c>
      <c r="E8" s="57">
        <v>32</v>
      </c>
    </row>
    <row r="9" spans="1:10" x14ac:dyDescent="0.35">
      <c r="A9" s="34"/>
      <c r="B9" s="45"/>
      <c r="C9" s="45"/>
      <c r="D9" s="45"/>
      <c r="E9" s="45"/>
    </row>
    <row r="10" spans="1:10" x14ac:dyDescent="0.35">
      <c r="A10" s="36" t="s">
        <v>292</v>
      </c>
      <c r="B10" s="45"/>
      <c r="C10" s="45"/>
      <c r="D10" s="45"/>
      <c r="E10" s="45"/>
    </row>
    <row r="11" spans="1:10" x14ac:dyDescent="0.35">
      <c r="A11" s="34" t="s">
        <v>146</v>
      </c>
      <c r="B11" s="57">
        <v>100</v>
      </c>
      <c r="C11" s="57">
        <v>60</v>
      </c>
      <c r="D11" s="57">
        <v>10</v>
      </c>
      <c r="E11" s="57">
        <v>30</v>
      </c>
    </row>
    <row r="12" spans="1:10" x14ac:dyDescent="0.35">
      <c r="A12" s="58" t="s">
        <v>257</v>
      </c>
      <c r="B12" s="57">
        <v>100</v>
      </c>
      <c r="C12" s="59" t="s">
        <v>152</v>
      </c>
      <c r="D12" s="59" t="s">
        <v>152</v>
      </c>
      <c r="E12" s="59" t="s">
        <v>152</v>
      </c>
    </row>
    <row r="13" spans="1:10" x14ac:dyDescent="0.35">
      <c r="A13" s="34" t="s">
        <v>147</v>
      </c>
      <c r="B13" s="57">
        <v>100</v>
      </c>
      <c r="C13" s="57">
        <v>55</v>
      </c>
      <c r="D13" s="57">
        <v>9</v>
      </c>
      <c r="E13" s="57">
        <v>36</v>
      </c>
    </row>
    <row r="14" spans="1:10" x14ac:dyDescent="0.35">
      <c r="A14" s="34" t="s">
        <v>148</v>
      </c>
      <c r="B14" s="57">
        <v>100</v>
      </c>
      <c r="C14" s="57">
        <v>68</v>
      </c>
      <c r="D14" s="57">
        <v>7</v>
      </c>
      <c r="E14" s="57">
        <v>25</v>
      </c>
    </row>
    <row r="15" spans="1:10" x14ac:dyDescent="0.35">
      <c r="A15" s="58" t="s">
        <v>258</v>
      </c>
      <c r="B15" s="57">
        <v>100</v>
      </c>
      <c r="C15" s="59" t="s">
        <v>152</v>
      </c>
      <c r="D15" s="59" t="s">
        <v>152</v>
      </c>
      <c r="E15" s="59" t="s">
        <v>152</v>
      </c>
    </row>
    <row r="16" spans="1:10" x14ac:dyDescent="0.35">
      <c r="A16" s="34" t="s">
        <v>149</v>
      </c>
      <c r="B16" s="57">
        <v>100</v>
      </c>
      <c r="C16" s="57">
        <v>60</v>
      </c>
      <c r="D16" s="57">
        <v>12</v>
      </c>
      <c r="E16" s="57">
        <v>28</v>
      </c>
    </row>
    <row r="17" spans="1:5" x14ac:dyDescent="0.35">
      <c r="A17" s="34" t="s">
        <v>150</v>
      </c>
      <c r="B17" s="57">
        <v>100</v>
      </c>
      <c r="C17" s="57">
        <v>71</v>
      </c>
      <c r="D17" s="57">
        <v>11</v>
      </c>
      <c r="E17" s="57">
        <v>18</v>
      </c>
    </row>
    <row r="18" spans="1:5" x14ac:dyDescent="0.35">
      <c r="A18" s="34" t="s">
        <v>151</v>
      </c>
      <c r="B18" s="57">
        <v>100</v>
      </c>
      <c r="C18" s="45" t="s">
        <v>152</v>
      </c>
      <c r="D18" s="45" t="s">
        <v>152</v>
      </c>
      <c r="E18" s="45" t="s">
        <v>152</v>
      </c>
    </row>
    <row r="19" spans="1:5" x14ac:dyDescent="0.35">
      <c r="A19" s="34" t="s">
        <v>153</v>
      </c>
      <c r="B19" s="57">
        <v>100</v>
      </c>
      <c r="C19" s="57">
        <v>65</v>
      </c>
      <c r="D19" s="57">
        <v>13</v>
      </c>
      <c r="E19" s="57">
        <v>23</v>
      </c>
    </row>
    <row r="20" spans="1:5" x14ac:dyDescent="0.35">
      <c r="A20" s="34" t="s">
        <v>154</v>
      </c>
      <c r="B20" s="57">
        <v>100</v>
      </c>
      <c r="C20" s="57">
        <v>77</v>
      </c>
      <c r="D20" s="57">
        <v>9</v>
      </c>
      <c r="E20" s="57">
        <v>14</v>
      </c>
    </row>
    <row r="21" spans="1:5" x14ac:dyDescent="0.35">
      <c r="A21" s="58" t="s">
        <v>155</v>
      </c>
      <c r="B21" s="57">
        <v>100</v>
      </c>
      <c r="C21" s="45" t="s">
        <v>152</v>
      </c>
      <c r="D21" s="45" t="s">
        <v>152</v>
      </c>
      <c r="E21" s="45" t="s">
        <v>152</v>
      </c>
    </row>
    <row r="22" spans="1:5" x14ac:dyDescent="0.35">
      <c r="A22" s="34" t="s">
        <v>156</v>
      </c>
      <c r="B22" s="57">
        <v>100</v>
      </c>
      <c r="C22" s="57">
        <v>62</v>
      </c>
      <c r="D22" s="57">
        <v>14</v>
      </c>
      <c r="E22" s="57">
        <v>24</v>
      </c>
    </row>
    <row r="23" spans="1:5" x14ac:dyDescent="0.35">
      <c r="A23" s="34" t="s">
        <v>157</v>
      </c>
      <c r="B23" s="57">
        <v>100</v>
      </c>
      <c r="C23" s="57">
        <v>58</v>
      </c>
      <c r="D23" s="57">
        <v>10</v>
      </c>
      <c r="E23" s="57">
        <v>32</v>
      </c>
    </row>
    <row r="24" spans="1:5" x14ac:dyDescent="0.35">
      <c r="A24" s="34" t="s">
        <v>158</v>
      </c>
      <c r="B24" s="57">
        <v>100</v>
      </c>
      <c r="C24" s="45" t="s">
        <v>152</v>
      </c>
      <c r="D24" s="45" t="s">
        <v>152</v>
      </c>
      <c r="E24" s="45" t="s">
        <v>152</v>
      </c>
    </row>
    <row r="25" spans="1:5" x14ac:dyDescent="0.35">
      <c r="A25" s="34" t="s">
        <v>159</v>
      </c>
      <c r="B25" s="57">
        <v>100</v>
      </c>
      <c r="C25" s="57">
        <v>49</v>
      </c>
      <c r="D25" s="57">
        <v>11</v>
      </c>
      <c r="E25" s="57">
        <v>40</v>
      </c>
    </row>
    <row r="26" spans="1:5" x14ac:dyDescent="0.35">
      <c r="A26" s="34" t="s">
        <v>160</v>
      </c>
      <c r="B26" s="57">
        <v>100</v>
      </c>
      <c r="C26" s="57">
        <v>55</v>
      </c>
      <c r="D26" s="57">
        <v>7</v>
      </c>
      <c r="E26" s="57">
        <v>38</v>
      </c>
    </row>
    <row r="27" spans="1:5" x14ac:dyDescent="0.35">
      <c r="A27" s="34" t="s">
        <v>161</v>
      </c>
      <c r="B27" s="57">
        <v>100</v>
      </c>
      <c r="C27" s="45" t="s">
        <v>152</v>
      </c>
      <c r="D27" s="45" t="s">
        <v>152</v>
      </c>
      <c r="E27" s="45" t="s">
        <v>152</v>
      </c>
    </row>
    <row r="28" spans="1:5" x14ac:dyDescent="0.35">
      <c r="A28" s="34" t="s">
        <v>162</v>
      </c>
      <c r="B28" s="57">
        <v>100</v>
      </c>
      <c r="C28" s="57">
        <v>41</v>
      </c>
      <c r="D28" s="57">
        <v>9</v>
      </c>
      <c r="E28" s="57">
        <v>50</v>
      </c>
    </row>
    <row r="29" spans="1:5" x14ac:dyDescent="0.35">
      <c r="A29" s="34" t="s">
        <v>163</v>
      </c>
      <c r="B29" s="57">
        <v>100</v>
      </c>
      <c r="C29" s="57">
        <v>63</v>
      </c>
      <c r="D29" s="57">
        <v>8</v>
      </c>
      <c r="E29" s="57">
        <v>29</v>
      </c>
    </row>
    <row r="30" spans="1:5" x14ac:dyDescent="0.35">
      <c r="A30" s="34" t="s">
        <v>164</v>
      </c>
      <c r="B30" s="57">
        <v>100</v>
      </c>
      <c r="C30" s="45" t="s">
        <v>152</v>
      </c>
      <c r="D30" s="45" t="s">
        <v>152</v>
      </c>
      <c r="E30" s="45" t="s">
        <v>152</v>
      </c>
    </row>
    <row r="31" spans="1:5" x14ac:dyDescent="0.35">
      <c r="A31" s="34" t="s">
        <v>165</v>
      </c>
      <c r="B31" s="57">
        <v>100</v>
      </c>
      <c r="C31" s="57">
        <v>52</v>
      </c>
      <c r="D31" s="57">
        <v>10</v>
      </c>
      <c r="E31" s="57">
        <v>38</v>
      </c>
    </row>
    <row r="32" spans="1:5" x14ac:dyDescent="0.35">
      <c r="A32" s="34"/>
      <c r="B32" s="45"/>
      <c r="C32" s="45"/>
      <c r="D32" s="45"/>
      <c r="E32" s="45"/>
    </row>
    <row r="33" spans="1:5" x14ac:dyDescent="0.35">
      <c r="A33" s="37" t="s">
        <v>68</v>
      </c>
      <c r="B33" s="37"/>
      <c r="C33" s="37"/>
      <c r="D33" s="37"/>
      <c r="E33" s="37"/>
    </row>
  </sheetData>
  <mergeCells count="1">
    <mergeCell ref="A2:E2"/>
  </mergeCells>
  <pageMargins left="0.7" right="0.7" top="0.75" bottom="0.75" header="0.3" footer="0.3"/>
  <pageSetup paperSize="9"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0.81640625" defaultRowHeight="14.5" x14ac:dyDescent="0.35"/>
  <cols>
    <col min="1" max="1" width="55.26953125" customWidth="1"/>
    <col min="2" max="2" width="6.54296875" customWidth="1"/>
    <col min="3" max="5" width="22" customWidth="1"/>
  </cols>
  <sheetData>
    <row r="1" spans="1:10" x14ac:dyDescent="0.35">
      <c r="A1" s="32" t="s">
        <v>166</v>
      </c>
      <c r="J1" s="32"/>
    </row>
    <row r="2" spans="1:10" x14ac:dyDescent="0.35">
      <c r="A2" s="83" t="s">
        <v>167</v>
      </c>
      <c r="B2" s="83"/>
      <c r="C2" s="83"/>
      <c r="D2" s="83"/>
      <c r="E2" s="83"/>
    </row>
    <row r="3" spans="1:10" x14ac:dyDescent="0.35">
      <c r="A3" s="34"/>
      <c r="B3" s="34" t="s">
        <v>59</v>
      </c>
      <c r="C3" s="35" t="s">
        <v>61</v>
      </c>
      <c r="D3" s="35"/>
      <c r="E3" s="35"/>
    </row>
    <row r="4" spans="1:10" x14ac:dyDescent="0.35">
      <c r="A4" s="35"/>
      <c r="B4" s="35"/>
      <c r="C4" s="35" t="s">
        <v>62</v>
      </c>
      <c r="D4" s="35" t="s">
        <v>63</v>
      </c>
      <c r="E4" s="35" t="s">
        <v>64</v>
      </c>
    </row>
    <row r="6" spans="1:10" x14ac:dyDescent="0.35">
      <c r="B6" s="36" t="s">
        <v>60</v>
      </c>
    </row>
    <row r="8" spans="1:10" x14ac:dyDescent="0.35">
      <c r="A8" s="34" t="s">
        <v>59</v>
      </c>
      <c r="B8" s="57">
        <v>100</v>
      </c>
      <c r="C8" s="57">
        <v>58</v>
      </c>
      <c r="D8" s="57">
        <v>10</v>
      </c>
      <c r="E8" s="57">
        <v>32</v>
      </c>
    </row>
    <row r="9" spans="1:10" x14ac:dyDescent="0.35">
      <c r="A9" s="34"/>
      <c r="B9" s="46"/>
      <c r="C9" s="46"/>
      <c r="D9" s="46"/>
      <c r="E9" s="46"/>
    </row>
    <row r="10" spans="1:10" x14ac:dyDescent="0.35">
      <c r="A10" s="36" t="s">
        <v>302</v>
      </c>
      <c r="B10" s="46"/>
      <c r="C10" s="46"/>
      <c r="D10" s="46"/>
      <c r="E10" s="46"/>
    </row>
    <row r="11" spans="1:10" x14ac:dyDescent="0.35">
      <c r="A11" s="34" t="s">
        <v>168</v>
      </c>
      <c r="B11" s="57">
        <v>100</v>
      </c>
      <c r="C11" s="57">
        <v>60</v>
      </c>
      <c r="D11" s="57">
        <v>10</v>
      </c>
      <c r="E11" s="57">
        <v>31</v>
      </c>
    </row>
    <row r="12" spans="1:10" x14ac:dyDescent="0.35">
      <c r="A12" s="34" t="s">
        <v>169</v>
      </c>
      <c r="B12" s="57">
        <v>100</v>
      </c>
      <c r="C12" s="57">
        <v>52</v>
      </c>
      <c r="D12" s="57">
        <v>10</v>
      </c>
      <c r="E12" s="57">
        <v>37</v>
      </c>
    </row>
    <row r="13" spans="1:10" x14ac:dyDescent="0.35">
      <c r="A13" s="34"/>
      <c r="B13" s="46"/>
      <c r="C13" s="46"/>
      <c r="D13" s="46"/>
      <c r="E13" s="46"/>
    </row>
    <row r="14" spans="1:10" x14ac:dyDescent="0.35">
      <c r="A14" s="37" t="s">
        <v>68</v>
      </c>
      <c r="B14" s="37"/>
      <c r="C14" s="37"/>
      <c r="D14" s="37"/>
      <c r="E14" s="37"/>
    </row>
    <row r="15" spans="1:10" x14ac:dyDescent="0.35">
      <c r="A15" s="84" t="s">
        <v>312</v>
      </c>
      <c r="B15" s="84"/>
      <c r="C15" s="84"/>
      <c r="D15" s="84"/>
      <c r="E15" s="84"/>
    </row>
  </sheetData>
  <mergeCells count="2">
    <mergeCell ref="A2:E2"/>
    <mergeCell ref="A15:E15"/>
  </mergeCells>
  <pageMargins left="0.7" right="0.7" top="0.75" bottom="0.75" header="0.3" footer="0.3"/>
  <pageSetup paperSize="9"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ColWidth="10.81640625" defaultRowHeight="14.5" x14ac:dyDescent="0.35"/>
  <cols>
    <col min="1" max="1" width="55.26953125" customWidth="1"/>
    <col min="2" max="2" width="6.54296875" customWidth="1"/>
    <col min="3" max="5" width="22" customWidth="1"/>
  </cols>
  <sheetData>
    <row r="1" spans="1:10" x14ac:dyDescent="0.35">
      <c r="A1" s="32" t="s">
        <v>170</v>
      </c>
      <c r="J1" s="32"/>
    </row>
    <row r="2" spans="1:10" x14ac:dyDescent="0.35">
      <c r="A2" s="83" t="s">
        <v>283</v>
      </c>
      <c r="B2" s="83"/>
      <c r="C2" s="83"/>
      <c r="D2" s="83"/>
      <c r="E2" s="83"/>
    </row>
    <row r="3" spans="1:10" x14ac:dyDescent="0.35">
      <c r="A3" s="34"/>
      <c r="B3" s="34" t="s">
        <v>59</v>
      </c>
      <c r="C3" s="35" t="s">
        <v>61</v>
      </c>
      <c r="D3" s="35"/>
      <c r="E3" s="35"/>
    </row>
    <row r="4" spans="1:10" x14ac:dyDescent="0.35">
      <c r="A4" s="35"/>
      <c r="B4" s="35"/>
      <c r="C4" s="35" t="s">
        <v>62</v>
      </c>
      <c r="D4" s="35" t="s">
        <v>63</v>
      </c>
      <c r="E4" s="35" t="s">
        <v>64</v>
      </c>
    </row>
    <row r="6" spans="1:10" x14ac:dyDescent="0.35">
      <c r="B6" s="36" t="s">
        <v>60</v>
      </c>
    </row>
    <row r="8" spans="1:10" x14ac:dyDescent="0.35">
      <c r="A8" s="34" t="s">
        <v>59</v>
      </c>
      <c r="B8" s="57">
        <v>100</v>
      </c>
      <c r="C8" s="57">
        <v>58</v>
      </c>
      <c r="D8" s="57">
        <v>10</v>
      </c>
      <c r="E8" s="57">
        <v>32</v>
      </c>
    </row>
    <row r="9" spans="1:10" x14ac:dyDescent="0.35">
      <c r="A9" s="34"/>
      <c r="B9" s="47"/>
      <c r="C9" s="47"/>
      <c r="D9" s="47"/>
      <c r="E9" s="47"/>
    </row>
    <row r="10" spans="1:10" x14ac:dyDescent="0.35">
      <c r="A10" s="36" t="s">
        <v>303</v>
      </c>
      <c r="B10" s="47"/>
      <c r="C10" s="47"/>
      <c r="D10" s="47"/>
      <c r="E10" s="47"/>
    </row>
    <row r="11" spans="1:10" x14ac:dyDescent="0.35">
      <c r="A11" s="34" t="s">
        <v>171</v>
      </c>
      <c r="B11" s="57">
        <v>100</v>
      </c>
      <c r="C11" s="57">
        <v>58</v>
      </c>
      <c r="D11" s="57">
        <v>9</v>
      </c>
      <c r="E11" s="57">
        <v>33</v>
      </c>
    </row>
    <row r="12" spans="1:10" x14ac:dyDescent="0.35">
      <c r="A12" s="34" t="s">
        <v>172</v>
      </c>
      <c r="B12" s="57">
        <v>100</v>
      </c>
      <c r="C12" s="57">
        <v>54</v>
      </c>
      <c r="D12" s="57">
        <v>9</v>
      </c>
      <c r="E12" s="57">
        <v>37</v>
      </c>
    </row>
    <row r="13" spans="1:10" x14ac:dyDescent="0.35">
      <c r="A13" s="58" t="s">
        <v>273</v>
      </c>
      <c r="B13" s="57">
        <v>100</v>
      </c>
      <c r="C13" s="57">
        <v>67</v>
      </c>
      <c r="D13" s="57">
        <v>11</v>
      </c>
      <c r="E13" s="57">
        <v>22</v>
      </c>
    </row>
    <row r="14" spans="1:10" x14ac:dyDescent="0.35">
      <c r="A14" s="34" t="s">
        <v>173</v>
      </c>
      <c r="B14" s="57">
        <v>100</v>
      </c>
      <c r="C14" s="57">
        <v>71</v>
      </c>
      <c r="D14" s="57">
        <v>11</v>
      </c>
      <c r="E14" s="57">
        <v>18</v>
      </c>
    </row>
    <row r="15" spans="1:10" x14ac:dyDescent="0.35">
      <c r="A15" s="34" t="s">
        <v>174</v>
      </c>
      <c r="B15" s="57">
        <v>100</v>
      </c>
      <c r="C15" s="57">
        <v>67</v>
      </c>
      <c r="D15" s="57">
        <v>11</v>
      </c>
      <c r="E15" s="57">
        <v>22</v>
      </c>
    </row>
    <row r="16" spans="1:10" x14ac:dyDescent="0.35">
      <c r="A16" s="34" t="s">
        <v>175</v>
      </c>
      <c r="B16" s="57">
        <v>100</v>
      </c>
      <c r="C16" s="57">
        <v>54</v>
      </c>
      <c r="D16" s="57">
        <v>10</v>
      </c>
      <c r="E16" s="57">
        <v>35</v>
      </c>
    </row>
    <row r="17" spans="1:5" x14ac:dyDescent="0.35">
      <c r="A17" s="34" t="s">
        <v>176</v>
      </c>
      <c r="B17" s="57">
        <v>100</v>
      </c>
      <c r="C17" s="57">
        <v>46</v>
      </c>
      <c r="D17" s="57">
        <v>11</v>
      </c>
      <c r="E17" s="57">
        <v>43</v>
      </c>
    </row>
    <row r="18" spans="1:5" x14ac:dyDescent="0.35">
      <c r="A18" s="34" t="s">
        <v>177</v>
      </c>
      <c r="B18" s="57">
        <v>100</v>
      </c>
      <c r="C18" s="57">
        <v>53</v>
      </c>
      <c r="D18" s="57">
        <v>7</v>
      </c>
      <c r="E18" s="57">
        <v>40</v>
      </c>
    </row>
    <row r="19" spans="1:5" x14ac:dyDescent="0.35">
      <c r="A19" s="34" t="s">
        <v>178</v>
      </c>
      <c r="B19" s="57">
        <v>100</v>
      </c>
      <c r="C19" s="57">
        <v>38</v>
      </c>
      <c r="D19" s="57">
        <v>9</v>
      </c>
      <c r="E19" s="57">
        <v>53</v>
      </c>
    </row>
    <row r="20" spans="1:5" x14ac:dyDescent="0.35">
      <c r="A20" s="34" t="s">
        <v>179</v>
      </c>
      <c r="B20" s="57">
        <v>100</v>
      </c>
      <c r="C20" s="57">
        <v>57</v>
      </c>
      <c r="D20" s="57">
        <v>9</v>
      </c>
      <c r="E20" s="57">
        <v>34</v>
      </c>
    </row>
    <row r="21" spans="1:5" x14ac:dyDescent="0.35">
      <c r="A21" s="34" t="s">
        <v>180</v>
      </c>
      <c r="B21" s="57">
        <v>100</v>
      </c>
      <c r="C21" s="57">
        <v>56</v>
      </c>
      <c r="D21" s="57">
        <v>9</v>
      </c>
      <c r="E21" s="57">
        <v>35</v>
      </c>
    </row>
    <row r="22" spans="1:5" x14ac:dyDescent="0.35">
      <c r="A22" s="34"/>
      <c r="B22" s="47"/>
      <c r="C22" s="47"/>
      <c r="D22" s="47"/>
      <c r="E22" s="47"/>
    </row>
    <row r="23" spans="1:5" x14ac:dyDescent="0.35">
      <c r="A23" s="37" t="s">
        <v>68</v>
      </c>
      <c r="B23" s="37"/>
      <c r="C23" s="37"/>
      <c r="D23" s="37"/>
      <c r="E23" s="37"/>
    </row>
    <row r="24" spans="1:5" x14ac:dyDescent="0.35">
      <c r="A24" s="84" t="s">
        <v>312</v>
      </c>
      <c r="B24" s="84"/>
      <c r="C24" s="84"/>
      <c r="D24" s="84"/>
      <c r="E24" s="84"/>
    </row>
    <row r="25" spans="1:5" ht="23.15" customHeight="1" x14ac:dyDescent="0.35">
      <c r="A25" s="84" t="s">
        <v>311</v>
      </c>
      <c r="B25" s="84"/>
      <c r="C25" s="84"/>
      <c r="D25" s="84"/>
      <c r="E25" s="84"/>
    </row>
  </sheetData>
  <mergeCells count="3">
    <mergeCell ref="A2:E2"/>
    <mergeCell ref="A25:E25"/>
    <mergeCell ref="A24:E24"/>
  </mergeCells>
  <pageMargins left="0.7" right="0.7" top="0.75" bottom="0.75" header="0.3" footer="0.3"/>
  <pageSetup paperSize="9"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ColWidth="10.81640625" defaultRowHeight="14.5" x14ac:dyDescent="0.35"/>
  <cols>
    <col min="1" max="1" width="55.26953125" customWidth="1"/>
    <col min="2" max="2" width="6.54296875" customWidth="1"/>
    <col min="3" max="5" width="22" customWidth="1"/>
  </cols>
  <sheetData>
    <row r="1" spans="1:10" x14ac:dyDescent="0.35">
      <c r="A1" s="32" t="s">
        <v>181</v>
      </c>
      <c r="J1" s="32"/>
    </row>
    <row r="2" spans="1:10" x14ac:dyDescent="0.35">
      <c r="A2" s="83" t="s">
        <v>182</v>
      </c>
      <c r="B2" s="83"/>
      <c r="C2" s="83"/>
      <c r="D2" s="83"/>
      <c r="E2" s="83"/>
    </row>
    <row r="3" spans="1:10" x14ac:dyDescent="0.35">
      <c r="A3" s="34"/>
      <c r="B3" s="34" t="s">
        <v>59</v>
      </c>
      <c r="C3" s="35" t="s">
        <v>61</v>
      </c>
      <c r="D3" s="35"/>
      <c r="E3" s="35"/>
    </row>
    <row r="4" spans="1:10" x14ac:dyDescent="0.35">
      <c r="A4" s="35"/>
      <c r="B4" s="35"/>
      <c r="C4" s="35" t="s">
        <v>62</v>
      </c>
      <c r="D4" s="35" t="s">
        <v>63</v>
      </c>
      <c r="E4" s="35" t="s">
        <v>64</v>
      </c>
    </row>
    <row r="6" spans="1:10" x14ac:dyDescent="0.35">
      <c r="B6" s="36" t="s">
        <v>60</v>
      </c>
    </row>
    <row r="8" spans="1:10" x14ac:dyDescent="0.35">
      <c r="A8" s="34" t="s">
        <v>59</v>
      </c>
      <c r="B8" s="57">
        <v>100</v>
      </c>
      <c r="C8" s="57">
        <v>58</v>
      </c>
      <c r="D8" s="57">
        <v>10</v>
      </c>
      <c r="E8" s="57">
        <v>32</v>
      </c>
    </row>
    <row r="9" spans="1:10" x14ac:dyDescent="0.35">
      <c r="A9" s="34"/>
      <c r="B9" s="48"/>
      <c r="C9" s="48"/>
      <c r="D9" s="48"/>
      <c r="E9" s="48"/>
    </row>
    <row r="10" spans="1:10" x14ac:dyDescent="0.35">
      <c r="A10" s="36" t="s">
        <v>270</v>
      </c>
      <c r="B10" s="48"/>
      <c r="C10" s="48"/>
      <c r="D10" s="48"/>
      <c r="E10" s="48"/>
    </row>
    <row r="11" spans="1:10" x14ac:dyDescent="0.35">
      <c r="A11" s="34" t="s">
        <v>183</v>
      </c>
      <c r="B11" s="57">
        <v>100</v>
      </c>
      <c r="C11" s="57">
        <v>48</v>
      </c>
      <c r="D11" s="57">
        <v>8</v>
      </c>
      <c r="E11" s="57">
        <v>44</v>
      </c>
    </row>
    <row r="12" spans="1:10" x14ac:dyDescent="0.35">
      <c r="A12" s="34" t="s">
        <v>184</v>
      </c>
      <c r="B12" s="57">
        <v>100</v>
      </c>
      <c r="C12" s="57">
        <v>53</v>
      </c>
      <c r="D12" s="57">
        <v>9</v>
      </c>
      <c r="E12" s="57">
        <v>38</v>
      </c>
    </row>
    <row r="13" spans="1:10" x14ac:dyDescent="0.35">
      <c r="A13" s="34" t="s">
        <v>185</v>
      </c>
      <c r="B13" s="57">
        <v>100</v>
      </c>
      <c r="C13" s="57">
        <v>62</v>
      </c>
      <c r="D13" s="57">
        <v>10</v>
      </c>
      <c r="E13" s="57">
        <v>28</v>
      </c>
    </row>
    <row r="14" spans="1:10" x14ac:dyDescent="0.35">
      <c r="A14" s="34" t="s">
        <v>186</v>
      </c>
      <c r="B14" s="57">
        <v>100</v>
      </c>
      <c r="C14" s="57">
        <v>66</v>
      </c>
      <c r="D14" s="57">
        <v>11</v>
      </c>
      <c r="E14" s="57">
        <v>22</v>
      </c>
    </row>
    <row r="15" spans="1:10" x14ac:dyDescent="0.35">
      <c r="A15" s="34" t="s">
        <v>187</v>
      </c>
      <c r="B15" s="57">
        <v>100</v>
      </c>
      <c r="C15" s="57">
        <v>69</v>
      </c>
      <c r="D15" s="57">
        <v>11</v>
      </c>
      <c r="E15" s="57">
        <v>19</v>
      </c>
    </row>
    <row r="16" spans="1:10" x14ac:dyDescent="0.35">
      <c r="A16" s="34"/>
      <c r="B16" s="48"/>
      <c r="C16" s="48"/>
      <c r="D16" s="48"/>
      <c r="E16" s="48"/>
    </row>
    <row r="17" spans="1:5" x14ac:dyDescent="0.35">
      <c r="A17" s="37" t="s">
        <v>68</v>
      </c>
      <c r="B17" s="37"/>
      <c r="C17" s="37"/>
      <c r="D17" s="37"/>
      <c r="E17" s="37"/>
    </row>
  </sheetData>
  <mergeCells count="1">
    <mergeCell ref="A2:E2"/>
  </mergeCells>
  <pageMargins left="0.7" right="0.7" top="0.75" bottom="0.75" header="0.3" footer="0.3"/>
  <pageSetup paperSize="9"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showGridLines="0" workbookViewId="0"/>
  </sheetViews>
  <sheetFormatPr defaultColWidth="10.81640625" defaultRowHeight="14.5" x14ac:dyDescent="0.35"/>
  <cols>
    <col min="1" max="1" width="55.26953125" customWidth="1"/>
    <col min="2" max="2" width="6.54296875" customWidth="1"/>
    <col min="3" max="5" width="22" customWidth="1"/>
  </cols>
  <sheetData>
    <row r="1" spans="1:10" x14ac:dyDescent="0.35">
      <c r="A1" s="32" t="s">
        <v>188</v>
      </c>
      <c r="J1" s="32"/>
    </row>
    <row r="2" spans="1:10" x14ac:dyDescent="0.35">
      <c r="A2" s="83" t="s">
        <v>288</v>
      </c>
      <c r="B2" s="83"/>
      <c r="C2" s="83"/>
      <c r="D2" s="83"/>
      <c r="E2" s="83"/>
    </row>
    <row r="3" spans="1:10" x14ac:dyDescent="0.35">
      <c r="A3" s="34"/>
      <c r="B3" s="34" t="s">
        <v>59</v>
      </c>
      <c r="C3" s="35" t="s">
        <v>61</v>
      </c>
      <c r="D3" s="35"/>
      <c r="E3" s="35"/>
    </row>
    <row r="4" spans="1:10" x14ac:dyDescent="0.35">
      <c r="A4" s="35"/>
      <c r="B4" s="35"/>
      <c r="C4" s="35" t="s">
        <v>62</v>
      </c>
      <c r="D4" s="35" t="s">
        <v>63</v>
      </c>
      <c r="E4" s="35" t="s">
        <v>64</v>
      </c>
    </row>
    <row r="6" spans="1:10" x14ac:dyDescent="0.35">
      <c r="B6" s="36" t="s">
        <v>60</v>
      </c>
    </row>
    <row r="8" spans="1:10" x14ac:dyDescent="0.35">
      <c r="A8" s="34" t="s">
        <v>59</v>
      </c>
      <c r="B8" s="57">
        <v>100</v>
      </c>
      <c r="C8" s="57">
        <v>58</v>
      </c>
      <c r="D8" s="57">
        <v>10</v>
      </c>
      <c r="E8" s="57">
        <v>32</v>
      </c>
    </row>
    <row r="9" spans="1:10" x14ac:dyDescent="0.35">
      <c r="A9" s="34"/>
      <c r="B9" s="49"/>
      <c r="C9" s="49"/>
      <c r="D9" s="49"/>
      <c r="E9" s="49"/>
    </row>
    <row r="10" spans="1:10" x14ac:dyDescent="0.35">
      <c r="A10" s="36" t="s">
        <v>284</v>
      </c>
      <c r="B10" s="49"/>
      <c r="C10" s="49"/>
      <c r="D10" s="49"/>
      <c r="E10" s="49"/>
    </row>
    <row r="11" spans="1:10" x14ac:dyDescent="0.35">
      <c r="A11" s="34" t="s">
        <v>189</v>
      </c>
      <c r="B11" s="57">
        <v>100</v>
      </c>
      <c r="C11" s="57">
        <v>44</v>
      </c>
      <c r="D11" s="57">
        <v>6</v>
      </c>
      <c r="E11" s="57">
        <v>50</v>
      </c>
    </row>
    <row r="12" spans="1:10" x14ac:dyDescent="0.35">
      <c r="A12" s="34" t="s">
        <v>190</v>
      </c>
      <c r="B12" s="57">
        <v>100</v>
      </c>
      <c r="C12" s="57">
        <v>51</v>
      </c>
      <c r="D12" s="57">
        <v>8</v>
      </c>
      <c r="E12" s="57">
        <v>41</v>
      </c>
    </row>
    <row r="13" spans="1:10" x14ac:dyDescent="0.35">
      <c r="A13" s="34" t="s">
        <v>191</v>
      </c>
      <c r="B13" s="57">
        <v>100</v>
      </c>
      <c r="C13" s="57">
        <v>63</v>
      </c>
      <c r="D13" s="57">
        <v>10</v>
      </c>
      <c r="E13" s="57">
        <v>27</v>
      </c>
    </row>
    <row r="14" spans="1:10" x14ac:dyDescent="0.35">
      <c r="A14" s="34" t="s">
        <v>192</v>
      </c>
      <c r="B14" s="57">
        <v>100</v>
      </c>
      <c r="C14" s="57">
        <v>65</v>
      </c>
      <c r="D14" s="57">
        <v>12</v>
      </c>
      <c r="E14" s="57">
        <v>23</v>
      </c>
    </row>
    <row r="15" spans="1:10" x14ac:dyDescent="0.35">
      <c r="A15" s="34" t="s">
        <v>193</v>
      </c>
      <c r="B15" s="57">
        <v>100</v>
      </c>
      <c r="C15" s="57">
        <v>64</v>
      </c>
      <c r="D15" s="57">
        <v>11</v>
      </c>
      <c r="E15" s="57">
        <v>25</v>
      </c>
    </row>
    <row r="16" spans="1:10" x14ac:dyDescent="0.35">
      <c r="A16" s="58" t="s">
        <v>272</v>
      </c>
      <c r="B16" s="57">
        <v>100</v>
      </c>
      <c r="C16" s="57">
        <v>67</v>
      </c>
      <c r="D16" s="57">
        <v>11</v>
      </c>
      <c r="E16" s="57">
        <v>22</v>
      </c>
    </row>
    <row r="17" spans="1:5" x14ac:dyDescent="0.35">
      <c r="A17" s="34" t="s">
        <v>194</v>
      </c>
      <c r="B17" s="57">
        <v>100</v>
      </c>
      <c r="C17" s="57">
        <v>60</v>
      </c>
      <c r="D17" s="57">
        <v>12</v>
      </c>
      <c r="E17" s="57">
        <v>28</v>
      </c>
    </row>
    <row r="18" spans="1:5" x14ac:dyDescent="0.35">
      <c r="A18" s="34" t="s">
        <v>195</v>
      </c>
      <c r="B18" s="57">
        <v>100</v>
      </c>
      <c r="C18" s="57">
        <v>67</v>
      </c>
      <c r="D18" s="57">
        <v>10</v>
      </c>
      <c r="E18" s="57">
        <v>23</v>
      </c>
    </row>
    <row r="19" spans="1:5" x14ac:dyDescent="0.35">
      <c r="A19" s="34" t="s">
        <v>196</v>
      </c>
      <c r="B19" s="57">
        <v>100</v>
      </c>
      <c r="C19" s="57">
        <v>76</v>
      </c>
      <c r="D19" s="57">
        <v>10</v>
      </c>
      <c r="E19" s="57">
        <v>14</v>
      </c>
    </row>
    <row r="20" spans="1:5" x14ac:dyDescent="0.35">
      <c r="A20" s="34" t="s">
        <v>197</v>
      </c>
      <c r="B20" s="57">
        <v>100</v>
      </c>
      <c r="C20" s="57">
        <v>76</v>
      </c>
      <c r="D20" s="57">
        <v>11</v>
      </c>
      <c r="E20" s="57">
        <v>13</v>
      </c>
    </row>
    <row r="21" spans="1:5" x14ac:dyDescent="0.35">
      <c r="A21" s="34" t="s">
        <v>198</v>
      </c>
      <c r="B21" s="57">
        <v>100</v>
      </c>
      <c r="C21" s="57">
        <v>79</v>
      </c>
      <c r="D21" s="57">
        <v>13</v>
      </c>
      <c r="E21" s="57">
        <v>8</v>
      </c>
    </row>
    <row r="22" spans="1:5" x14ac:dyDescent="0.35">
      <c r="A22" s="34" t="s">
        <v>199</v>
      </c>
      <c r="B22" s="57">
        <v>100</v>
      </c>
      <c r="C22" s="57">
        <v>42</v>
      </c>
      <c r="D22" s="57">
        <v>8</v>
      </c>
      <c r="E22" s="57">
        <v>50</v>
      </c>
    </row>
    <row r="23" spans="1:5" x14ac:dyDescent="0.35">
      <c r="A23" s="34" t="s">
        <v>200</v>
      </c>
      <c r="B23" s="57">
        <v>100</v>
      </c>
      <c r="C23" s="57">
        <v>48</v>
      </c>
      <c r="D23" s="57">
        <v>9</v>
      </c>
      <c r="E23" s="57">
        <v>43</v>
      </c>
    </row>
    <row r="24" spans="1:5" x14ac:dyDescent="0.35">
      <c r="A24" s="34" t="s">
        <v>201</v>
      </c>
      <c r="B24" s="57">
        <v>100</v>
      </c>
      <c r="C24" s="57">
        <v>55</v>
      </c>
      <c r="D24" s="57">
        <v>12</v>
      </c>
      <c r="E24" s="57">
        <v>33</v>
      </c>
    </row>
    <row r="25" spans="1:5" x14ac:dyDescent="0.35">
      <c r="A25" s="34" t="s">
        <v>202</v>
      </c>
      <c r="B25" s="57">
        <v>100</v>
      </c>
      <c r="C25" s="57">
        <v>61</v>
      </c>
      <c r="D25" s="57">
        <v>15</v>
      </c>
      <c r="E25" s="57">
        <v>24</v>
      </c>
    </row>
    <row r="26" spans="1:5" x14ac:dyDescent="0.35">
      <c r="A26" s="34" t="s">
        <v>203</v>
      </c>
      <c r="B26" s="57">
        <v>100</v>
      </c>
      <c r="C26" s="57">
        <v>69</v>
      </c>
      <c r="D26" s="57">
        <v>12</v>
      </c>
      <c r="E26" s="57">
        <v>18</v>
      </c>
    </row>
    <row r="27" spans="1:5" x14ac:dyDescent="0.35">
      <c r="A27" s="34" t="s">
        <v>204</v>
      </c>
      <c r="B27" s="57">
        <v>100</v>
      </c>
      <c r="C27" s="57">
        <v>43</v>
      </c>
      <c r="D27" s="57">
        <v>6</v>
      </c>
      <c r="E27" s="57">
        <v>52</v>
      </c>
    </row>
    <row r="28" spans="1:5" x14ac:dyDescent="0.35">
      <c r="A28" s="34" t="s">
        <v>205</v>
      </c>
      <c r="B28" s="57">
        <v>100</v>
      </c>
      <c r="C28" s="57">
        <v>39</v>
      </c>
      <c r="D28" s="57">
        <v>8</v>
      </c>
      <c r="E28" s="57">
        <v>53</v>
      </c>
    </row>
    <row r="29" spans="1:5" x14ac:dyDescent="0.35">
      <c r="A29" s="34" t="s">
        <v>206</v>
      </c>
      <c r="B29" s="57">
        <v>100</v>
      </c>
      <c r="C29" s="57">
        <v>50</v>
      </c>
      <c r="D29" s="57">
        <v>8</v>
      </c>
      <c r="E29" s="57">
        <v>42</v>
      </c>
    </row>
    <row r="30" spans="1:5" x14ac:dyDescent="0.35">
      <c r="A30" s="34" t="s">
        <v>207</v>
      </c>
      <c r="B30" s="57">
        <v>100</v>
      </c>
      <c r="C30" s="57">
        <v>63</v>
      </c>
      <c r="D30" s="57">
        <v>7</v>
      </c>
      <c r="E30" s="57">
        <v>30</v>
      </c>
    </row>
    <row r="31" spans="1:5" x14ac:dyDescent="0.35">
      <c r="A31" s="34" t="s">
        <v>208</v>
      </c>
      <c r="B31" s="57">
        <v>100</v>
      </c>
      <c r="C31" s="57">
        <v>61</v>
      </c>
      <c r="D31" s="57">
        <v>9</v>
      </c>
      <c r="E31" s="57">
        <v>30</v>
      </c>
    </row>
    <row r="32" spans="1:5" x14ac:dyDescent="0.35">
      <c r="A32" s="34" t="s">
        <v>209</v>
      </c>
      <c r="B32" s="57">
        <v>100</v>
      </c>
      <c r="C32" s="57">
        <v>46</v>
      </c>
      <c r="D32" s="57">
        <v>7</v>
      </c>
      <c r="E32" s="57">
        <v>46</v>
      </c>
    </row>
    <row r="33" spans="1:5" x14ac:dyDescent="0.35">
      <c r="A33" s="34" t="s">
        <v>210</v>
      </c>
      <c r="B33" s="57">
        <v>100</v>
      </c>
      <c r="C33" s="57">
        <v>47</v>
      </c>
      <c r="D33" s="57">
        <v>9</v>
      </c>
      <c r="E33" s="57">
        <v>44</v>
      </c>
    </row>
    <row r="34" spans="1:5" x14ac:dyDescent="0.35">
      <c r="A34" s="34" t="s">
        <v>211</v>
      </c>
      <c r="B34" s="57">
        <v>100</v>
      </c>
      <c r="C34" s="57">
        <v>62</v>
      </c>
      <c r="D34" s="57">
        <v>9</v>
      </c>
      <c r="E34" s="57">
        <v>29</v>
      </c>
    </row>
    <row r="35" spans="1:5" x14ac:dyDescent="0.35">
      <c r="A35" s="34" t="s">
        <v>212</v>
      </c>
      <c r="B35" s="57">
        <v>100</v>
      </c>
      <c r="C35" s="57">
        <v>64</v>
      </c>
      <c r="D35" s="57">
        <v>11</v>
      </c>
      <c r="E35" s="57">
        <v>25</v>
      </c>
    </row>
    <row r="36" spans="1:5" x14ac:dyDescent="0.35">
      <c r="A36" s="34" t="s">
        <v>213</v>
      </c>
      <c r="B36" s="57">
        <v>100</v>
      </c>
      <c r="C36" s="57">
        <v>71</v>
      </c>
      <c r="D36" s="57">
        <v>9</v>
      </c>
      <c r="E36" s="57">
        <v>20</v>
      </c>
    </row>
    <row r="37" spans="1:5" x14ac:dyDescent="0.35">
      <c r="A37" s="34"/>
      <c r="B37" s="49"/>
      <c r="C37" s="49"/>
      <c r="D37" s="49"/>
      <c r="E37" s="49"/>
    </row>
    <row r="38" spans="1:5" x14ac:dyDescent="0.35">
      <c r="A38" s="37" t="s">
        <v>68</v>
      </c>
      <c r="B38" s="37"/>
      <c r="C38" s="37"/>
      <c r="D38" s="37"/>
      <c r="E38" s="37"/>
    </row>
    <row r="39" spans="1:5" ht="26.5" customHeight="1" x14ac:dyDescent="0.35">
      <c r="A39" s="85" t="s">
        <v>313</v>
      </c>
      <c r="B39" s="85"/>
      <c r="C39" s="85"/>
      <c r="D39" s="85"/>
      <c r="E39" s="85"/>
    </row>
  </sheetData>
  <mergeCells count="2">
    <mergeCell ref="A2:E2"/>
    <mergeCell ref="A39:E39"/>
  </mergeCells>
  <pageMargins left="0.7" right="0.7" top="0.75" bottom="0.75" header="0.3" footer="0.3"/>
  <pageSetup paperSize="9" scale="86"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ColWidth="10.81640625" defaultRowHeight="14.5" x14ac:dyDescent="0.35"/>
  <cols>
    <col min="1" max="1" width="55.26953125" customWidth="1"/>
    <col min="2" max="2" width="6.54296875" customWidth="1"/>
    <col min="3" max="5" width="22" customWidth="1"/>
  </cols>
  <sheetData>
    <row r="1" spans="1:10" x14ac:dyDescent="0.35">
      <c r="A1" s="32" t="s">
        <v>214</v>
      </c>
      <c r="J1" s="32"/>
    </row>
    <row r="2" spans="1:10" x14ac:dyDescent="0.35">
      <c r="A2" s="83" t="s">
        <v>215</v>
      </c>
      <c r="B2" s="83"/>
      <c r="C2" s="83"/>
      <c r="D2" s="83"/>
      <c r="E2" s="83"/>
    </row>
    <row r="3" spans="1:10" x14ac:dyDescent="0.35">
      <c r="A3" s="34"/>
      <c r="B3" s="34" t="s">
        <v>59</v>
      </c>
      <c r="C3" s="35" t="s">
        <v>61</v>
      </c>
      <c r="D3" s="35"/>
      <c r="E3" s="35"/>
    </row>
    <row r="4" spans="1:10" x14ac:dyDescent="0.35">
      <c r="A4" s="35"/>
      <c r="B4" s="35"/>
      <c r="C4" s="35" t="s">
        <v>62</v>
      </c>
      <c r="D4" s="35" t="s">
        <v>63</v>
      </c>
      <c r="E4" s="35" t="s">
        <v>64</v>
      </c>
    </row>
    <row r="6" spans="1:10" x14ac:dyDescent="0.35">
      <c r="B6" s="36" t="s">
        <v>60</v>
      </c>
    </row>
    <row r="8" spans="1:10" x14ac:dyDescent="0.35">
      <c r="A8" s="34" t="s">
        <v>59</v>
      </c>
      <c r="B8" s="57">
        <v>100</v>
      </c>
      <c r="C8" s="57">
        <v>58</v>
      </c>
      <c r="D8" s="57">
        <v>10</v>
      </c>
      <c r="E8" s="57">
        <v>32</v>
      </c>
    </row>
    <row r="9" spans="1:10" x14ac:dyDescent="0.35">
      <c r="A9" s="34"/>
      <c r="B9" s="50"/>
      <c r="C9" s="50"/>
      <c r="D9" s="50"/>
      <c r="E9" s="50"/>
    </row>
    <row r="10" spans="1:10" x14ac:dyDescent="0.35">
      <c r="A10" s="36" t="s">
        <v>271</v>
      </c>
      <c r="B10" s="50"/>
      <c r="C10" s="50"/>
      <c r="D10" s="50"/>
      <c r="E10" s="50"/>
    </row>
    <row r="11" spans="1:10" x14ac:dyDescent="0.35">
      <c r="A11" s="34" t="s">
        <v>216</v>
      </c>
      <c r="B11" s="57">
        <v>100</v>
      </c>
      <c r="C11" s="57">
        <v>48</v>
      </c>
      <c r="D11" s="57">
        <v>9</v>
      </c>
      <c r="E11" s="57">
        <v>43</v>
      </c>
    </row>
    <row r="12" spans="1:10" x14ac:dyDescent="0.35">
      <c r="A12" s="34" t="s">
        <v>217</v>
      </c>
      <c r="B12" s="57">
        <v>100</v>
      </c>
      <c r="C12" s="57">
        <v>67</v>
      </c>
      <c r="D12" s="57">
        <v>11</v>
      </c>
      <c r="E12" s="57">
        <v>22</v>
      </c>
    </row>
    <row r="13" spans="1:10" x14ac:dyDescent="0.35">
      <c r="A13" s="34" t="s">
        <v>218</v>
      </c>
      <c r="B13" s="57">
        <v>100</v>
      </c>
      <c r="C13" s="57">
        <v>76</v>
      </c>
      <c r="D13" s="57">
        <v>11</v>
      </c>
      <c r="E13" s="57">
        <v>13</v>
      </c>
    </row>
    <row r="14" spans="1:10" x14ac:dyDescent="0.35">
      <c r="A14" s="34" t="s">
        <v>219</v>
      </c>
      <c r="B14" s="57">
        <v>100</v>
      </c>
      <c r="C14" s="57">
        <v>80</v>
      </c>
      <c r="D14" s="57">
        <v>8</v>
      </c>
      <c r="E14" s="57">
        <v>13</v>
      </c>
    </row>
    <row r="15" spans="1:10" x14ac:dyDescent="0.35">
      <c r="A15" s="58" t="s">
        <v>300</v>
      </c>
      <c r="B15" s="57">
        <v>100</v>
      </c>
      <c r="C15" s="57">
        <v>53</v>
      </c>
      <c r="D15" s="57">
        <v>10</v>
      </c>
      <c r="E15" s="57">
        <v>38</v>
      </c>
    </row>
    <row r="16" spans="1:10" x14ac:dyDescent="0.35">
      <c r="A16" s="34"/>
      <c r="B16" s="50"/>
      <c r="C16" s="50"/>
      <c r="D16" s="50"/>
      <c r="E16" s="50"/>
    </row>
    <row r="17" spans="1:5" x14ac:dyDescent="0.35">
      <c r="A17" s="37" t="s">
        <v>68</v>
      </c>
      <c r="B17" s="37"/>
      <c r="C17" s="37"/>
      <c r="D17" s="37"/>
      <c r="E17" s="37"/>
    </row>
    <row r="18" spans="1:5" x14ac:dyDescent="0.35">
      <c r="A18" s="84" t="s">
        <v>307</v>
      </c>
      <c r="B18" s="84"/>
      <c r="C18" s="84"/>
      <c r="D18" s="84"/>
      <c r="E18" s="84"/>
    </row>
  </sheetData>
  <mergeCells count="2">
    <mergeCell ref="A2:E2"/>
    <mergeCell ref="A18:E18"/>
  </mergeCells>
  <pageMargins left="0.7" right="0.7" top="0.75" bottom="0.75" header="0.3" footer="0.3"/>
  <pageSetup paperSize="9"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ColWidth="10.81640625" defaultRowHeight="14.5" x14ac:dyDescent="0.35"/>
  <cols>
    <col min="1" max="1" width="55.26953125" customWidth="1"/>
    <col min="2" max="2" width="6.54296875" customWidth="1"/>
    <col min="3" max="5" width="22" customWidth="1"/>
  </cols>
  <sheetData>
    <row r="1" spans="1:10" x14ac:dyDescent="0.35">
      <c r="A1" s="32" t="s">
        <v>220</v>
      </c>
      <c r="J1" s="32"/>
    </row>
    <row r="2" spans="1:10" x14ac:dyDescent="0.35">
      <c r="A2" s="83" t="s">
        <v>287</v>
      </c>
      <c r="B2" s="83"/>
      <c r="C2" s="83"/>
      <c r="D2" s="83"/>
      <c r="E2" s="83"/>
    </row>
    <row r="3" spans="1:10" x14ac:dyDescent="0.35">
      <c r="A3" s="34"/>
      <c r="B3" s="34" t="s">
        <v>59</v>
      </c>
      <c r="C3" s="35" t="s">
        <v>61</v>
      </c>
      <c r="D3" s="35"/>
      <c r="E3" s="35"/>
    </row>
    <row r="4" spans="1:10" x14ac:dyDescent="0.35">
      <c r="A4" s="35"/>
      <c r="B4" s="35"/>
      <c r="C4" s="35" t="s">
        <v>62</v>
      </c>
      <c r="D4" s="35" t="s">
        <v>63</v>
      </c>
      <c r="E4" s="35" t="s">
        <v>64</v>
      </c>
    </row>
    <row r="6" spans="1:10" x14ac:dyDescent="0.35">
      <c r="B6" s="36" t="s">
        <v>60</v>
      </c>
    </row>
    <row r="8" spans="1:10" x14ac:dyDescent="0.35">
      <c r="A8" s="34" t="s">
        <v>59</v>
      </c>
      <c r="B8" s="57">
        <v>100</v>
      </c>
      <c r="C8" s="57">
        <v>58</v>
      </c>
      <c r="D8" s="57">
        <v>10</v>
      </c>
      <c r="E8" s="57">
        <v>32</v>
      </c>
    </row>
    <row r="9" spans="1:10" x14ac:dyDescent="0.35">
      <c r="A9" s="34"/>
      <c r="B9" s="51"/>
      <c r="C9" s="51"/>
      <c r="D9" s="51"/>
      <c r="E9" s="51"/>
    </row>
    <row r="10" spans="1:10" x14ac:dyDescent="0.35">
      <c r="A10" s="36" t="s">
        <v>285</v>
      </c>
      <c r="B10" s="51"/>
      <c r="C10" s="51"/>
      <c r="D10" s="51"/>
      <c r="E10" s="51"/>
    </row>
    <row r="11" spans="1:10" x14ac:dyDescent="0.35">
      <c r="A11" s="34" t="s">
        <v>221</v>
      </c>
      <c r="B11" s="57">
        <v>100</v>
      </c>
      <c r="C11" s="57">
        <v>41</v>
      </c>
      <c r="D11" s="57">
        <v>9</v>
      </c>
      <c r="E11" s="57">
        <v>50</v>
      </c>
    </row>
    <row r="12" spans="1:10" x14ac:dyDescent="0.35">
      <c r="A12" s="34" t="s">
        <v>222</v>
      </c>
      <c r="B12" s="57">
        <v>100</v>
      </c>
      <c r="C12" s="57">
        <v>67</v>
      </c>
      <c r="D12" s="57">
        <v>9</v>
      </c>
      <c r="E12" s="57">
        <v>24</v>
      </c>
    </row>
    <row r="13" spans="1:10" x14ac:dyDescent="0.35">
      <c r="A13" s="34" t="s">
        <v>223</v>
      </c>
      <c r="B13" s="57">
        <v>100</v>
      </c>
      <c r="C13" s="57">
        <v>74</v>
      </c>
      <c r="D13" s="57">
        <v>9</v>
      </c>
      <c r="E13" s="57">
        <v>18</v>
      </c>
    </row>
    <row r="14" spans="1:10" x14ac:dyDescent="0.35">
      <c r="A14" s="58" t="s">
        <v>272</v>
      </c>
      <c r="B14" s="57">
        <v>100</v>
      </c>
      <c r="C14" s="57">
        <v>58</v>
      </c>
      <c r="D14" s="57">
        <v>10</v>
      </c>
      <c r="E14" s="57">
        <v>32</v>
      </c>
    </row>
    <row r="15" spans="1:10" x14ac:dyDescent="0.35">
      <c r="A15" s="34" t="s">
        <v>224</v>
      </c>
      <c r="B15" s="57">
        <v>100</v>
      </c>
      <c r="C15" s="57">
        <v>54</v>
      </c>
      <c r="D15" s="57">
        <v>12</v>
      </c>
      <c r="E15" s="57">
        <v>34</v>
      </c>
    </row>
    <row r="16" spans="1:10" x14ac:dyDescent="0.35">
      <c r="A16" s="34" t="s">
        <v>225</v>
      </c>
      <c r="B16" s="57">
        <v>100</v>
      </c>
      <c r="C16" s="57">
        <v>70</v>
      </c>
      <c r="D16" s="57">
        <v>13</v>
      </c>
      <c r="E16" s="57">
        <v>17</v>
      </c>
    </row>
    <row r="17" spans="1:5" x14ac:dyDescent="0.35">
      <c r="A17" s="34" t="s">
        <v>226</v>
      </c>
      <c r="B17" s="57">
        <v>100</v>
      </c>
      <c r="C17" s="57">
        <v>84</v>
      </c>
      <c r="D17" s="57">
        <v>9</v>
      </c>
      <c r="E17" s="57">
        <v>7</v>
      </c>
    </row>
    <row r="18" spans="1:5" x14ac:dyDescent="0.35">
      <c r="A18" s="34" t="s">
        <v>227</v>
      </c>
      <c r="B18" s="57">
        <v>100</v>
      </c>
      <c r="C18" s="57">
        <v>47</v>
      </c>
      <c r="D18" s="57">
        <v>10</v>
      </c>
      <c r="E18" s="57">
        <v>44</v>
      </c>
    </row>
    <row r="19" spans="1:5" x14ac:dyDescent="0.35">
      <c r="A19" s="34" t="s">
        <v>228</v>
      </c>
      <c r="B19" s="57">
        <v>100</v>
      </c>
      <c r="C19" s="57">
        <v>66</v>
      </c>
      <c r="D19" s="57">
        <v>11</v>
      </c>
      <c r="E19" s="57">
        <v>23</v>
      </c>
    </row>
    <row r="20" spans="1:5" x14ac:dyDescent="0.35">
      <c r="A20" s="34" t="s">
        <v>229</v>
      </c>
      <c r="B20" s="57">
        <v>100</v>
      </c>
      <c r="C20" s="57">
        <v>74</v>
      </c>
      <c r="D20" s="57">
        <v>15</v>
      </c>
      <c r="E20" s="57">
        <v>12</v>
      </c>
    </row>
    <row r="21" spans="1:5" x14ac:dyDescent="0.35">
      <c r="A21" s="34" t="s">
        <v>230</v>
      </c>
      <c r="B21" s="57">
        <v>100</v>
      </c>
      <c r="C21" s="57">
        <v>49</v>
      </c>
      <c r="D21" s="57">
        <v>7</v>
      </c>
      <c r="E21" s="57">
        <v>45</v>
      </c>
    </row>
    <row r="22" spans="1:5" x14ac:dyDescent="0.35">
      <c r="A22" s="34" t="s">
        <v>231</v>
      </c>
      <c r="B22" s="57">
        <v>100</v>
      </c>
      <c r="C22" s="57">
        <v>69</v>
      </c>
      <c r="D22" s="57">
        <v>10</v>
      </c>
      <c r="E22" s="57">
        <v>21</v>
      </c>
    </row>
    <row r="23" spans="1:5" x14ac:dyDescent="0.35">
      <c r="A23" s="34" t="s">
        <v>232</v>
      </c>
      <c r="B23" s="57">
        <v>100</v>
      </c>
      <c r="C23" s="57">
        <v>74</v>
      </c>
      <c r="D23" s="57">
        <v>13</v>
      </c>
      <c r="E23" s="57">
        <v>14</v>
      </c>
    </row>
    <row r="24" spans="1:5" x14ac:dyDescent="0.35">
      <c r="A24" s="34" t="s">
        <v>233</v>
      </c>
      <c r="B24" s="57">
        <v>100</v>
      </c>
      <c r="C24" s="57">
        <v>47</v>
      </c>
      <c r="D24" s="57">
        <v>7</v>
      </c>
      <c r="E24" s="57">
        <v>45</v>
      </c>
    </row>
    <row r="25" spans="1:5" x14ac:dyDescent="0.35">
      <c r="A25" s="34" t="s">
        <v>234</v>
      </c>
      <c r="B25" s="57">
        <v>100</v>
      </c>
      <c r="C25" s="57">
        <v>59</v>
      </c>
      <c r="D25" s="57">
        <v>9</v>
      </c>
      <c r="E25" s="57">
        <v>32</v>
      </c>
    </row>
    <row r="26" spans="1:5" x14ac:dyDescent="0.35">
      <c r="A26" s="34" t="s">
        <v>235</v>
      </c>
      <c r="B26" s="57">
        <v>100</v>
      </c>
      <c r="C26" s="57">
        <v>70</v>
      </c>
      <c r="D26" s="57">
        <v>9</v>
      </c>
      <c r="E26" s="57">
        <v>21</v>
      </c>
    </row>
    <row r="27" spans="1:5" x14ac:dyDescent="0.35">
      <c r="A27" s="34"/>
      <c r="B27" s="51"/>
      <c r="C27" s="51"/>
      <c r="D27" s="51"/>
      <c r="E27" s="51"/>
    </row>
    <row r="28" spans="1:5" x14ac:dyDescent="0.35">
      <c r="A28" s="37" t="s">
        <v>68</v>
      </c>
      <c r="B28" s="37"/>
      <c r="C28" s="37"/>
      <c r="D28" s="37"/>
      <c r="E28" s="37"/>
    </row>
    <row r="29" spans="1:5" ht="25.5" customHeight="1" x14ac:dyDescent="0.35">
      <c r="A29" s="84" t="s">
        <v>313</v>
      </c>
      <c r="B29" s="84"/>
      <c r="C29" s="84"/>
      <c r="D29" s="84"/>
      <c r="E29" s="84"/>
    </row>
  </sheetData>
  <mergeCells count="2">
    <mergeCell ref="A2:E2"/>
    <mergeCell ref="A29:E29"/>
  </mergeCells>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ColWidth="10.81640625" defaultRowHeight="14.5" x14ac:dyDescent="0.35"/>
  <cols>
    <col min="1" max="1" width="15.7265625" customWidth="1"/>
    <col min="2" max="2" width="79.54296875" customWidth="1"/>
  </cols>
  <sheetData>
    <row r="1" spans="1:12" ht="15.65" customHeight="1" x14ac:dyDescent="0.35">
      <c r="A1" s="6" t="s">
        <v>0</v>
      </c>
      <c r="B1" s="2"/>
      <c r="C1" s="7"/>
      <c r="D1" s="7"/>
      <c r="E1" s="2"/>
      <c r="F1" s="2"/>
      <c r="G1" s="2"/>
    </row>
    <row r="2" spans="1:12" x14ac:dyDescent="0.35">
      <c r="A2" s="1"/>
      <c r="B2" s="1"/>
      <c r="C2" s="8"/>
      <c r="D2" s="8"/>
      <c r="E2" s="1"/>
      <c r="F2" s="1"/>
      <c r="G2" s="1"/>
      <c r="H2" s="1"/>
      <c r="I2" s="1"/>
      <c r="J2" s="1"/>
      <c r="K2" s="2"/>
      <c r="L2" s="2"/>
    </row>
    <row r="3" spans="1:12" x14ac:dyDescent="0.35">
      <c r="A3" s="1"/>
      <c r="B3" s="1"/>
      <c r="C3" s="8"/>
      <c r="D3" s="8"/>
      <c r="E3" s="1"/>
      <c r="F3" s="1"/>
      <c r="G3" s="1"/>
      <c r="H3" s="1"/>
      <c r="I3" s="1"/>
      <c r="J3" s="1"/>
      <c r="K3" s="2"/>
      <c r="L3" s="2"/>
    </row>
    <row r="4" spans="1:12" ht="13" customHeight="1" x14ac:dyDescent="0.35">
      <c r="A4" s="9" t="s">
        <v>1</v>
      </c>
      <c r="B4" s="9" t="s">
        <v>0</v>
      </c>
      <c r="D4" s="2"/>
      <c r="E4" s="2"/>
      <c r="F4" s="2"/>
      <c r="G4" s="2"/>
    </row>
    <row r="5" spans="1:12" ht="13" customHeight="1" x14ac:dyDescent="0.35">
      <c r="A5" s="9"/>
      <c r="B5" s="9"/>
      <c r="D5" s="2"/>
      <c r="E5" s="2"/>
      <c r="F5" s="2"/>
      <c r="G5" s="2"/>
    </row>
    <row r="6" spans="1:12" x14ac:dyDescent="0.35">
      <c r="A6" s="10" t="s">
        <v>2</v>
      </c>
      <c r="B6" s="2" t="s">
        <v>3</v>
      </c>
      <c r="D6" s="2"/>
      <c r="E6" s="2"/>
      <c r="F6" s="2"/>
      <c r="G6" s="2"/>
    </row>
    <row r="7" spans="1:12" x14ac:dyDescent="0.35">
      <c r="A7" s="10" t="s">
        <v>4</v>
      </c>
      <c r="B7" s="2" t="s">
        <v>5</v>
      </c>
      <c r="D7" s="2"/>
      <c r="E7" s="2"/>
      <c r="F7" s="2"/>
      <c r="G7" s="2"/>
    </row>
    <row r="8" spans="1:12" x14ac:dyDescent="0.35">
      <c r="A8" s="5"/>
      <c r="B8" s="5"/>
      <c r="D8" s="2"/>
      <c r="E8" s="2"/>
      <c r="F8" s="2"/>
      <c r="G8" s="2"/>
    </row>
    <row r="9" spans="1:12" x14ac:dyDescent="0.35">
      <c r="A9" s="31" t="str">
        <f>HYPERLINK("#'Tabel 1'!A1", "Tabel 1")</f>
        <v>Tabel 1</v>
      </c>
      <c r="B9" s="69" t="s">
        <v>58</v>
      </c>
      <c r="D9" s="2"/>
      <c r="E9" s="2"/>
      <c r="F9" s="2"/>
      <c r="G9" s="2"/>
    </row>
    <row r="10" spans="1:12" x14ac:dyDescent="0.35">
      <c r="A10" s="31" t="str">
        <f>HYPERLINK("#'Tabel 2'!A1", "Tabel 2")</f>
        <v>Tabel 2</v>
      </c>
      <c r="B10" s="69" t="s">
        <v>282</v>
      </c>
      <c r="C10" s="2"/>
      <c r="D10" s="2"/>
      <c r="E10" s="2"/>
      <c r="F10" s="2"/>
      <c r="G10" s="2"/>
    </row>
    <row r="11" spans="1:12" x14ac:dyDescent="0.35">
      <c r="A11" s="31" t="str">
        <f>HYPERLINK("#'Tabel 3'!A1", "Tabel 3")</f>
        <v>Tabel 3</v>
      </c>
      <c r="B11" s="69" t="s">
        <v>290</v>
      </c>
      <c r="C11" s="2"/>
      <c r="D11" s="2"/>
      <c r="E11" s="2"/>
      <c r="F11" s="2"/>
      <c r="G11" s="2"/>
    </row>
    <row r="12" spans="1:12" x14ac:dyDescent="0.35">
      <c r="A12" s="10" t="str">
        <f>HYPERLINK("#'Tabel 4'!A1", "Tabel 4")</f>
        <v>Tabel 4</v>
      </c>
      <c r="B12" s="69" t="s">
        <v>112</v>
      </c>
      <c r="C12" s="2"/>
      <c r="D12" s="2"/>
      <c r="E12" s="2"/>
      <c r="F12" s="2"/>
      <c r="G12" s="2"/>
    </row>
    <row r="13" spans="1:12" x14ac:dyDescent="0.35">
      <c r="A13" s="10" t="str">
        <f>HYPERLINK("#'Tabel 5'!A1", "Tabel 5")</f>
        <v>Tabel 5</v>
      </c>
      <c r="B13" s="69" t="s">
        <v>296</v>
      </c>
      <c r="C13" s="2"/>
      <c r="D13" s="2"/>
      <c r="E13" s="2"/>
      <c r="F13" s="2"/>
      <c r="G13" s="2"/>
    </row>
    <row r="14" spans="1:12" x14ac:dyDescent="0.35">
      <c r="A14" s="10" t="str">
        <f>HYPERLINK("#'Tabel 6'!A1", "Tabel 6")</f>
        <v>Tabel 6</v>
      </c>
      <c r="B14" s="69" t="s">
        <v>127</v>
      </c>
      <c r="C14" s="2"/>
      <c r="D14" s="2"/>
      <c r="E14" s="2"/>
      <c r="F14" s="5"/>
      <c r="G14" s="2"/>
    </row>
    <row r="15" spans="1:12" x14ac:dyDescent="0.35">
      <c r="A15" s="10" t="str">
        <f>HYPERLINK("#'Tabel 7'!A1", "Tabel 7")</f>
        <v>Tabel 7</v>
      </c>
      <c r="B15" s="69" t="s">
        <v>131</v>
      </c>
      <c r="C15" s="2"/>
      <c r="D15" s="2"/>
      <c r="E15" s="2"/>
      <c r="F15" s="2"/>
      <c r="G15" s="2"/>
    </row>
    <row r="16" spans="1:12" x14ac:dyDescent="0.35">
      <c r="A16" s="10" t="str">
        <f>HYPERLINK("#'Tabel 8'!A1", "Tabel 8")</f>
        <v>Tabel 8</v>
      </c>
      <c r="B16" s="69" t="s">
        <v>297</v>
      </c>
      <c r="C16" s="2"/>
      <c r="D16" s="2"/>
      <c r="E16" s="2"/>
      <c r="F16" s="2"/>
      <c r="G16" s="2"/>
    </row>
    <row r="17" spans="1:6" x14ac:dyDescent="0.35">
      <c r="A17" s="10" t="str">
        <f>HYPERLINK("#'Tabel 9'!A1", "Tabel 9")</f>
        <v>Tabel 9</v>
      </c>
      <c r="B17" s="69" t="s">
        <v>293</v>
      </c>
    </row>
    <row r="18" spans="1:6" x14ac:dyDescent="0.35">
      <c r="A18" s="10" t="str">
        <f>HYPERLINK("#'Tabel 10'!A1", "Tabel 10")</f>
        <v>Tabel 10</v>
      </c>
      <c r="B18" s="69" t="s">
        <v>167</v>
      </c>
    </row>
    <row r="19" spans="1:6" x14ac:dyDescent="0.35">
      <c r="A19" s="10" t="str">
        <f>HYPERLINK("#'Tabel 11'!A1", "Tabel 11")</f>
        <v>Tabel 11</v>
      </c>
      <c r="B19" s="69" t="s">
        <v>283</v>
      </c>
    </row>
    <row r="20" spans="1:6" x14ac:dyDescent="0.35">
      <c r="A20" s="10" t="str">
        <f>HYPERLINK("#'Tabel 12'!A1", "Tabel 12")</f>
        <v>Tabel 12</v>
      </c>
      <c r="B20" s="69" t="s">
        <v>182</v>
      </c>
    </row>
    <row r="21" spans="1:6" x14ac:dyDescent="0.35">
      <c r="A21" s="10" t="str">
        <f>HYPERLINK("#'Tabel 13'!A1", "Tabel 13")</f>
        <v>Tabel 13</v>
      </c>
      <c r="B21" s="69" t="s">
        <v>288</v>
      </c>
    </row>
    <row r="22" spans="1:6" x14ac:dyDescent="0.35">
      <c r="A22" s="77" t="str">
        <f>HYPERLINK("#'Tabel 14'!A1", "Tabel 14")</f>
        <v>Tabel 14</v>
      </c>
      <c r="B22" s="55" t="s">
        <v>215</v>
      </c>
      <c r="C22" s="56"/>
    </row>
    <row r="23" spans="1:6" x14ac:dyDescent="0.35">
      <c r="A23" s="77" t="str">
        <f>HYPERLINK("#'Tabel 15'!A1", "Tabel 15")</f>
        <v>Tabel 15</v>
      </c>
      <c r="B23" s="55" t="s">
        <v>287</v>
      </c>
      <c r="C23" s="56"/>
    </row>
    <row r="24" spans="1:6" x14ac:dyDescent="0.35">
      <c r="A24" s="77" t="str">
        <f>HYPERLINK("#'Tabel 16'!A1", "Tabel 16")</f>
        <v>Tabel 16</v>
      </c>
      <c r="B24" s="56" t="s">
        <v>237</v>
      </c>
      <c r="C24" s="56"/>
    </row>
    <row r="25" spans="1:6" x14ac:dyDescent="0.35">
      <c r="A25" s="77" t="str">
        <f>HYPERLINK("#'Tabel 17'!A1", "Tabel 17")</f>
        <v>Tabel 17</v>
      </c>
      <c r="B25" s="56" t="s">
        <v>286</v>
      </c>
      <c r="C25" s="56"/>
    </row>
    <row r="26" spans="1:6" x14ac:dyDescent="0.35">
      <c r="A26" s="78" t="str">
        <f>HYPERLINK("#'Tabel 18'!A1", "Tabel 18")</f>
        <v>Tabel 18</v>
      </c>
      <c r="B26" s="80" t="s">
        <v>274</v>
      </c>
      <c r="C26" s="80"/>
      <c r="D26" s="80"/>
      <c r="E26" s="80"/>
      <c r="F26" s="80"/>
    </row>
    <row r="41" spans="1:2" x14ac:dyDescent="0.35">
      <c r="A41" s="82" t="s">
        <v>6</v>
      </c>
      <c r="B41" s="82"/>
    </row>
    <row r="42" spans="1:2" x14ac:dyDescent="0.35">
      <c r="A42" s="81" t="s">
        <v>7</v>
      </c>
      <c r="B42" s="81"/>
    </row>
    <row r="43" spans="1:2" x14ac:dyDescent="0.35">
      <c r="A43" s="81" t="s">
        <v>8</v>
      </c>
      <c r="B43" s="81"/>
    </row>
    <row r="44" spans="1:2" x14ac:dyDescent="0.35">
      <c r="A44" s="11" t="s">
        <v>9</v>
      </c>
      <c r="B44" s="11"/>
    </row>
    <row r="45" spans="1:2" x14ac:dyDescent="0.35">
      <c r="A45" s="81" t="s">
        <v>10</v>
      </c>
      <c r="B45" s="81"/>
    </row>
    <row r="46" spans="1:2" x14ac:dyDescent="0.35">
      <c r="A46" s="81" t="s">
        <v>47</v>
      </c>
      <c r="B46" s="81"/>
    </row>
    <row r="47" spans="1:2" x14ac:dyDescent="0.35">
      <c r="A47" s="81" t="s">
        <v>48</v>
      </c>
      <c r="B47" s="81"/>
    </row>
    <row r="48" spans="1:2" x14ac:dyDescent="0.35">
      <c r="A48" s="81" t="s">
        <v>49</v>
      </c>
      <c r="B48" s="81"/>
    </row>
    <row r="49" spans="1:2" x14ac:dyDescent="0.35">
      <c r="A49" s="81" t="s">
        <v>50</v>
      </c>
      <c r="B49" s="81"/>
    </row>
    <row r="50" spans="1:2" x14ac:dyDescent="0.35">
      <c r="A50" s="81" t="s">
        <v>11</v>
      </c>
      <c r="B50" s="81"/>
    </row>
    <row r="51" spans="1:2" x14ac:dyDescent="0.35">
      <c r="A51" s="11" t="s">
        <v>12</v>
      </c>
      <c r="B51" s="12"/>
    </row>
    <row r="53" spans="1:2" x14ac:dyDescent="0.35">
      <c r="A53" s="7"/>
    </row>
    <row r="54" spans="1:2" x14ac:dyDescent="0.35">
      <c r="A54" s="70" t="s">
        <v>56</v>
      </c>
    </row>
    <row r="55" spans="1:2" x14ac:dyDescent="0.35">
      <c r="A55" s="7" t="s">
        <v>44</v>
      </c>
    </row>
  </sheetData>
  <mergeCells count="10">
    <mergeCell ref="B26:F26"/>
    <mergeCell ref="A48:B48"/>
    <mergeCell ref="A49:B49"/>
    <mergeCell ref="A50:B50"/>
    <mergeCell ref="A41:B41"/>
    <mergeCell ref="A42:B42"/>
    <mergeCell ref="A43:B43"/>
    <mergeCell ref="A45:B45"/>
    <mergeCell ref="A46:B46"/>
    <mergeCell ref="A47:B47"/>
  </mergeCells>
  <conditionalFormatting sqref="B9">
    <cfRule type="cellIs" dxfId="17" priority="17" stopIfTrue="1" operator="equal">
      <formula>"   "</formula>
    </cfRule>
    <cfRule type="cellIs" dxfId="16" priority="18" stopIfTrue="1" operator="equal">
      <formula>"    "</formula>
    </cfRule>
  </conditionalFormatting>
  <conditionalFormatting sqref="B10">
    <cfRule type="cellIs" dxfId="15" priority="15" stopIfTrue="1" operator="equal">
      <formula>"   "</formula>
    </cfRule>
    <cfRule type="cellIs" dxfId="14" priority="16"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11" priority="11" stopIfTrue="1" operator="equal">
      <formula>"   "</formula>
    </cfRule>
    <cfRule type="cellIs" dxfId="10" priority="12" stopIfTrue="1" operator="equal">
      <formula>"    "</formula>
    </cfRule>
  </conditionalFormatting>
  <conditionalFormatting sqref="B13">
    <cfRule type="cellIs" dxfId="9" priority="9" stopIfTrue="1" operator="equal">
      <formula>"   "</formula>
    </cfRule>
    <cfRule type="cellIs" dxfId="8" priority="10" stopIfTrue="1" operator="equal">
      <formula>"    "</formula>
    </cfRule>
  </conditionalFormatting>
  <conditionalFormatting sqref="B14">
    <cfRule type="cellIs" dxfId="7" priority="7" stopIfTrue="1" operator="equal">
      <formula>"   "</formula>
    </cfRule>
    <cfRule type="cellIs" dxfId="6" priority="8"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7">
    <cfRule type="cellIs" dxfId="1" priority="1" stopIfTrue="1" operator="equal">
      <formula>"   "</formula>
    </cfRule>
    <cfRule type="cellIs" dxfId="0" priority="2" stopIfTrue="1" operator="equal">
      <formula>"    "</formula>
    </cfRule>
  </conditionalFormatting>
  <hyperlinks>
    <hyperlink ref="A6" location="Toelichting!A1" display="Toelichting"/>
    <hyperlink ref="A7" location="Bronbestanden!A1" display="Bronbestanden"/>
  </hyperlinks>
  <pageMargins left="0.75" right="0.75" top="1" bottom="1" header="0.5" footer="0.5"/>
  <pageSetup paperSize="9" scale="57"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0.81640625" defaultRowHeight="14.5" x14ac:dyDescent="0.35"/>
  <cols>
    <col min="1" max="1" width="55.26953125" customWidth="1"/>
    <col min="2" max="2" width="6.54296875" customWidth="1"/>
    <col min="3" max="5" width="22" customWidth="1"/>
  </cols>
  <sheetData>
    <row r="1" spans="1:10" x14ac:dyDescent="0.35">
      <c r="A1" s="32" t="s">
        <v>236</v>
      </c>
      <c r="J1" s="32"/>
    </row>
    <row r="2" spans="1:10" x14ac:dyDescent="0.35">
      <c r="A2" s="83" t="s">
        <v>237</v>
      </c>
      <c r="B2" s="83"/>
      <c r="C2" s="83"/>
      <c r="D2" s="83"/>
      <c r="E2" s="83"/>
    </row>
    <row r="3" spans="1:10" x14ac:dyDescent="0.35">
      <c r="A3" s="34"/>
      <c r="B3" s="34" t="s">
        <v>59</v>
      </c>
      <c r="C3" s="35" t="s">
        <v>61</v>
      </c>
      <c r="D3" s="35"/>
      <c r="E3" s="35"/>
    </row>
    <row r="4" spans="1:10" x14ac:dyDescent="0.35">
      <c r="A4" s="35"/>
      <c r="B4" s="35"/>
      <c r="C4" s="35" t="s">
        <v>62</v>
      </c>
      <c r="D4" s="35" t="s">
        <v>63</v>
      </c>
      <c r="E4" s="35" t="s">
        <v>64</v>
      </c>
    </row>
    <row r="6" spans="1:10" x14ac:dyDescent="0.35">
      <c r="B6" s="36" t="s">
        <v>60</v>
      </c>
    </row>
    <row r="8" spans="1:10" x14ac:dyDescent="0.35">
      <c r="A8" s="34" t="s">
        <v>59</v>
      </c>
      <c r="B8" s="57">
        <v>100</v>
      </c>
      <c r="C8" s="57">
        <v>58</v>
      </c>
      <c r="D8" s="57">
        <v>10</v>
      </c>
      <c r="E8" s="57">
        <v>32</v>
      </c>
    </row>
    <row r="9" spans="1:10" x14ac:dyDescent="0.35">
      <c r="A9" s="34"/>
      <c r="B9" s="52"/>
      <c r="C9" s="52"/>
      <c r="D9" s="52"/>
      <c r="E9" s="52"/>
    </row>
    <row r="10" spans="1:10" x14ac:dyDescent="0.35">
      <c r="A10" s="36" t="s">
        <v>305</v>
      </c>
      <c r="B10" s="52"/>
      <c r="C10" s="52"/>
      <c r="D10" s="52"/>
      <c r="E10" s="52"/>
    </row>
    <row r="11" spans="1:10" x14ac:dyDescent="0.35">
      <c r="A11" s="34" t="s">
        <v>238</v>
      </c>
      <c r="B11" s="57">
        <v>100</v>
      </c>
      <c r="C11" s="57">
        <v>53</v>
      </c>
      <c r="D11" s="57">
        <v>10</v>
      </c>
      <c r="E11" s="57">
        <v>37</v>
      </c>
    </row>
    <row r="12" spans="1:10" x14ac:dyDescent="0.35">
      <c r="A12" s="34" t="s">
        <v>239</v>
      </c>
      <c r="B12" s="57">
        <v>100</v>
      </c>
      <c r="C12" s="57">
        <v>64</v>
      </c>
      <c r="D12" s="57">
        <v>10</v>
      </c>
      <c r="E12" s="57">
        <v>27</v>
      </c>
    </row>
    <row r="13" spans="1:10" x14ac:dyDescent="0.35">
      <c r="A13" s="34"/>
      <c r="B13" s="52"/>
      <c r="C13" s="52"/>
      <c r="D13" s="52"/>
      <c r="E13" s="52"/>
    </row>
    <row r="14" spans="1:10" x14ac:dyDescent="0.35">
      <c r="A14" s="37" t="s">
        <v>68</v>
      </c>
      <c r="B14" s="37"/>
      <c r="C14" s="37"/>
      <c r="D14" s="37"/>
      <c r="E14" s="37"/>
    </row>
    <row r="15" spans="1:10" ht="28" customHeight="1" x14ac:dyDescent="0.35">
      <c r="A15" s="84" t="s">
        <v>325</v>
      </c>
      <c r="B15" s="84"/>
      <c r="C15" s="84"/>
      <c r="D15" s="84"/>
      <c r="E15" s="84"/>
    </row>
  </sheetData>
  <mergeCells count="2">
    <mergeCell ref="A2:E2"/>
    <mergeCell ref="A15:E15"/>
  </mergeCells>
  <pageMargins left="0.7" right="0.7" top="0.75" bottom="0.75" header="0.3" footer="0.3"/>
  <pageSetup paperSize="9"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ColWidth="10.81640625" defaultRowHeight="14.5" x14ac:dyDescent="0.35"/>
  <cols>
    <col min="1" max="1" width="55.26953125" customWidth="1"/>
    <col min="2" max="2" width="6.54296875" customWidth="1"/>
    <col min="3" max="5" width="22" customWidth="1"/>
  </cols>
  <sheetData>
    <row r="1" spans="1:10" x14ac:dyDescent="0.35">
      <c r="A1" s="32" t="s">
        <v>240</v>
      </c>
      <c r="J1" s="32"/>
    </row>
    <row r="2" spans="1:10" x14ac:dyDescent="0.35">
      <c r="A2" s="83" t="s">
        <v>286</v>
      </c>
      <c r="B2" s="83"/>
      <c r="C2" s="83"/>
      <c r="D2" s="83"/>
      <c r="E2" s="83"/>
    </row>
    <row r="3" spans="1:10" x14ac:dyDescent="0.35">
      <c r="A3" s="34"/>
      <c r="B3" s="34" t="s">
        <v>59</v>
      </c>
      <c r="C3" s="35" t="s">
        <v>61</v>
      </c>
      <c r="D3" s="35"/>
      <c r="E3" s="35"/>
    </row>
    <row r="4" spans="1:10" x14ac:dyDescent="0.35">
      <c r="A4" s="35"/>
      <c r="B4" s="35"/>
      <c r="C4" s="35" t="s">
        <v>62</v>
      </c>
      <c r="D4" s="35" t="s">
        <v>63</v>
      </c>
      <c r="E4" s="35" t="s">
        <v>64</v>
      </c>
    </row>
    <row r="6" spans="1:10" x14ac:dyDescent="0.35">
      <c r="B6" s="36" t="s">
        <v>60</v>
      </c>
    </row>
    <row r="8" spans="1:10" x14ac:dyDescent="0.35">
      <c r="A8" s="34" t="s">
        <v>59</v>
      </c>
      <c r="B8" s="57">
        <v>100</v>
      </c>
      <c r="C8" s="57">
        <v>58</v>
      </c>
      <c r="D8" s="57">
        <v>10</v>
      </c>
      <c r="E8" s="57">
        <v>32</v>
      </c>
    </row>
    <row r="9" spans="1:10" x14ac:dyDescent="0.35">
      <c r="A9" s="34"/>
      <c r="B9" s="53"/>
      <c r="C9" s="53"/>
      <c r="D9" s="53"/>
      <c r="E9" s="53"/>
    </row>
    <row r="10" spans="1:10" x14ac:dyDescent="0.35">
      <c r="A10" s="36" t="s">
        <v>306</v>
      </c>
      <c r="B10" s="53"/>
      <c r="C10" s="53"/>
      <c r="D10" s="53"/>
      <c r="E10" s="53"/>
    </row>
    <row r="11" spans="1:10" x14ac:dyDescent="0.35">
      <c r="A11" s="34" t="s">
        <v>241</v>
      </c>
      <c r="B11" s="57">
        <v>100</v>
      </c>
      <c r="C11" s="57">
        <v>49</v>
      </c>
      <c r="D11" s="57">
        <v>9</v>
      </c>
      <c r="E11" s="57">
        <v>42</v>
      </c>
    </row>
    <row r="12" spans="1:10" x14ac:dyDescent="0.35">
      <c r="A12" s="34" t="s">
        <v>242</v>
      </c>
      <c r="B12" s="57">
        <v>100</v>
      </c>
      <c r="C12" s="57">
        <v>65</v>
      </c>
      <c r="D12" s="57">
        <v>9</v>
      </c>
      <c r="E12" s="57">
        <v>26</v>
      </c>
    </row>
    <row r="13" spans="1:10" x14ac:dyDescent="0.35">
      <c r="A13" s="34" t="s">
        <v>243</v>
      </c>
      <c r="B13" s="57">
        <v>100</v>
      </c>
      <c r="C13" s="57">
        <v>58</v>
      </c>
      <c r="D13" s="57">
        <v>9</v>
      </c>
      <c r="E13" s="57">
        <v>33</v>
      </c>
    </row>
    <row r="14" spans="1:10" x14ac:dyDescent="0.35">
      <c r="A14" s="34" t="s">
        <v>244</v>
      </c>
      <c r="B14" s="57">
        <v>100</v>
      </c>
      <c r="C14" s="57">
        <v>69</v>
      </c>
      <c r="D14" s="57">
        <v>11</v>
      </c>
      <c r="E14" s="57">
        <v>20</v>
      </c>
    </row>
    <row r="15" spans="1:10" x14ac:dyDescent="0.35">
      <c r="A15" s="34" t="s">
        <v>245</v>
      </c>
      <c r="B15" s="57">
        <v>100</v>
      </c>
      <c r="C15" s="57">
        <v>66</v>
      </c>
      <c r="D15" s="57">
        <v>11</v>
      </c>
      <c r="E15" s="57">
        <v>23</v>
      </c>
    </row>
    <row r="16" spans="1:10" x14ac:dyDescent="0.35">
      <c r="A16" s="34" t="s">
        <v>246</v>
      </c>
      <c r="B16" s="57">
        <v>100</v>
      </c>
      <c r="C16" s="57">
        <v>70</v>
      </c>
      <c r="D16" s="57">
        <v>13</v>
      </c>
      <c r="E16" s="57">
        <v>17</v>
      </c>
    </row>
    <row r="17" spans="1:5" x14ac:dyDescent="0.35">
      <c r="A17" s="34" t="s">
        <v>247</v>
      </c>
      <c r="B17" s="57">
        <v>100</v>
      </c>
      <c r="C17" s="57">
        <v>67</v>
      </c>
      <c r="D17" s="57">
        <v>11</v>
      </c>
      <c r="E17" s="57">
        <v>23</v>
      </c>
    </row>
    <row r="18" spans="1:5" x14ac:dyDescent="0.35">
      <c r="A18" s="34" t="s">
        <v>248</v>
      </c>
      <c r="B18" s="57">
        <v>100</v>
      </c>
      <c r="C18" s="57">
        <v>75</v>
      </c>
      <c r="D18" s="57">
        <v>11</v>
      </c>
      <c r="E18" s="57">
        <v>14</v>
      </c>
    </row>
    <row r="19" spans="1:5" x14ac:dyDescent="0.35">
      <c r="A19" s="34" t="s">
        <v>249</v>
      </c>
      <c r="B19" s="57">
        <v>100</v>
      </c>
      <c r="C19" s="57">
        <v>47</v>
      </c>
      <c r="D19" s="57">
        <v>10</v>
      </c>
      <c r="E19" s="57">
        <v>43</v>
      </c>
    </row>
    <row r="20" spans="1:5" x14ac:dyDescent="0.35">
      <c r="A20" s="34" t="s">
        <v>250</v>
      </c>
      <c r="B20" s="57">
        <v>100</v>
      </c>
      <c r="C20" s="57">
        <v>58</v>
      </c>
      <c r="D20" s="57">
        <v>11</v>
      </c>
      <c r="E20" s="57">
        <v>31</v>
      </c>
    </row>
    <row r="21" spans="1:5" x14ac:dyDescent="0.35">
      <c r="A21" s="34" t="s">
        <v>251</v>
      </c>
      <c r="B21" s="57">
        <v>100</v>
      </c>
      <c r="C21" s="57">
        <v>42</v>
      </c>
      <c r="D21" s="57">
        <v>8</v>
      </c>
      <c r="E21" s="57">
        <v>50</v>
      </c>
    </row>
    <row r="22" spans="1:5" x14ac:dyDescent="0.35">
      <c r="A22" s="34" t="s">
        <v>252</v>
      </c>
      <c r="B22" s="57">
        <v>100</v>
      </c>
      <c r="C22" s="57">
        <v>57</v>
      </c>
      <c r="D22" s="57">
        <v>7</v>
      </c>
      <c r="E22" s="57">
        <v>36</v>
      </c>
    </row>
    <row r="23" spans="1:5" x14ac:dyDescent="0.35">
      <c r="A23" s="34" t="s">
        <v>253</v>
      </c>
      <c r="B23" s="57">
        <v>100</v>
      </c>
      <c r="C23" s="57">
        <v>51</v>
      </c>
      <c r="D23" s="57">
        <v>8</v>
      </c>
      <c r="E23" s="57">
        <v>41</v>
      </c>
    </row>
    <row r="24" spans="1:5" x14ac:dyDescent="0.35">
      <c r="A24" s="34" t="s">
        <v>254</v>
      </c>
      <c r="B24" s="57">
        <v>100</v>
      </c>
      <c r="C24" s="57">
        <v>62</v>
      </c>
      <c r="D24" s="57">
        <v>9</v>
      </c>
      <c r="E24" s="57">
        <v>29</v>
      </c>
    </row>
    <row r="25" spans="1:5" x14ac:dyDescent="0.35">
      <c r="A25" s="34"/>
      <c r="B25" s="53"/>
      <c r="C25" s="53"/>
      <c r="D25" s="53"/>
      <c r="E25" s="53"/>
    </row>
    <row r="26" spans="1:5" x14ac:dyDescent="0.35">
      <c r="A26" s="37" t="s">
        <v>68</v>
      </c>
      <c r="B26" s="37"/>
      <c r="C26" s="37"/>
      <c r="D26" s="37"/>
      <c r="E26" s="37"/>
    </row>
    <row r="27" spans="1:5" ht="30" customHeight="1" x14ac:dyDescent="0.35">
      <c r="A27" s="84" t="s">
        <v>325</v>
      </c>
      <c r="B27" s="84"/>
      <c r="C27" s="84"/>
      <c r="D27" s="84"/>
      <c r="E27" s="84"/>
    </row>
  </sheetData>
  <mergeCells count="2">
    <mergeCell ref="A2:E2"/>
    <mergeCell ref="A27:E27"/>
  </mergeCells>
  <pageMargins left="0.7" right="0.7" top="0.75" bottom="0.75" header="0.3" footer="0.3"/>
  <pageSetup paperSize="9"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4.5" x14ac:dyDescent="0.35"/>
  <cols>
    <col min="1" max="1" width="55.26953125" customWidth="1"/>
    <col min="2" max="2" width="6.54296875" customWidth="1"/>
    <col min="3" max="5" width="22" customWidth="1"/>
  </cols>
  <sheetData>
    <row r="1" spans="1:5" x14ac:dyDescent="0.35">
      <c r="A1" s="60" t="s">
        <v>266</v>
      </c>
    </row>
    <row r="2" spans="1:5" x14ac:dyDescent="0.35">
      <c r="A2" s="83" t="s">
        <v>304</v>
      </c>
      <c r="B2" s="86"/>
      <c r="C2" s="86"/>
      <c r="D2" s="86"/>
      <c r="E2" s="86"/>
    </row>
    <row r="3" spans="1:5" x14ac:dyDescent="0.35">
      <c r="A3" s="58"/>
      <c r="B3" s="58" t="s">
        <v>59</v>
      </c>
      <c r="C3" s="61" t="s">
        <v>61</v>
      </c>
      <c r="D3" s="61"/>
      <c r="E3" s="61"/>
    </row>
    <row r="4" spans="1:5" x14ac:dyDescent="0.35">
      <c r="A4" s="61"/>
      <c r="B4" s="61"/>
      <c r="C4" s="61" t="s">
        <v>62</v>
      </c>
      <c r="D4" s="61" t="s">
        <v>63</v>
      </c>
      <c r="E4" s="61" t="s">
        <v>64</v>
      </c>
    </row>
    <row r="6" spans="1:5" x14ac:dyDescent="0.35">
      <c r="B6" s="62" t="s">
        <v>60</v>
      </c>
    </row>
    <row r="8" spans="1:5" x14ac:dyDescent="0.35">
      <c r="A8" s="58" t="s">
        <v>59</v>
      </c>
      <c r="B8" s="59">
        <v>100</v>
      </c>
      <c r="C8" s="59">
        <v>55</v>
      </c>
      <c r="D8" s="59">
        <v>9</v>
      </c>
      <c r="E8" s="59">
        <v>36</v>
      </c>
    </row>
    <row r="9" spans="1:5" x14ac:dyDescent="0.35">
      <c r="A9" s="58"/>
      <c r="B9" s="63"/>
      <c r="C9" s="63"/>
      <c r="D9" s="63"/>
      <c r="E9" s="63"/>
    </row>
    <row r="10" spans="1:5" x14ac:dyDescent="0.35">
      <c r="A10" s="36" t="s">
        <v>275</v>
      </c>
      <c r="B10" s="63"/>
      <c r="C10" s="63"/>
      <c r="D10" s="63"/>
      <c r="E10" s="63"/>
    </row>
    <row r="11" spans="1:5" x14ac:dyDescent="0.35">
      <c r="A11" s="58" t="s">
        <v>259</v>
      </c>
      <c r="B11" s="59">
        <v>100</v>
      </c>
      <c r="C11" s="59">
        <v>59</v>
      </c>
      <c r="D11" s="59">
        <v>8</v>
      </c>
      <c r="E11" s="59">
        <v>34</v>
      </c>
    </row>
    <row r="12" spans="1:5" x14ac:dyDescent="0.35">
      <c r="A12" s="58" t="s">
        <v>260</v>
      </c>
      <c r="B12" s="59">
        <v>100</v>
      </c>
      <c r="C12" s="59">
        <v>57</v>
      </c>
      <c r="D12" s="59">
        <v>9</v>
      </c>
      <c r="E12" s="59">
        <v>33</v>
      </c>
    </row>
    <row r="13" spans="1:5" x14ac:dyDescent="0.35">
      <c r="A13" s="58" t="s">
        <v>261</v>
      </c>
      <c r="B13" s="59">
        <v>100</v>
      </c>
      <c r="C13" s="59">
        <v>67</v>
      </c>
      <c r="D13" s="59">
        <v>9</v>
      </c>
      <c r="E13" s="59">
        <v>24</v>
      </c>
    </row>
    <row r="14" spans="1:5" x14ac:dyDescent="0.35">
      <c r="A14" s="58" t="s">
        <v>262</v>
      </c>
      <c r="B14" s="59">
        <v>100</v>
      </c>
      <c r="C14" s="59">
        <v>71</v>
      </c>
      <c r="D14" s="59">
        <v>10</v>
      </c>
      <c r="E14" s="59">
        <v>20</v>
      </c>
    </row>
    <row r="15" spans="1:5" x14ac:dyDescent="0.35">
      <c r="A15" s="58" t="s">
        <v>263</v>
      </c>
      <c r="B15" s="59">
        <v>100</v>
      </c>
      <c r="C15" s="59">
        <v>51</v>
      </c>
      <c r="D15" s="59">
        <v>10</v>
      </c>
      <c r="E15" s="59">
        <v>39</v>
      </c>
    </row>
    <row r="16" spans="1:5" x14ac:dyDescent="0.35">
      <c r="A16" s="58" t="s">
        <v>264</v>
      </c>
      <c r="B16" s="59">
        <v>100</v>
      </c>
      <c r="C16" s="59">
        <v>46</v>
      </c>
      <c r="D16" s="59">
        <v>5</v>
      </c>
      <c r="E16" s="59">
        <v>48</v>
      </c>
    </row>
    <row r="17" spans="1:5" x14ac:dyDescent="0.35">
      <c r="A17" s="58" t="s">
        <v>265</v>
      </c>
      <c r="B17" s="59">
        <v>100</v>
      </c>
      <c r="C17" s="59">
        <v>53</v>
      </c>
      <c r="D17" s="59">
        <v>8</v>
      </c>
      <c r="E17" s="59">
        <v>39</v>
      </c>
    </row>
    <row r="18" spans="1:5" x14ac:dyDescent="0.35">
      <c r="A18" s="58"/>
      <c r="B18" s="63"/>
      <c r="C18" s="63"/>
      <c r="D18" s="63"/>
      <c r="E18" s="63"/>
    </row>
    <row r="19" spans="1:5" x14ac:dyDescent="0.35">
      <c r="A19" s="64" t="s">
        <v>68</v>
      </c>
      <c r="B19" s="64"/>
      <c r="C19" s="64"/>
      <c r="D19" s="64"/>
      <c r="E19" s="64"/>
    </row>
    <row r="20" spans="1:5" x14ac:dyDescent="0.35">
      <c r="A20" s="84" t="s">
        <v>314</v>
      </c>
      <c r="B20" s="84"/>
      <c r="C20" s="84"/>
      <c r="D20" s="84"/>
      <c r="E20" s="84"/>
    </row>
  </sheetData>
  <mergeCells count="2">
    <mergeCell ref="A2:E2"/>
    <mergeCell ref="A20:E20"/>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2"/>
  <sheetViews>
    <sheetView showGridLines="0" zoomScaleNormal="100" workbookViewId="0"/>
  </sheetViews>
  <sheetFormatPr defaultColWidth="10.81640625" defaultRowHeight="14.5" x14ac:dyDescent="0.35"/>
  <cols>
    <col min="1" max="1" width="99" customWidth="1"/>
    <col min="2" max="2" width="9.1796875" customWidth="1"/>
  </cols>
  <sheetData>
    <row r="1" spans="1:2" ht="15.65" customHeight="1" x14ac:dyDescent="0.35">
      <c r="A1" s="15" t="s">
        <v>13</v>
      </c>
    </row>
    <row r="3" spans="1:2" ht="14.15" customHeight="1" x14ac:dyDescent="0.35">
      <c r="A3" s="16" t="s">
        <v>14</v>
      </c>
    </row>
    <row r="4" spans="1:2" ht="4.5" customHeight="1" x14ac:dyDescent="0.35"/>
    <row r="5" spans="1:2" ht="87.5" x14ac:dyDescent="0.35">
      <c r="A5" s="71" t="s">
        <v>55</v>
      </c>
    </row>
    <row r="6" spans="1:2" x14ac:dyDescent="0.35">
      <c r="A6" s="13"/>
    </row>
    <row r="7" spans="1:2" ht="13.5" customHeight="1" x14ac:dyDescent="0.35">
      <c r="A7" s="16" t="s">
        <v>15</v>
      </c>
    </row>
    <row r="8" spans="1:2" ht="4.5" customHeight="1" x14ac:dyDescent="0.35"/>
    <row r="9" spans="1:2" ht="162.5" x14ac:dyDescent="0.35">
      <c r="A9" s="71" t="s">
        <v>280</v>
      </c>
      <c r="B9" s="22"/>
    </row>
    <row r="10" spans="1:2" ht="12.75" customHeight="1" x14ac:dyDescent="0.35">
      <c r="A10" s="17"/>
    </row>
    <row r="11" spans="1:2" ht="14.25" customHeight="1" x14ac:dyDescent="0.35">
      <c r="A11" s="16" t="s">
        <v>16</v>
      </c>
    </row>
    <row r="12" spans="1:2" ht="4.5" customHeight="1" x14ac:dyDescent="0.35"/>
    <row r="13" spans="1:2" ht="100.5" customHeight="1" x14ac:dyDescent="0.35">
      <c r="A13" s="71" t="s">
        <v>327</v>
      </c>
      <c r="B13" s="23"/>
    </row>
    <row r="14" spans="1:2" ht="13.5" customHeight="1" x14ac:dyDescent="0.35">
      <c r="A14" s="13" t="s">
        <v>279</v>
      </c>
    </row>
    <row r="16" spans="1:2" ht="14.25" customHeight="1" x14ac:dyDescent="0.35">
      <c r="A16" s="16" t="s">
        <v>17</v>
      </c>
    </row>
    <row r="17" spans="1:1" ht="4.5" customHeight="1" x14ac:dyDescent="0.35"/>
    <row r="18" spans="1:1" ht="50.15" customHeight="1" x14ac:dyDescent="0.35">
      <c r="A18" s="13" t="s">
        <v>276</v>
      </c>
    </row>
    <row r="19" spans="1:1" ht="37.5" x14ac:dyDescent="0.35">
      <c r="A19" s="13" t="s">
        <v>278</v>
      </c>
    </row>
    <row r="20" spans="1:1" ht="46" customHeight="1" x14ac:dyDescent="0.35">
      <c r="A20" s="71" t="s">
        <v>295</v>
      </c>
    </row>
    <row r="21" spans="1:1" ht="62.5" customHeight="1" x14ac:dyDescent="0.35">
      <c r="A21" s="71" t="s">
        <v>324</v>
      </c>
    </row>
    <row r="22" spans="1:1" ht="25" customHeight="1" x14ac:dyDescent="0.35">
      <c r="A22" s="14" t="s">
        <v>43</v>
      </c>
    </row>
    <row r="23" spans="1:1" x14ac:dyDescent="0.35">
      <c r="A23" s="13"/>
    </row>
    <row r="24" spans="1:1" ht="14.15" customHeight="1" x14ac:dyDescent="0.35">
      <c r="A24" s="16" t="s">
        <v>18</v>
      </c>
    </row>
    <row r="25" spans="1:1" ht="4.5" customHeight="1" x14ac:dyDescent="0.35"/>
    <row r="26" spans="1:1" ht="13" customHeight="1" x14ac:dyDescent="0.35">
      <c r="A26" s="18" t="s">
        <v>19</v>
      </c>
    </row>
    <row r="27" spans="1:1" ht="4.5" customHeight="1" x14ac:dyDescent="0.35"/>
    <row r="28" spans="1:1" ht="13" customHeight="1" x14ac:dyDescent="0.35">
      <c r="A28" s="13" t="s">
        <v>20</v>
      </c>
    </row>
    <row r="29" spans="1:1" ht="4.5" customHeight="1" x14ac:dyDescent="0.35"/>
    <row r="30" spans="1:1" ht="13" customHeight="1" x14ac:dyDescent="0.35">
      <c r="A30" s="13" t="s">
        <v>21</v>
      </c>
    </row>
    <row r="31" spans="1:1" ht="4.5" customHeight="1" x14ac:dyDescent="0.35">
      <c r="A31" s="13"/>
    </row>
    <row r="32" spans="1:1" ht="14.5" customHeight="1" x14ac:dyDescent="0.35">
      <c r="A32" s="13" t="s">
        <v>42</v>
      </c>
    </row>
    <row r="33" spans="1:1" ht="4.5" customHeight="1" x14ac:dyDescent="0.35"/>
    <row r="34" spans="1:1" ht="13" customHeight="1" x14ac:dyDescent="0.35">
      <c r="A34" s="18"/>
    </row>
    <row r="35" spans="1:1" ht="14.15" customHeight="1" x14ac:dyDescent="0.35">
      <c r="A35" s="16" t="s">
        <v>22</v>
      </c>
    </row>
    <row r="36" spans="1:1" ht="4.5" customHeight="1" x14ac:dyDescent="0.35"/>
    <row r="37" spans="1:1" ht="4.5" customHeight="1" x14ac:dyDescent="0.35"/>
    <row r="38" spans="1:1" ht="135" customHeight="1" x14ac:dyDescent="0.35">
      <c r="A38" s="18" t="s">
        <v>326</v>
      </c>
    </row>
    <row r="39" spans="1:1" ht="4.5" customHeight="1" x14ac:dyDescent="0.35"/>
    <row r="40" spans="1:1" ht="25.5" customHeight="1" x14ac:dyDescent="0.35">
      <c r="A40" s="18" t="s">
        <v>23</v>
      </c>
    </row>
    <row r="41" spans="1:1" ht="4.5" customHeight="1" x14ac:dyDescent="0.35"/>
    <row r="42" spans="1:1" ht="68.5" customHeight="1" x14ac:dyDescent="0.35">
      <c r="A42" s="18" t="s">
        <v>289</v>
      </c>
    </row>
    <row r="43" spans="1:1" ht="4.5" customHeight="1" x14ac:dyDescent="0.35"/>
    <row r="44" spans="1:1" ht="63" x14ac:dyDescent="0.35">
      <c r="A44" s="18" t="s">
        <v>277</v>
      </c>
    </row>
    <row r="45" spans="1:1" ht="4.5" customHeight="1" x14ac:dyDescent="0.35">
      <c r="A45" s="18"/>
    </row>
    <row r="46" spans="1:1" ht="29.15" customHeight="1" x14ac:dyDescent="0.35">
      <c r="A46" s="72" t="s">
        <v>299</v>
      </c>
    </row>
    <row r="47" spans="1:1" ht="4.5" customHeight="1" x14ac:dyDescent="0.35"/>
    <row r="49" spans="1:1" ht="14.15" customHeight="1" x14ac:dyDescent="0.35">
      <c r="A49" s="16" t="s">
        <v>38</v>
      </c>
    </row>
    <row r="50" spans="1:1" ht="50.15" customHeight="1" x14ac:dyDescent="0.35">
      <c r="A50" s="13" t="s">
        <v>39</v>
      </c>
    </row>
    <row r="51" spans="1:1" ht="105.65" customHeight="1" x14ac:dyDescent="0.35">
      <c r="A51" s="13" t="s">
        <v>41</v>
      </c>
    </row>
    <row r="52" spans="1:1" x14ac:dyDescent="0.35">
      <c r="A52" s="19" t="s">
        <v>40</v>
      </c>
    </row>
    <row r="53" spans="1:1" x14ac:dyDescent="0.35">
      <c r="A53" s="20"/>
    </row>
    <row r="54" spans="1:1" ht="62.5" customHeight="1" x14ac:dyDescent="0.35">
      <c r="A54" s="13" t="s">
        <v>46</v>
      </c>
    </row>
    <row r="55" spans="1:1" ht="14.5" customHeight="1" x14ac:dyDescent="0.35">
      <c r="A55" s="21"/>
    </row>
    <row r="56" spans="1:1" ht="14.15" customHeight="1" x14ac:dyDescent="0.35">
      <c r="A56" s="16" t="s">
        <v>34</v>
      </c>
    </row>
    <row r="57" spans="1:1" ht="25" customHeight="1" x14ac:dyDescent="0.35">
      <c r="A57" s="14" t="s">
        <v>35</v>
      </c>
    </row>
    <row r="58" spans="1:1" x14ac:dyDescent="0.35">
      <c r="A58" s="20" t="s">
        <v>37</v>
      </c>
    </row>
    <row r="59" spans="1:1" x14ac:dyDescent="0.35">
      <c r="A59" s="14" t="s">
        <v>45</v>
      </c>
    </row>
    <row r="60" spans="1:1" ht="26" x14ac:dyDescent="0.35">
      <c r="A60" s="79" t="s">
        <v>51</v>
      </c>
    </row>
    <row r="61" spans="1:1" x14ac:dyDescent="0.35">
      <c r="A61" s="13"/>
    </row>
    <row r="62" spans="1:1" x14ac:dyDescent="0.35">
      <c r="A62" s="13"/>
    </row>
  </sheetData>
  <hyperlinks>
    <hyperlink ref="A52" r:id="rId1"/>
    <hyperlink ref="A57" r:id="rId2"/>
    <hyperlink ref="A58" r:id="rId3"/>
    <hyperlink ref="A59" r:id="rId4"/>
    <hyperlink ref="A22" r:id="rId5"/>
    <hyperlink ref="A60" r:id="rId6"/>
  </hyperlinks>
  <pageMargins left="0.75" right="0.75" top="1" bottom="1" header="0.5" footer="0.5"/>
  <pageSetup paperSize="9" orientation="landscape"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ColWidth="10.81640625" defaultRowHeight="14.5" x14ac:dyDescent="0.35"/>
  <cols>
    <col min="1" max="1" width="24.26953125" customWidth="1"/>
    <col min="2" max="2" width="99.26953125" customWidth="1"/>
  </cols>
  <sheetData>
    <row r="1" spans="1:2" ht="15.65" customHeight="1" x14ac:dyDescent="0.35">
      <c r="A1" s="15" t="s">
        <v>4</v>
      </c>
    </row>
    <row r="2" spans="1:2" ht="14.15" customHeight="1" x14ac:dyDescent="0.35">
      <c r="A2" s="16"/>
    </row>
    <row r="3" spans="1:2" ht="17.5" customHeight="1" x14ac:dyDescent="0.35">
      <c r="A3" s="24" t="s">
        <v>24</v>
      </c>
      <c r="B3" s="25" t="s">
        <v>25</v>
      </c>
    </row>
    <row r="4" spans="1:2" ht="169.5" customHeight="1" x14ac:dyDescent="0.35">
      <c r="A4" s="26" t="s">
        <v>26</v>
      </c>
      <c r="B4" s="27" t="s">
        <v>36</v>
      </c>
    </row>
    <row r="5" spans="1:2" x14ac:dyDescent="0.35">
      <c r="A5" s="26" t="s">
        <v>27</v>
      </c>
      <c r="B5" s="28" t="s">
        <v>52</v>
      </c>
    </row>
    <row r="6" spans="1:2" x14ac:dyDescent="0.35">
      <c r="A6" s="26" t="s">
        <v>28</v>
      </c>
      <c r="B6" s="28" t="s">
        <v>29</v>
      </c>
    </row>
    <row r="7" spans="1:2" x14ac:dyDescent="0.35">
      <c r="A7" s="26" t="s">
        <v>30</v>
      </c>
      <c r="B7" s="28" t="s">
        <v>31</v>
      </c>
    </row>
    <row r="8" spans="1:2" x14ac:dyDescent="0.35">
      <c r="A8" s="29" t="s">
        <v>32</v>
      </c>
      <c r="B8" s="30"/>
    </row>
    <row r="10" spans="1:2" ht="14.15" customHeight="1" x14ac:dyDescent="0.35">
      <c r="A10" s="24" t="s">
        <v>24</v>
      </c>
      <c r="B10" s="74" t="s">
        <v>256</v>
      </c>
    </row>
    <row r="11" spans="1:2" ht="70.5" customHeight="1" x14ac:dyDescent="0.35">
      <c r="A11" s="26" t="s">
        <v>26</v>
      </c>
      <c r="B11" s="73" t="s">
        <v>298</v>
      </c>
    </row>
    <row r="12" spans="1:2" x14ac:dyDescent="0.35">
      <c r="A12" s="26" t="s">
        <v>27</v>
      </c>
      <c r="B12" s="54" t="s">
        <v>54</v>
      </c>
    </row>
    <row r="13" spans="1:2" x14ac:dyDescent="0.35">
      <c r="A13" s="26" t="s">
        <v>28</v>
      </c>
      <c r="B13" s="28" t="s">
        <v>29</v>
      </c>
    </row>
    <row r="14" spans="1:2" x14ac:dyDescent="0.35">
      <c r="A14" s="26" t="s">
        <v>30</v>
      </c>
      <c r="B14" s="28" t="s">
        <v>33</v>
      </c>
    </row>
    <row r="15" spans="1:2" x14ac:dyDescent="0.35">
      <c r="A15" s="29" t="s">
        <v>32</v>
      </c>
      <c r="B15" s="30"/>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ColWidth="10.81640625" defaultRowHeight="14.5" x14ac:dyDescent="0.35"/>
  <cols>
    <col min="1" max="1" width="55.26953125" customWidth="1"/>
    <col min="2" max="2" width="6.54296875" customWidth="1"/>
    <col min="3" max="5" width="22" customWidth="1"/>
  </cols>
  <sheetData>
    <row r="1" spans="1:10" x14ac:dyDescent="0.35">
      <c r="A1" s="32" t="s">
        <v>57</v>
      </c>
      <c r="J1" s="32"/>
    </row>
    <row r="2" spans="1:10" x14ac:dyDescent="0.35">
      <c r="A2" s="83" t="s">
        <v>58</v>
      </c>
      <c r="B2" s="83"/>
      <c r="C2" s="83"/>
      <c r="D2" s="83"/>
      <c r="E2" s="83"/>
    </row>
    <row r="3" spans="1:10" x14ac:dyDescent="0.35">
      <c r="A3" s="34"/>
      <c r="B3" s="34" t="s">
        <v>59</v>
      </c>
      <c r="C3" s="35" t="s">
        <v>61</v>
      </c>
      <c r="D3" s="35"/>
      <c r="E3" s="35"/>
    </row>
    <row r="4" spans="1:10" x14ac:dyDescent="0.35">
      <c r="A4" s="35"/>
      <c r="B4" s="35"/>
      <c r="C4" s="35" t="s">
        <v>62</v>
      </c>
      <c r="D4" s="35" t="s">
        <v>63</v>
      </c>
      <c r="E4" s="35" t="s">
        <v>64</v>
      </c>
    </row>
    <row r="6" spans="1:10" x14ac:dyDescent="0.35">
      <c r="B6" s="36" t="s">
        <v>60</v>
      </c>
    </row>
    <row r="8" spans="1:10" x14ac:dyDescent="0.35">
      <c r="A8" s="34" t="s">
        <v>59</v>
      </c>
      <c r="B8" s="57">
        <v>100</v>
      </c>
      <c r="C8" s="57">
        <v>58</v>
      </c>
      <c r="D8" s="57">
        <v>10</v>
      </c>
      <c r="E8" s="57">
        <v>32</v>
      </c>
    </row>
    <row r="9" spans="1:10" x14ac:dyDescent="0.35">
      <c r="A9" s="34"/>
      <c r="B9" s="33"/>
      <c r="C9" s="33"/>
      <c r="D9" s="33"/>
      <c r="E9" s="33"/>
    </row>
    <row r="10" spans="1:10" x14ac:dyDescent="0.35">
      <c r="A10" s="36" t="s">
        <v>268</v>
      </c>
      <c r="B10" s="33"/>
      <c r="C10" s="33"/>
      <c r="D10" s="33"/>
      <c r="E10" s="33"/>
    </row>
    <row r="11" spans="1:10" x14ac:dyDescent="0.35">
      <c r="A11" s="34" t="s">
        <v>65</v>
      </c>
      <c r="B11" s="57">
        <v>100</v>
      </c>
      <c r="C11" s="57">
        <v>54</v>
      </c>
      <c r="D11" s="57">
        <v>10</v>
      </c>
      <c r="E11" s="57">
        <v>36</v>
      </c>
    </row>
    <row r="12" spans="1:10" x14ac:dyDescent="0.35">
      <c r="A12" s="58" t="s">
        <v>300</v>
      </c>
      <c r="B12" s="57">
        <v>100</v>
      </c>
      <c r="C12" s="57">
        <v>44</v>
      </c>
      <c r="D12" s="57">
        <v>10</v>
      </c>
      <c r="E12" s="57">
        <v>46</v>
      </c>
    </row>
    <row r="13" spans="1:10" x14ac:dyDescent="0.35">
      <c r="A13" s="34" t="s">
        <v>66</v>
      </c>
      <c r="B13" s="57">
        <v>100</v>
      </c>
      <c r="C13" s="57">
        <v>59</v>
      </c>
      <c r="D13" s="57">
        <v>11</v>
      </c>
      <c r="E13" s="57">
        <v>30</v>
      </c>
    </row>
    <row r="14" spans="1:10" x14ac:dyDescent="0.35">
      <c r="A14" s="34" t="s">
        <v>67</v>
      </c>
      <c r="B14" s="57">
        <v>100</v>
      </c>
      <c r="C14" s="57">
        <v>60</v>
      </c>
      <c r="D14" s="57">
        <v>10</v>
      </c>
      <c r="E14" s="57">
        <v>31</v>
      </c>
    </row>
    <row r="15" spans="1:10" x14ac:dyDescent="0.35">
      <c r="A15" s="34"/>
      <c r="B15" s="33"/>
      <c r="C15" s="33"/>
      <c r="D15" s="33"/>
      <c r="E15" s="33"/>
    </row>
    <row r="16" spans="1:10" x14ac:dyDescent="0.35">
      <c r="A16" s="37" t="s">
        <v>68</v>
      </c>
      <c r="B16" s="37"/>
      <c r="C16" s="37"/>
      <c r="D16" s="37"/>
      <c r="E16" s="37"/>
    </row>
    <row r="17" spans="1:5" x14ac:dyDescent="0.35">
      <c r="A17" s="84" t="s">
        <v>301</v>
      </c>
      <c r="B17" s="84"/>
      <c r="C17" s="84"/>
      <c r="D17" s="84"/>
      <c r="E17" s="84"/>
    </row>
  </sheetData>
  <mergeCells count="2">
    <mergeCell ref="A2:E2"/>
    <mergeCell ref="A17:E17"/>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ColWidth="10.81640625" defaultRowHeight="14.5" x14ac:dyDescent="0.35"/>
  <cols>
    <col min="1" max="1" width="55.26953125" customWidth="1"/>
    <col min="2" max="2" width="6.54296875" customWidth="1"/>
    <col min="3" max="5" width="22" customWidth="1"/>
  </cols>
  <sheetData>
    <row r="1" spans="1:10" x14ac:dyDescent="0.35">
      <c r="A1" s="32" t="s">
        <v>69</v>
      </c>
      <c r="J1" s="32"/>
    </row>
    <row r="2" spans="1:10" x14ac:dyDescent="0.35">
      <c r="A2" s="83" t="s">
        <v>282</v>
      </c>
      <c r="B2" s="83"/>
      <c r="C2" s="83"/>
      <c r="D2" s="83"/>
      <c r="E2" s="83"/>
    </row>
    <row r="3" spans="1:10" x14ac:dyDescent="0.35">
      <c r="A3" s="34"/>
      <c r="B3" s="34" t="s">
        <v>59</v>
      </c>
      <c r="C3" s="35" t="s">
        <v>61</v>
      </c>
      <c r="D3" s="35"/>
      <c r="E3" s="35"/>
    </row>
    <row r="4" spans="1:10" x14ac:dyDescent="0.35">
      <c r="A4" s="35"/>
      <c r="B4" s="35"/>
      <c r="C4" s="35" t="s">
        <v>62</v>
      </c>
      <c r="D4" s="35" t="s">
        <v>63</v>
      </c>
      <c r="E4" s="35" t="s">
        <v>64</v>
      </c>
    </row>
    <row r="6" spans="1:10" x14ac:dyDescent="0.35">
      <c r="B6" s="36" t="s">
        <v>60</v>
      </c>
    </row>
    <row r="8" spans="1:10" x14ac:dyDescent="0.35">
      <c r="A8" s="34" t="s">
        <v>59</v>
      </c>
      <c r="B8" s="57">
        <v>100</v>
      </c>
      <c r="C8" s="57">
        <v>58</v>
      </c>
      <c r="D8" s="57">
        <v>10</v>
      </c>
      <c r="E8" s="57">
        <v>32</v>
      </c>
    </row>
    <row r="9" spans="1:10" x14ac:dyDescent="0.35">
      <c r="A9" s="34"/>
      <c r="B9" s="38"/>
      <c r="C9" s="38"/>
      <c r="D9" s="38"/>
      <c r="E9" s="38"/>
    </row>
    <row r="10" spans="1:10" x14ac:dyDescent="0.35">
      <c r="A10" s="36" t="s">
        <v>281</v>
      </c>
      <c r="B10" s="38"/>
      <c r="C10" s="38"/>
      <c r="D10" s="38"/>
      <c r="E10" s="38"/>
    </row>
    <row r="11" spans="1:10" x14ac:dyDescent="0.35">
      <c r="A11" s="34" t="s">
        <v>70</v>
      </c>
      <c r="B11" s="57">
        <v>100</v>
      </c>
      <c r="C11" s="57">
        <v>76</v>
      </c>
      <c r="D11" s="57">
        <v>8</v>
      </c>
      <c r="E11" s="57">
        <v>16</v>
      </c>
    </row>
    <row r="12" spans="1:10" x14ac:dyDescent="0.35">
      <c r="A12" s="34" t="s">
        <v>71</v>
      </c>
      <c r="B12" s="57">
        <v>100</v>
      </c>
      <c r="C12" s="57">
        <v>59</v>
      </c>
      <c r="D12" s="57">
        <v>18</v>
      </c>
      <c r="E12" s="57">
        <v>23</v>
      </c>
    </row>
    <row r="13" spans="1:10" x14ac:dyDescent="0.35">
      <c r="A13" s="34" t="s">
        <v>72</v>
      </c>
      <c r="B13" s="57">
        <v>100</v>
      </c>
      <c r="C13" s="57">
        <v>71</v>
      </c>
      <c r="D13" s="57">
        <v>11</v>
      </c>
      <c r="E13" s="57">
        <v>18</v>
      </c>
    </row>
    <row r="14" spans="1:10" x14ac:dyDescent="0.35">
      <c r="A14" s="34" t="s">
        <v>73</v>
      </c>
      <c r="B14" s="57">
        <v>100</v>
      </c>
      <c r="C14" s="57">
        <v>45</v>
      </c>
      <c r="D14" s="57">
        <v>11</v>
      </c>
      <c r="E14" s="57">
        <v>44</v>
      </c>
    </row>
    <row r="15" spans="1:10" x14ac:dyDescent="0.35">
      <c r="A15" s="34" t="s">
        <v>74</v>
      </c>
      <c r="B15" s="57">
        <v>100</v>
      </c>
      <c r="C15" s="57">
        <v>55</v>
      </c>
      <c r="D15" s="57">
        <v>12</v>
      </c>
      <c r="E15" s="57">
        <v>33</v>
      </c>
    </row>
    <row r="16" spans="1:10" x14ac:dyDescent="0.35">
      <c r="A16" s="34" t="s">
        <v>75</v>
      </c>
      <c r="B16" s="57">
        <v>100</v>
      </c>
      <c r="C16" s="57">
        <v>55</v>
      </c>
      <c r="D16" s="57">
        <v>10</v>
      </c>
      <c r="E16" s="57">
        <v>35</v>
      </c>
    </row>
    <row r="17" spans="1:5" x14ac:dyDescent="0.35">
      <c r="A17" s="58" t="s">
        <v>272</v>
      </c>
      <c r="B17" s="57">
        <v>100</v>
      </c>
      <c r="C17" s="57">
        <v>56</v>
      </c>
      <c r="D17" s="57">
        <v>9</v>
      </c>
      <c r="E17" s="57">
        <v>35</v>
      </c>
    </row>
    <row r="18" spans="1:5" x14ac:dyDescent="0.35">
      <c r="A18" s="34"/>
      <c r="B18" s="38"/>
      <c r="C18" s="38"/>
      <c r="D18" s="38"/>
      <c r="E18" s="38"/>
    </row>
    <row r="19" spans="1:5" x14ac:dyDescent="0.35">
      <c r="A19" s="37" t="s">
        <v>68</v>
      </c>
      <c r="B19" s="37"/>
      <c r="C19" s="37"/>
      <c r="D19" s="37"/>
      <c r="E19" s="37"/>
    </row>
    <row r="20" spans="1:5" ht="36.65" customHeight="1" x14ac:dyDescent="0.35">
      <c r="A20" s="84" t="s">
        <v>309</v>
      </c>
      <c r="B20" s="84"/>
      <c r="C20" s="84"/>
      <c r="D20" s="84"/>
      <c r="E20" s="84"/>
    </row>
  </sheetData>
  <mergeCells count="2">
    <mergeCell ref="A2:E2"/>
    <mergeCell ref="A20:E20"/>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showGridLines="0" workbookViewId="0"/>
  </sheetViews>
  <sheetFormatPr defaultColWidth="10.81640625" defaultRowHeight="14.5" x14ac:dyDescent="0.35"/>
  <cols>
    <col min="1" max="1" width="55.26953125" customWidth="1"/>
    <col min="2" max="2" width="6.54296875" customWidth="1"/>
    <col min="3" max="5" width="22" customWidth="1"/>
  </cols>
  <sheetData>
    <row r="1" spans="1:10" x14ac:dyDescent="0.35">
      <c r="A1" s="32" t="s">
        <v>76</v>
      </c>
      <c r="J1" s="32"/>
    </row>
    <row r="2" spans="1:10" x14ac:dyDescent="0.35">
      <c r="A2" s="83" t="s">
        <v>290</v>
      </c>
      <c r="B2" s="83"/>
      <c r="C2" s="83"/>
      <c r="D2" s="83"/>
      <c r="E2" s="83"/>
    </row>
    <row r="3" spans="1:10" x14ac:dyDescent="0.35">
      <c r="A3" s="34"/>
      <c r="B3" s="34" t="s">
        <v>59</v>
      </c>
      <c r="C3" s="35" t="s">
        <v>61</v>
      </c>
      <c r="D3" s="35"/>
      <c r="E3" s="35"/>
    </row>
    <row r="4" spans="1:10" x14ac:dyDescent="0.35">
      <c r="A4" s="35"/>
      <c r="B4" s="35"/>
      <c r="C4" s="35" t="s">
        <v>62</v>
      </c>
      <c r="D4" s="35" t="s">
        <v>63</v>
      </c>
      <c r="E4" s="35" t="s">
        <v>64</v>
      </c>
    </row>
    <row r="6" spans="1:10" x14ac:dyDescent="0.35">
      <c r="B6" s="36" t="s">
        <v>60</v>
      </c>
    </row>
    <row r="7" spans="1:10" x14ac:dyDescent="0.35">
      <c r="B7" s="36"/>
    </row>
    <row r="8" spans="1:10" x14ac:dyDescent="0.35">
      <c r="A8" s="34" t="s">
        <v>59</v>
      </c>
      <c r="B8" s="57">
        <v>100</v>
      </c>
      <c r="C8" s="57">
        <v>58</v>
      </c>
      <c r="D8" s="57">
        <v>10</v>
      </c>
      <c r="E8" s="57">
        <v>32</v>
      </c>
    </row>
    <row r="9" spans="1:10" x14ac:dyDescent="0.35">
      <c r="A9" s="34"/>
      <c r="B9" s="39"/>
      <c r="C9" s="39"/>
      <c r="D9" s="39"/>
      <c r="E9" s="39"/>
    </row>
    <row r="10" spans="1:10" x14ac:dyDescent="0.35">
      <c r="A10" s="36" t="s">
        <v>291</v>
      </c>
      <c r="B10" s="39"/>
      <c r="C10" s="39"/>
      <c r="D10" s="39"/>
      <c r="E10" s="39"/>
    </row>
    <row r="11" spans="1:10" x14ac:dyDescent="0.35">
      <c r="A11" s="34" t="s">
        <v>77</v>
      </c>
      <c r="B11" s="57">
        <v>100</v>
      </c>
      <c r="C11" s="57">
        <v>77</v>
      </c>
      <c r="D11" s="57">
        <v>9</v>
      </c>
      <c r="E11" s="57">
        <v>14</v>
      </c>
    </row>
    <row r="12" spans="1:10" x14ac:dyDescent="0.35">
      <c r="A12" s="34" t="s">
        <v>78</v>
      </c>
      <c r="B12" s="57">
        <v>100</v>
      </c>
      <c r="C12" s="57">
        <v>42</v>
      </c>
      <c r="D12" s="57">
        <v>9</v>
      </c>
      <c r="E12" s="57">
        <v>49</v>
      </c>
    </row>
    <row r="13" spans="1:10" x14ac:dyDescent="0.35">
      <c r="A13" s="34" t="s">
        <v>79</v>
      </c>
      <c r="B13" s="57">
        <v>100</v>
      </c>
      <c r="C13" s="57">
        <v>54</v>
      </c>
      <c r="D13" s="57">
        <v>9</v>
      </c>
      <c r="E13" s="57">
        <v>37</v>
      </c>
    </row>
    <row r="14" spans="1:10" x14ac:dyDescent="0.35">
      <c r="A14" s="34" t="s">
        <v>80</v>
      </c>
      <c r="B14" s="57">
        <v>100</v>
      </c>
      <c r="C14" s="57">
        <v>58</v>
      </c>
      <c r="D14" s="57">
        <v>7</v>
      </c>
      <c r="E14" s="57">
        <v>34</v>
      </c>
    </row>
    <row r="15" spans="1:10" x14ac:dyDescent="0.35">
      <c r="A15" s="34" t="s">
        <v>81</v>
      </c>
      <c r="B15" s="57">
        <v>100</v>
      </c>
      <c r="C15" s="57">
        <v>58</v>
      </c>
      <c r="D15" s="57">
        <v>10</v>
      </c>
      <c r="E15" s="57">
        <v>32</v>
      </c>
    </row>
    <row r="16" spans="1:10" ht="22.5" customHeight="1" x14ac:dyDescent="0.35">
      <c r="A16" s="65" t="s">
        <v>82</v>
      </c>
      <c r="B16" s="57">
        <v>100</v>
      </c>
      <c r="C16" s="57">
        <v>59</v>
      </c>
      <c r="D16" s="57">
        <v>9</v>
      </c>
      <c r="E16" s="57">
        <v>32</v>
      </c>
    </row>
    <row r="17" spans="1:5" x14ac:dyDescent="0.35">
      <c r="A17" s="34" t="s">
        <v>83</v>
      </c>
      <c r="B17" s="57">
        <v>100</v>
      </c>
      <c r="C17" s="57">
        <v>66</v>
      </c>
      <c r="D17" s="57">
        <v>11</v>
      </c>
      <c r="E17" s="57">
        <v>24</v>
      </c>
    </row>
    <row r="18" spans="1:5" x14ac:dyDescent="0.35">
      <c r="A18" s="34" t="s">
        <v>84</v>
      </c>
      <c r="B18" s="57">
        <v>100</v>
      </c>
      <c r="C18" s="57">
        <v>64</v>
      </c>
      <c r="D18" s="57">
        <v>10</v>
      </c>
      <c r="E18" s="57">
        <v>26</v>
      </c>
    </row>
    <row r="19" spans="1:5" x14ac:dyDescent="0.35">
      <c r="A19" s="34" t="s">
        <v>85</v>
      </c>
      <c r="B19" s="57">
        <v>100</v>
      </c>
      <c r="C19" s="57">
        <v>67</v>
      </c>
      <c r="D19" s="57">
        <v>11</v>
      </c>
      <c r="E19" s="57">
        <v>23</v>
      </c>
    </row>
    <row r="20" spans="1:5" x14ac:dyDescent="0.35">
      <c r="A20" s="34" t="s">
        <v>86</v>
      </c>
      <c r="B20" s="57">
        <v>100</v>
      </c>
      <c r="C20" s="57">
        <v>69</v>
      </c>
      <c r="D20" s="57">
        <v>14</v>
      </c>
      <c r="E20" s="57">
        <v>16</v>
      </c>
    </row>
    <row r="21" spans="1:5" x14ac:dyDescent="0.35">
      <c r="A21" s="34" t="s">
        <v>87</v>
      </c>
      <c r="B21" s="57">
        <v>100</v>
      </c>
      <c r="C21" s="57">
        <v>73</v>
      </c>
      <c r="D21" s="57">
        <v>13</v>
      </c>
      <c r="E21" s="57">
        <v>14</v>
      </c>
    </row>
    <row r="22" spans="1:5" x14ac:dyDescent="0.35">
      <c r="A22" s="34" t="s">
        <v>88</v>
      </c>
      <c r="B22" s="57">
        <v>100</v>
      </c>
      <c r="C22" s="57">
        <v>64</v>
      </c>
      <c r="D22" s="57">
        <v>9</v>
      </c>
      <c r="E22" s="57">
        <v>27</v>
      </c>
    </row>
    <row r="23" spans="1:5" x14ac:dyDescent="0.35">
      <c r="A23" s="34" t="s">
        <v>89</v>
      </c>
      <c r="B23" s="57">
        <v>100</v>
      </c>
      <c r="C23" s="57">
        <v>66</v>
      </c>
      <c r="D23" s="57">
        <v>9</v>
      </c>
      <c r="E23" s="57">
        <v>25</v>
      </c>
    </row>
    <row r="24" spans="1:5" x14ac:dyDescent="0.35">
      <c r="A24" s="34" t="s">
        <v>90</v>
      </c>
      <c r="B24" s="57">
        <v>100</v>
      </c>
      <c r="C24" s="57">
        <v>73</v>
      </c>
      <c r="D24" s="57">
        <v>9</v>
      </c>
      <c r="E24" s="57">
        <v>19</v>
      </c>
    </row>
    <row r="25" spans="1:5" x14ac:dyDescent="0.35">
      <c r="A25" s="34" t="s">
        <v>91</v>
      </c>
      <c r="B25" s="57">
        <v>100</v>
      </c>
      <c r="C25" s="57">
        <v>66</v>
      </c>
      <c r="D25" s="57">
        <v>15</v>
      </c>
      <c r="E25" s="57">
        <v>20</v>
      </c>
    </row>
    <row r="26" spans="1:5" x14ac:dyDescent="0.35">
      <c r="A26" s="34" t="s">
        <v>92</v>
      </c>
      <c r="B26" s="57">
        <v>100</v>
      </c>
      <c r="C26" s="57">
        <v>74</v>
      </c>
      <c r="D26" s="57">
        <v>10</v>
      </c>
      <c r="E26" s="57">
        <v>16</v>
      </c>
    </row>
    <row r="27" spans="1:5" x14ac:dyDescent="0.35">
      <c r="A27" s="34" t="s">
        <v>93</v>
      </c>
      <c r="B27" s="57">
        <v>100</v>
      </c>
      <c r="C27" s="57">
        <v>70</v>
      </c>
      <c r="D27" s="57">
        <v>17</v>
      </c>
      <c r="E27" s="57">
        <v>12</v>
      </c>
    </row>
    <row r="28" spans="1:5" x14ac:dyDescent="0.35">
      <c r="A28" s="34" t="s">
        <v>94</v>
      </c>
      <c r="B28" s="57">
        <v>100</v>
      </c>
      <c r="C28" s="57">
        <v>74</v>
      </c>
      <c r="D28" s="57">
        <v>10</v>
      </c>
      <c r="E28" s="57">
        <v>16</v>
      </c>
    </row>
    <row r="29" spans="1:5" x14ac:dyDescent="0.35">
      <c r="A29" s="34" t="s">
        <v>95</v>
      </c>
      <c r="B29" s="57">
        <v>100</v>
      </c>
      <c r="C29" s="57">
        <v>62</v>
      </c>
      <c r="D29" s="57">
        <v>9</v>
      </c>
      <c r="E29" s="57">
        <v>29</v>
      </c>
    </row>
    <row r="30" spans="1:5" x14ac:dyDescent="0.35">
      <c r="A30" s="34" t="s">
        <v>96</v>
      </c>
      <c r="B30" s="57">
        <v>100</v>
      </c>
      <c r="C30" s="57">
        <v>60</v>
      </c>
      <c r="D30" s="57">
        <v>11</v>
      </c>
      <c r="E30" s="57">
        <v>29</v>
      </c>
    </row>
    <row r="31" spans="1:5" x14ac:dyDescent="0.35">
      <c r="A31" s="34" t="s">
        <v>97</v>
      </c>
      <c r="B31" s="57">
        <v>100</v>
      </c>
      <c r="C31" s="57">
        <v>43</v>
      </c>
      <c r="D31" s="57">
        <v>11</v>
      </c>
      <c r="E31" s="57">
        <v>46</v>
      </c>
    </row>
    <row r="32" spans="1:5" x14ac:dyDescent="0.35">
      <c r="A32" s="34" t="s">
        <v>98</v>
      </c>
      <c r="B32" s="57">
        <v>100</v>
      </c>
      <c r="C32" s="57">
        <v>56</v>
      </c>
      <c r="D32" s="57">
        <v>11</v>
      </c>
      <c r="E32" s="57">
        <v>33</v>
      </c>
    </row>
    <row r="33" spans="1:5" x14ac:dyDescent="0.35">
      <c r="A33" s="34" t="s">
        <v>99</v>
      </c>
      <c r="B33" s="57">
        <v>100</v>
      </c>
      <c r="C33" s="57">
        <v>56</v>
      </c>
      <c r="D33" s="57">
        <v>9</v>
      </c>
      <c r="E33" s="57">
        <v>35</v>
      </c>
    </row>
    <row r="34" spans="1:5" x14ac:dyDescent="0.35">
      <c r="A34" s="34" t="s">
        <v>100</v>
      </c>
      <c r="B34" s="57">
        <v>100</v>
      </c>
      <c r="C34" s="57">
        <v>43</v>
      </c>
      <c r="D34" s="57">
        <v>10</v>
      </c>
      <c r="E34" s="57">
        <v>47</v>
      </c>
    </row>
    <row r="35" spans="1:5" x14ac:dyDescent="0.35">
      <c r="A35" s="34" t="s">
        <v>101</v>
      </c>
      <c r="B35" s="57">
        <v>100</v>
      </c>
      <c r="C35" s="57">
        <v>49</v>
      </c>
      <c r="D35" s="57">
        <v>12</v>
      </c>
      <c r="E35" s="57">
        <v>39</v>
      </c>
    </row>
    <row r="36" spans="1:5" x14ac:dyDescent="0.35">
      <c r="A36" s="34" t="s">
        <v>102</v>
      </c>
      <c r="B36" s="57">
        <v>100</v>
      </c>
      <c r="C36" s="57">
        <v>38</v>
      </c>
      <c r="D36" s="57">
        <v>9</v>
      </c>
      <c r="E36" s="57">
        <v>53</v>
      </c>
    </row>
    <row r="37" spans="1:5" x14ac:dyDescent="0.35">
      <c r="A37" s="34" t="s">
        <v>103</v>
      </c>
      <c r="B37" s="57">
        <v>100</v>
      </c>
      <c r="C37" s="57">
        <v>54</v>
      </c>
      <c r="D37" s="57">
        <v>8</v>
      </c>
      <c r="E37" s="57">
        <v>38</v>
      </c>
    </row>
    <row r="38" spans="1:5" x14ac:dyDescent="0.35">
      <c r="A38" s="34" t="s">
        <v>104</v>
      </c>
      <c r="B38" s="57">
        <v>100</v>
      </c>
      <c r="C38" s="57">
        <v>55</v>
      </c>
      <c r="D38" s="57">
        <v>6</v>
      </c>
      <c r="E38" s="57">
        <v>39</v>
      </c>
    </row>
    <row r="39" spans="1:5" x14ac:dyDescent="0.35">
      <c r="A39" s="34" t="s">
        <v>105</v>
      </c>
      <c r="B39" s="57">
        <v>100</v>
      </c>
      <c r="C39" s="57">
        <v>59</v>
      </c>
      <c r="D39" s="57">
        <v>6</v>
      </c>
      <c r="E39" s="57">
        <v>36</v>
      </c>
    </row>
    <row r="40" spans="1:5" x14ac:dyDescent="0.35">
      <c r="A40" s="34" t="s">
        <v>106</v>
      </c>
      <c r="B40" s="57">
        <v>100</v>
      </c>
      <c r="C40" s="57">
        <v>66</v>
      </c>
      <c r="D40" s="57">
        <v>11</v>
      </c>
      <c r="E40" s="57">
        <v>23</v>
      </c>
    </row>
    <row r="41" spans="1:5" x14ac:dyDescent="0.35">
      <c r="A41" s="34" t="s">
        <v>107</v>
      </c>
      <c r="B41" s="57">
        <v>100</v>
      </c>
      <c r="C41" s="57">
        <v>51</v>
      </c>
      <c r="D41" s="57">
        <v>8</v>
      </c>
      <c r="E41" s="57">
        <v>41</v>
      </c>
    </row>
    <row r="42" spans="1:5" x14ac:dyDescent="0.35">
      <c r="A42" s="34" t="s">
        <v>108</v>
      </c>
      <c r="B42" s="57">
        <v>100</v>
      </c>
      <c r="C42" s="57">
        <v>52</v>
      </c>
      <c r="D42" s="57">
        <v>10</v>
      </c>
      <c r="E42" s="57">
        <v>39</v>
      </c>
    </row>
    <row r="43" spans="1:5" x14ac:dyDescent="0.35">
      <c r="A43" s="34" t="s">
        <v>109</v>
      </c>
      <c r="B43" s="57">
        <v>100</v>
      </c>
      <c r="C43" s="57">
        <v>65</v>
      </c>
      <c r="D43" s="57">
        <v>7</v>
      </c>
      <c r="E43" s="57">
        <v>28</v>
      </c>
    </row>
    <row r="44" spans="1:5" x14ac:dyDescent="0.35">
      <c r="A44" s="34" t="s">
        <v>110</v>
      </c>
      <c r="B44" s="57">
        <v>100</v>
      </c>
      <c r="C44" s="57">
        <v>56</v>
      </c>
      <c r="D44" s="57">
        <v>8</v>
      </c>
      <c r="E44" s="57">
        <v>36</v>
      </c>
    </row>
    <row r="45" spans="1:5" x14ac:dyDescent="0.35">
      <c r="A45" s="34"/>
      <c r="B45" s="39"/>
      <c r="C45" s="39"/>
      <c r="D45" s="39"/>
      <c r="E45" s="39"/>
    </row>
    <row r="46" spans="1:5" x14ac:dyDescent="0.35">
      <c r="A46" s="37" t="s">
        <v>68</v>
      </c>
      <c r="B46" s="37"/>
      <c r="C46" s="37"/>
      <c r="D46" s="37"/>
      <c r="E46" s="37"/>
    </row>
    <row r="47" spans="1:5" x14ac:dyDescent="0.35">
      <c r="A47" s="66"/>
    </row>
  </sheetData>
  <mergeCells count="1">
    <mergeCell ref="A2:E2"/>
  </mergeCells>
  <pageMargins left="0.7" right="0.7" top="0.75" bottom="0.75" header="0.3" footer="0.3"/>
  <pageSetup paperSize="9" scale="72"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showGridLines="0" workbookViewId="0"/>
  </sheetViews>
  <sheetFormatPr defaultColWidth="10.81640625" defaultRowHeight="14.5" x14ac:dyDescent="0.35"/>
  <cols>
    <col min="1" max="1" width="55.26953125" customWidth="1"/>
    <col min="2" max="2" width="6.54296875" customWidth="1"/>
    <col min="3" max="5" width="22" customWidth="1"/>
  </cols>
  <sheetData>
    <row r="1" spans="1:10" x14ac:dyDescent="0.35">
      <c r="A1" s="32" t="s">
        <v>111</v>
      </c>
      <c r="J1" s="32"/>
    </row>
    <row r="2" spans="1:10" x14ac:dyDescent="0.35">
      <c r="A2" s="83" t="s">
        <v>322</v>
      </c>
      <c r="B2" s="83"/>
      <c r="C2" s="83"/>
      <c r="D2" s="83"/>
      <c r="E2" s="83"/>
    </row>
    <row r="3" spans="1:10" x14ac:dyDescent="0.35">
      <c r="A3" s="34"/>
      <c r="B3" s="34" t="s">
        <v>59</v>
      </c>
      <c r="C3" s="35" t="s">
        <v>61</v>
      </c>
      <c r="D3" s="35"/>
      <c r="E3" s="35"/>
    </row>
    <row r="4" spans="1:10" x14ac:dyDescent="0.35">
      <c r="A4" s="35"/>
      <c r="B4" s="35"/>
      <c r="C4" s="35" t="s">
        <v>62</v>
      </c>
      <c r="D4" s="35" t="s">
        <v>63</v>
      </c>
      <c r="E4" s="35" t="s">
        <v>64</v>
      </c>
    </row>
    <row r="6" spans="1:10" x14ac:dyDescent="0.35">
      <c r="B6" s="36" t="s">
        <v>60</v>
      </c>
    </row>
    <row r="8" spans="1:10" x14ac:dyDescent="0.35">
      <c r="A8" s="34" t="s">
        <v>59</v>
      </c>
      <c r="B8" s="57">
        <v>100</v>
      </c>
      <c r="C8" s="57">
        <v>58</v>
      </c>
      <c r="D8" s="57">
        <v>10</v>
      </c>
      <c r="E8" s="57">
        <v>32</v>
      </c>
    </row>
    <row r="9" spans="1:10" x14ac:dyDescent="0.35">
      <c r="A9" s="34"/>
      <c r="B9" s="40"/>
      <c r="C9" s="40"/>
      <c r="D9" s="40"/>
      <c r="E9" s="40"/>
    </row>
    <row r="10" spans="1:10" x14ac:dyDescent="0.35">
      <c r="A10" s="36" t="s">
        <v>321</v>
      </c>
      <c r="B10" s="40"/>
      <c r="C10" s="40"/>
      <c r="D10" s="40"/>
      <c r="E10" s="40"/>
    </row>
    <row r="11" spans="1:10" x14ac:dyDescent="0.35">
      <c r="A11" s="34" t="s">
        <v>113</v>
      </c>
      <c r="B11" s="57">
        <v>100</v>
      </c>
      <c r="C11" s="57">
        <v>62</v>
      </c>
      <c r="D11" s="57">
        <v>9</v>
      </c>
      <c r="E11" s="57">
        <v>29</v>
      </c>
    </row>
    <row r="12" spans="1:10" x14ac:dyDescent="0.35">
      <c r="A12" s="34" t="s">
        <v>114</v>
      </c>
      <c r="B12" s="57">
        <v>100</v>
      </c>
      <c r="C12" s="57">
        <v>58</v>
      </c>
      <c r="D12" s="57">
        <v>10</v>
      </c>
      <c r="E12" s="57">
        <v>32</v>
      </c>
    </row>
    <row r="13" spans="1:10" x14ac:dyDescent="0.35">
      <c r="A13" s="34"/>
      <c r="B13" s="40"/>
      <c r="C13" s="40"/>
      <c r="D13" s="40"/>
      <c r="E13" s="40"/>
    </row>
    <row r="14" spans="1:10" x14ac:dyDescent="0.35">
      <c r="A14" s="37" t="s">
        <v>68</v>
      </c>
      <c r="B14" s="37"/>
      <c r="C14" s="37"/>
      <c r="D14" s="37"/>
      <c r="E14" s="37"/>
    </row>
    <row r="15" spans="1:10" ht="26.5" customHeight="1" x14ac:dyDescent="0.35">
      <c r="A15" s="85" t="s">
        <v>308</v>
      </c>
      <c r="B15" s="85"/>
      <c r="C15" s="85"/>
      <c r="D15" s="85"/>
      <c r="E15" s="85"/>
    </row>
  </sheetData>
  <mergeCells count="2">
    <mergeCell ref="A2:E2"/>
    <mergeCell ref="A15:E15"/>
  </mergeCells>
  <pageMargins left="0.7" right="0.7" top="0.75" bottom="0.75" header="0.3" footer="0.3"/>
  <pageSetup paperSize="9" scale="88"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showGridLines="0" workbookViewId="0"/>
  </sheetViews>
  <sheetFormatPr defaultColWidth="10.81640625" defaultRowHeight="14.5" x14ac:dyDescent="0.35"/>
  <cols>
    <col min="1" max="1" width="55.26953125" customWidth="1"/>
    <col min="2" max="2" width="6.54296875" customWidth="1"/>
    <col min="3" max="5" width="22" customWidth="1"/>
  </cols>
  <sheetData>
    <row r="1" spans="1:10" x14ac:dyDescent="0.35">
      <c r="A1" s="32" t="s">
        <v>115</v>
      </c>
      <c r="J1" s="32"/>
    </row>
    <row r="2" spans="1:10" x14ac:dyDescent="0.35">
      <c r="A2" s="83" t="s">
        <v>320</v>
      </c>
      <c r="B2" s="83"/>
      <c r="C2" s="83"/>
      <c r="D2" s="83"/>
      <c r="E2" s="83"/>
    </row>
    <row r="3" spans="1:10" x14ac:dyDescent="0.35">
      <c r="A3" s="34"/>
      <c r="B3" s="34" t="s">
        <v>59</v>
      </c>
      <c r="C3" s="35" t="s">
        <v>61</v>
      </c>
      <c r="D3" s="35"/>
      <c r="E3" s="35"/>
    </row>
    <row r="4" spans="1:10" x14ac:dyDescent="0.35">
      <c r="A4" s="35"/>
      <c r="B4" s="35"/>
      <c r="C4" s="35" t="s">
        <v>62</v>
      </c>
      <c r="D4" s="35" t="s">
        <v>63</v>
      </c>
      <c r="E4" s="35" t="s">
        <v>64</v>
      </c>
    </row>
    <row r="6" spans="1:10" x14ac:dyDescent="0.35">
      <c r="B6" s="36" t="s">
        <v>60</v>
      </c>
    </row>
    <row r="8" spans="1:10" x14ac:dyDescent="0.35">
      <c r="A8" s="34" t="s">
        <v>59</v>
      </c>
      <c r="B8" s="57">
        <v>100</v>
      </c>
      <c r="C8" s="57">
        <v>58</v>
      </c>
      <c r="D8" s="57">
        <v>10</v>
      </c>
      <c r="E8" s="57">
        <v>32</v>
      </c>
    </row>
    <row r="9" spans="1:10" x14ac:dyDescent="0.35">
      <c r="A9" s="34"/>
      <c r="B9" s="41"/>
      <c r="C9" s="41"/>
      <c r="D9" s="41"/>
      <c r="E9" s="41"/>
    </row>
    <row r="10" spans="1:10" x14ac:dyDescent="0.35">
      <c r="A10" s="36" t="s">
        <v>319</v>
      </c>
      <c r="B10" s="41"/>
      <c r="C10" s="41"/>
      <c r="D10" s="41"/>
      <c r="E10" s="41"/>
    </row>
    <row r="11" spans="1:10" x14ac:dyDescent="0.35">
      <c r="A11" s="34" t="s">
        <v>116</v>
      </c>
      <c r="B11" s="57">
        <v>100</v>
      </c>
      <c r="C11" s="57">
        <v>61</v>
      </c>
      <c r="D11" s="57">
        <v>7</v>
      </c>
      <c r="E11" s="57">
        <v>32</v>
      </c>
    </row>
    <row r="12" spans="1:10" x14ac:dyDescent="0.35">
      <c r="A12" s="34" t="s">
        <v>117</v>
      </c>
      <c r="B12" s="57">
        <v>100</v>
      </c>
      <c r="C12" s="57">
        <v>57</v>
      </c>
      <c r="D12" s="57">
        <v>9</v>
      </c>
      <c r="E12" s="57">
        <v>34</v>
      </c>
    </row>
    <row r="13" spans="1:10" x14ac:dyDescent="0.35">
      <c r="A13" s="58" t="s">
        <v>273</v>
      </c>
      <c r="B13" s="57">
        <v>100</v>
      </c>
      <c r="C13" s="57">
        <v>67</v>
      </c>
      <c r="D13" s="57">
        <v>11</v>
      </c>
      <c r="E13" s="57">
        <v>22</v>
      </c>
    </row>
    <row r="14" spans="1:10" x14ac:dyDescent="0.35">
      <c r="A14" s="34" t="s">
        <v>118</v>
      </c>
      <c r="B14" s="57">
        <v>100</v>
      </c>
      <c r="C14" s="57">
        <v>68</v>
      </c>
      <c r="D14" s="57">
        <v>11</v>
      </c>
      <c r="E14" s="57">
        <v>21</v>
      </c>
    </row>
    <row r="15" spans="1:10" x14ac:dyDescent="0.35">
      <c r="A15" s="34" t="s">
        <v>119</v>
      </c>
      <c r="B15" s="57">
        <v>100</v>
      </c>
      <c r="C15" s="57">
        <v>71</v>
      </c>
      <c r="D15" s="57">
        <v>11</v>
      </c>
      <c r="E15" s="57">
        <v>18</v>
      </c>
    </row>
    <row r="16" spans="1:10" x14ac:dyDescent="0.35">
      <c r="A16" s="34" t="s">
        <v>120</v>
      </c>
      <c r="B16" s="57">
        <v>100</v>
      </c>
      <c r="C16" s="57">
        <v>64</v>
      </c>
      <c r="D16" s="57">
        <v>9</v>
      </c>
      <c r="E16" s="57">
        <v>27</v>
      </c>
    </row>
    <row r="17" spans="1:5" x14ac:dyDescent="0.35">
      <c r="A17" s="34" t="s">
        <v>121</v>
      </c>
      <c r="B17" s="57">
        <v>100</v>
      </c>
      <c r="C17" s="57">
        <v>51</v>
      </c>
      <c r="D17" s="57">
        <v>11</v>
      </c>
      <c r="E17" s="57">
        <v>38</v>
      </c>
    </row>
    <row r="18" spans="1:5" x14ac:dyDescent="0.35">
      <c r="A18" s="34" t="s">
        <v>122</v>
      </c>
      <c r="B18" s="57">
        <v>100</v>
      </c>
      <c r="C18" s="57">
        <v>55</v>
      </c>
      <c r="D18" s="57">
        <v>6</v>
      </c>
      <c r="E18" s="57">
        <v>39</v>
      </c>
    </row>
    <row r="19" spans="1:5" x14ac:dyDescent="0.35">
      <c r="A19" s="34" t="s">
        <v>123</v>
      </c>
      <c r="B19" s="57">
        <v>100</v>
      </c>
      <c r="C19" s="57">
        <v>49</v>
      </c>
      <c r="D19" s="57">
        <v>8</v>
      </c>
      <c r="E19" s="57">
        <v>43</v>
      </c>
    </row>
    <row r="20" spans="1:5" x14ac:dyDescent="0.35">
      <c r="A20" s="34" t="s">
        <v>124</v>
      </c>
      <c r="B20" s="57">
        <v>100</v>
      </c>
      <c r="C20" s="57">
        <v>53</v>
      </c>
      <c r="D20" s="57">
        <v>8</v>
      </c>
      <c r="E20" s="57">
        <v>39</v>
      </c>
    </row>
    <row r="21" spans="1:5" x14ac:dyDescent="0.35">
      <c r="A21" s="34" t="s">
        <v>125</v>
      </c>
      <c r="B21" s="57">
        <v>100</v>
      </c>
      <c r="C21" s="57">
        <v>57</v>
      </c>
      <c r="D21" s="57">
        <v>9</v>
      </c>
      <c r="E21" s="57">
        <v>33</v>
      </c>
    </row>
    <row r="22" spans="1:5" x14ac:dyDescent="0.35">
      <c r="A22" s="34"/>
      <c r="B22" s="41"/>
      <c r="C22" s="41"/>
      <c r="D22" s="41"/>
      <c r="E22" s="41"/>
    </row>
    <row r="23" spans="1:5" x14ac:dyDescent="0.35">
      <c r="A23" s="37" t="s">
        <v>68</v>
      </c>
      <c r="B23" s="37"/>
      <c r="C23" s="37"/>
      <c r="D23" s="37"/>
      <c r="E23" s="37"/>
    </row>
    <row r="24" spans="1:5" ht="27" customHeight="1" x14ac:dyDescent="0.35">
      <c r="A24" s="85" t="s">
        <v>308</v>
      </c>
      <c r="B24" s="85"/>
      <c r="C24" s="85"/>
      <c r="D24" s="85"/>
      <c r="E24" s="85"/>
    </row>
    <row r="25" spans="1:5" ht="24.65" customHeight="1" x14ac:dyDescent="0.35">
      <c r="A25" s="84" t="s">
        <v>310</v>
      </c>
      <c r="B25" s="84"/>
      <c r="C25" s="84"/>
      <c r="D25" s="84"/>
      <c r="E25" s="84"/>
    </row>
  </sheetData>
  <mergeCells count="3">
    <mergeCell ref="A2:E2"/>
    <mergeCell ref="A25:E25"/>
    <mergeCell ref="A24:E24"/>
  </mergeCells>
  <pageMargins left="0.7" right="0.7" top="0.75" bottom="0.75" header="0.3" footer="0.3"/>
  <pageSetup paperSize="9" scale="88"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22</vt:i4>
      </vt:variant>
      <vt:variant>
        <vt:lpstr>Benoemde bereiken</vt:lpstr>
      </vt:variant>
      <vt:variant>
        <vt:i4>6</vt:i4>
      </vt:variant>
    </vt:vector>
  </HeadingPairs>
  <TitlesOfParts>
    <vt:vector size="28"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Tabel 14</vt:lpstr>
      <vt:lpstr>Tabel 15</vt:lpstr>
      <vt:lpstr>Tabel 16</vt:lpstr>
      <vt:lpstr>Tabel 17</vt:lpstr>
      <vt:lpstr>Tabel 18</vt:lpstr>
      <vt:lpstr>Bronbestanden!Afdrukbereik</vt:lpstr>
      <vt:lpstr>Inhoud!Afdrukbereik</vt:lpstr>
      <vt:lpstr>'Tabel 1'!Afdrukbereik</vt:lpstr>
      <vt:lpstr>'Tabel 3'!Afdrukbereik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cp:lastModifiedBy>
  <cp:lastPrinted>2023-09-07T18:40:18Z</cp:lastPrinted>
  <dcterms:created xsi:type="dcterms:W3CDTF">2020-05-28T08:27:28Z</dcterms:created>
  <dcterms:modified xsi:type="dcterms:W3CDTF">2023-09-29T12:57:47Z</dcterms:modified>
</cp:coreProperties>
</file>