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0" yWindow="90" windowWidth="11055" windowHeight="4455" tabRatio="793" firstSheet="7" activeTab="18"/>
  </bookViews>
  <sheets>
    <sheet name="Voorblad" sheetId="14" r:id="rId1"/>
    <sheet name="Inhoudsopgave" sheetId="15" r:id="rId2"/>
    <sheet name="Toelichting" sheetId="16" r:id="rId3"/>
    <sheet name="Bronbestanden" sheetId="34" r:id="rId4"/>
    <sheet name="Tabel 1" sheetId="13" r:id="rId5"/>
    <sheet name="Tabel 2" sheetId="19" r:id="rId6"/>
    <sheet name="Tabel 3" sheetId="20" r:id="rId7"/>
    <sheet name="Tabel 4" sheetId="21" r:id="rId8"/>
    <sheet name="Tabel 5" sheetId="22" r:id="rId9"/>
    <sheet name="Tabel 6" sheetId="23" r:id="rId10"/>
    <sheet name="Tabel 7" sheetId="24" r:id="rId11"/>
    <sheet name="Tabel 8" sheetId="25" r:id="rId12"/>
    <sheet name="Tabel 9" sheetId="26" r:id="rId13"/>
    <sheet name="Tabel 10" sheetId="27" r:id="rId14"/>
    <sheet name="Tabel 11" sheetId="28" r:id="rId15"/>
    <sheet name="Tabel 12" sheetId="29" r:id="rId16"/>
    <sheet name="Tabel 13" sheetId="33" r:id="rId17"/>
    <sheet name="Tabel 14" sheetId="30" r:id="rId18"/>
    <sheet name="Tabel 15" sheetId="31" r:id="rId19"/>
    <sheet name="Tabel 16" sheetId="32" r:id="rId20"/>
  </sheets>
  <definedNames>
    <definedName name="_Toc137168386" localSheetId="2">Toelichting!$A$29</definedName>
    <definedName name="_xlnm.Print_Area" localSheetId="4">'Tabel 1'!$A$1:$M$15</definedName>
    <definedName name="_xlnm.Print_Titles" localSheetId="4">'Tabel 1'!$A:$A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9" i="15" l="1"/>
  <c r="B18" i="15"/>
  <c r="B17" i="15"/>
  <c r="B16" i="15"/>
  <c r="B15" i="15"/>
  <c r="B14" i="15"/>
  <c r="B13" i="15"/>
  <c r="B12" i="15"/>
  <c r="B11" i="15"/>
  <c r="B10" i="15"/>
  <c r="B9" i="15"/>
  <c r="B8" i="15"/>
  <c r="B20" i="15" l="1"/>
  <c r="B21" i="15"/>
  <c r="B22" i="15"/>
  <c r="B23" i="15"/>
  <c r="B5" i="15"/>
  <c r="B6" i="15"/>
  <c r="L15" i="29" l="1"/>
  <c r="F12" i="24" l="1"/>
  <c r="G12" i="24"/>
  <c r="H12" i="24"/>
  <c r="J12" i="24"/>
  <c r="K12" i="24"/>
  <c r="L12" i="24"/>
  <c r="N12" i="24"/>
  <c r="O12" i="24"/>
  <c r="P12" i="24"/>
  <c r="P12" i="23"/>
  <c r="N12" i="23"/>
  <c r="L12" i="23"/>
  <c r="J12" i="23"/>
  <c r="H12" i="23"/>
  <c r="G12" i="23"/>
  <c r="F12" i="23"/>
  <c r="G12" i="20"/>
  <c r="H12" i="20"/>
  <c r="F12" i="20"/>
  <c r="C15" i="29" l="1"/>
  <c r="D15" i="29"/>
  <c r="F15" i="29"/>
  <c r="G15" i="29"/>
  <c r="H15" i="29"/>
  <c r="J15" i="29"/>
  <c r="K15" i="29"/>
  <c r="M15" i="29"/>
  <c r="B15" i="29"/>
  <c r="L10" i="33" l="1"/>
  <c r="K10" i="33"/>
  <c r="J10" i="33"/>
  <c r="H10" i="33"/>
  <c r="F10" i="33"/>
  <c r="G10" i="33"/>
  <c r="C10" i="33"/>
  <c r="D22" i="33"/>
  <c r="D10" i="33"/>
  <c r="B10" i="33"/>
  <c r="D8" i="31"/>
  <c r="J8" i="31"/>
  <c r="F8" i="31"/>
  <c r="L8" i="31"/>
  <c r="K8" i="31"/>
  <c r="H8" i="31"/>
  <c r="G8" i="31"/>
  <c r="C8" i="31" l="1"/>
  <c r="L10" i="30" l="1"/>
  <c r="K10" i="30"/>
  <c r="J10" i="30"/>
  <c r="H10" i="30"/>
  <c r="G10" i="30"/>
  <c r="F10" i="30"/>
  <c r="D22" i="30"/>
  <c r="D10" i="30"/>
  <c r="C22" i="30"/>
  <c r="C10" i="30"/>
  <c r="B22" i="30"/>
  <c r="B10" i="30"/>
  <c r="F8" i="29"/>
  <c r="G8" i="29"/>
  <c r="H8" i="29"/>
  <c r="J8" i="29"/>
  <c r="K8" i="29"/>
  <c r="L8" i="29"/>
  <c r="L22" i="28"/>
  <c r="L10" i="28"/>
  <c r="K22" i="28"/>
  <c r="K10" i="28"/>
  <c r="J22" i="28"/>
  <c r="J10" i="28"/>
  <c r="H22" i="28"/>
  <c r="H10" i="28"/>
  <c r="G22" i="28"/>
  <c r="G10" i="28"/>
  <c r="F22" i="28"/>
  <c r="F10" i="28"/>
  <c r="D22" i="28"/>
  <c r="D10" i="28"/>
  <c r="C10" i="28"/>
  <c r="B10" i="28"/>
</calcChain>
</file>

<file path=xl/sharedStrings.xml><?xml version="1.0" encoding="utf-8"?>
<sst xmlns="http://schemas.openxmlformats.org/spreadsheetml/2006/main" count="641" uniqueCount="279">
  <si>
    <t>Tabel 1</t>
  </si>
  <si>
    <t>Tabel 2</t>
  </si>
  <si>
    <t>Totaal</t>
  </si>
  <si>
    <t>waarvan</t>
  </si>
  <si>
    <t>Overig</t>
  </si>
  <si>
    <t>Bron: CBS.</t>
  </si>
  <si>
    <t>CBS en Wageningen Economic Research</t>
  </si>
  <si>
    <t>Inhoudsopgave</t>
  </si>
  <si>
    <t>Toelichting bij de tabellen</t>
  </si>
  <si>
    <t>Inleiding</t>
  </si>
  <si>
    <t>Bronnenbeschrijving</t>
  </si>
  <si>
    <t>Begrippen</t>
  </si>
  <si>
    <t>Invoerwaarde</t>
  </si>
  <si>
    <t>Invoerwaarde van goederen: primaire productie</t>
  </si>
  <si>
    <t>Invoerwaarde van goederen: overig</t>
  </si>
  <si>
    <t>mln euro</t>
  </si>
  <si>
    <t>aantal</t>
  </si>
  <si>
    <t xml:space="preserve">% </t>
  </si>
  <si>
    <t>Onderdrukt i.v.m. geheimhouding</t>
  </si>
  <si>
    <t>Importeurs</t>
  </si>
  <si>
    <t>Tabel 3</t>
  </si>
  <si>
    <t>Invoegwaarde</t>
  </si>
  <si>
    <t>Tabel 4</t>
  </si>
  <si>
    <t>Tuinbouwindeling</t>
  </si>
  <si>
    <t>Voedingsketen</t>
  </si>
  <si>
    <t>Sierteeltketen</t>
  </si>
  <si>
    <t>Techniek/diensten</t>
  </si>
  <si>
    <t xml:space="preserve">Overig </t>
  </si>
  <si>
    <t>Ledenlijsten</t>
  </si>
  <si>
    <t>Leden AVAG</t>
  </si>
  <si>
    <t>Leden Plantum</t>
  </si>
  <si>
    <t>Leden VPN</t>
  </si>
  <si>
    <t>Uitvoerwaarde van goederen: primaire productie</t>
  </si>
  <si>
    <t>Uitvoerwaarde van goederen: overig</t>
  </si>
  <si>
    <t>Wederuitvoerwaarde van goederen: primaire productie</t>
  </si>
  <si>
    <t>Wederuitvoerwaarde van goederen naar topsector: overig</t>
  </si>
  <si>
    <t>Uitvoerwaarde van goederen Nederlandse makelij: primaire productie</t>
  </si>
  <si>
    <t>Uitvoerwaarde van goederen Nederlandse makelij: overig</t>
  </si>
  <si>
    <t>%</t>
  </si>
  <si>
    <t>Tabel 5</t>
  </si>
  <si>
    <t>Tabel 6</t>
  </si>
  <si>
    <t>Exporteurs</t>
  </si>
  <si>
    <t>Uitvoerwaarde</t>
  </si>
  <si>
    <t>Wederuitvoerwaarde</t>
  </si>
  <si>
    <t>Uitvoer Nederlandse makelij</t>
  </si>
  <si>
    <t>Tabel 7</t>
  </si>
  <si>
    <t>Tabel 8</t>
  </si>
  <si>
    <t>Nederland totaal bedrijven en instellingen</t>
  </si>
  <si>
    <t>** Uitgaven aan R&amp;D eigen activiteiten (of ingeleend)</t>
  </si>
  <si>
    <t>** Uitgaven aan R&amp;D aan uitbestede activiteiten</t>
  </si>
  <si>
    <t>Nederland totaal bedrijven</t>
  </si>
  <si>
    <t>Primaire tuinbouw</t>
  </si>
  <si>
    <t>Overig tuinbouw</t>
  </si>
  <si>
    <t>Tabel 9</t>
  </si>
  <si>
    <t>Productiewaarde</t>
  </si>
  <si>
    <t>primaire productie</t>
  </si>
  <si>
    <t>overig</t>
  </si>
  <si>
    <t>Toegevoegde waarde</t>
  </si>
  <si>
    <t>Tabel 11</t>
  </si>
  <si>
    <t>Primaire productie</t>
  </si>
  <si>
    <t xml:space="preserve">      10 Vervaardiging van voedingsmiddelen</t>
  </si>
  <si>
    <t xml:space="preserve">      43 Gespecialiseerde werkzaamheden in de bouw</t>
  </si>
  <si>
    <t xml:space="preserve">      46 Groothandel en handelsbemiddeling</t>
  </si>
  <si>
    <t xml:space="preserve">      72 Speur- en ontwikkelingswerk</t>
  </si>
  <si>
    <t xml:space="preserve">      82 Overige zakelijke dienstverlening</t>
  </si>
  <si>
    <t xml:space="preserve">      Anders</t>
  </si>
  <si>
    <t>aantal x1000</t>
  </si>
  <si>
    <t>MKB (tot 250 wp)</t>
  </si>
  <si>
    <t>Grootbedrijf (250 of meer wp)</t>
  </si>
  <si>
    <t>Tabel 12</t>
  </si>
  <si>
    <t xml:space="preserve">Tuinbouwindeling </t>
  </si>
  <si>
    <r>
      <t>Ledenlijsten</t>
    </r>
    <r>
      <rPr>
        <b/>
        <vertAlign val="superscript"/>
        <sz val="11"/>
        <color theme="1"/>
        <rFont val="Calibri"/>
        <family val="2"/>
        <scheme val="minor"/>
      </rPr>
      <t xml:space="preserve"> 1)</t>
    </r>
  </si>
  <si>
    <t>Plantum</t>
  </si>
  <si>
    <t>Fedecom</t>
  </si>
  <si>
    <t>OVTO</t>
  </si>
  <si>
    <t>Avag</t>
  </si>
  <si>
    <t>VTTB</t>
  </si>
  <si>
    <t>VPN</t>
  </si>
  <si>
    <r>
      <rPr>
        <vertAlign val="superscript"/>
        <sz val="9"/>
        <color theme="1"/>
        <rFont val="Calibri"/>
        <family val="2"/>
        <scheme val="minor"/>
      </rPr>
      <t>1)</t>
    </r>
    <r>
      <rPr>
        <sz val="9"/>
        <color theme="1"/>
        <rFont val="Calibri"/>
        <family val="2"/>
        <scheme val="minor"/>
      </rPr>
      <t xml:space="preserve"> Baan kan in meerdere ledenlijsten voorkomen.</t>
    </r>
  </si>
  <si>
    <t>Tabel 13</t>
  </si>
  <si>
    <t>Tabel 14</t>
  </si>
  <si>
    <t>Aandeel in nationaal totaal (BBP)</t>
  </si>
  <si>
    <t>Tabel 15</t>
  </si>
  <si>
    <t>Tabel 16</t>
  </si>
  <si>
    <t>Vast</t>
  </si>
  <si>
    <t>Tabel 10</t>
  </si>
  <si>
    <t>x1000</t>
  </si>
  <si>
    <t>* Voorlopige cijfers</t>
  </si>
  <si>
    <t>2021*</t>
  </si>
  <si>
    <t>Totaal Nederland</t>
  </si>
  <si>
    <t>Aandeel in totale invoer Nederland</t>
  </si>
  <si>
    <t>Niet-onderdrukte bedrijfsactiviteiten</t>
  </si>
  <si>
    <t>Totaal ledenlijsten</t>
  </si>
  <si>
    <t xml:space="preserve">   011 - Teelt van eenjarige gewassen</t>
  </si>
  <si>
    <t xml:space="preserve">   012 - Teelt van meerjarige gewassen</t>
  </si>
  <si>
    <t xml:space="preserve">   013 - Teelt van sierplanten</t>
  </si>
  <si>
    <t xml:space="preserve">   018 - Dienstverlening voor de landbouw, behandeling van gewassen na de oogst</t>
  </si>
  <si>
    <t xml:space="preserve">   103 - Verwerking van aardappels, groente en fruit</t>
  </si>
  <si>
    <t xml:space="preserve">   251 - Vervaardiging van metalen producten voor de bouw</t>
  </si>
  <si>
    <t xml:space="preserve">   461 - Handelsbemiddeling</t>
  </si>
  <si>
    <t xml:space="preserve">   462 - Groothandel in landbouwproducten en levende dieren</t>
  </si>
  <si>
    <t xml:space="preserve">   463 - Groothandel in voedings- en genotmiddelen</t>
  </si>
  <si>
    <t xml:space="preserve">   466 - Groothandel in machines, apparaten en toebehoren voor industrie en handel</t>
  </si>
  <si>
    <t xml:space="preserve">   467 - Overige gespecialiseerde groothandel</t>
  </si>
  <si>
    <t xml:space="preserve">   721 - Natuurwetenschappelijk speur- en ontwikkelingswerk</t>
  </si>
  <si>
    <t>Aantal werkzame personen</t>
  </si>
  <si>
    <t>Aantal werkzame personen in vte</t>
  </si>
  <si>
    <t>x 1000</t>
  </si>
  <si>
    <t>mln euro, waarde prijsniveau 2015</t>
  </si>
  <si>
    <t xml:space="preserve">   01 Landbouw, dienstverlening voor de landbouw</t>
  </si>
  <si>
    <t>MKB (tot 250 werkzame personen)</t>
  </si>
  <si>
    <t>Keten Tuinbouw en Uitgangsmaterialen</t>
  </si>
  <si>
    <t>0111 - Teelt van granen, peulvruchten en oliehoudende zaden</t>
  </si>
  <si>
    <t>01131 - Teelt van groenten in de volle grond</t>
  </si>
  <si>
    <t>01134 - Teelt van aardappels en overige wortel- en knolgewassen</t>
  </si>
  <si>
    <t>01133 - Teelt van paddenstoelen</t>
  </si>
  <si>
    <t>01191 - Teelt van snijbloemen en snijheesters in de volle grond</t>
  </si>
  <si>
    <t>01192 - Teelt van snijbloemen en snijheesters onder glas</t>
  </si>
  <si>
    <t>01199 - Teelt van overige eenjarige gewassen (rest)</t>
  </si>
  <si>
    <t>01193 - Teelt van voedergewassen</t>
  </si>
  <si>
    <t>01132 - Teelt van groenten onder glas</t>
  </si>
  <si>
    <t>Leden OVTO en VTTB</t>
  </si>
  <si>
    <t>0121 - Druiventeelt</t>
  </si>
  <si>
    <t>01241 - Teelt van appels en peren</t>
  </si>
  <si>
    <t>01242 - Teelt van steenvruchten</t>
  </si>
  <si>
    <t>01251 - Teelt van aardbeien in de volle grond</t>
  </si>
  <si>
    <t>01253 - Teelt van houtig kleinfruit in de volle grond (incl. overige boomvruchten en noten)</t>
  </si>
  <si>
    <t>0128 - Teelt van specerijgewassen en van aromatische en medicinale gewassen</t>
  </si>
  <si>
    <t>0129 - Teelt van overige meerjarige gewassen</t>
  </si>
  <si>
    <t>01301 - Teelt van bloembollen</t>
  </si>
  <si>
    <t>01302 - Teelt van perkplanten in de volle grond</t>
  </si>
  <si>
    <t>01303 - Teelt van perkplanten onder glas</t>
  </si>
  <si>
    <t xml:space="preserve">01304 - Teelt van potplanten onder glas             </t>
  </si>
  <si>
    <t>01305 - Teelt van boomkwekerijgewassen in de volle grond</t>
  </si>
  <si>
    <t>01309 - Teelt van overige sierplanten in de volle grond</t>
  </si>
  <si>
    <t>0164 - Behandeling van zaden voor vermeerdering</t>
  </si>
  <si>
    <t>1309 - Verwerking van groente en fruit (niet tot sap en maaltijden)</t>
  </si>
  <si>
    <t>2511 - Vervaardiging van metalen constructiewerken en delen daarvan</t>
  </si>
  <si>
    <t>2830 - Vervaardiging van machines en werktuigen voor de land- en bosbouw</t>
  </si>
  <si>
    <t>4120 - Algemene burgerlijke en utiliteitsbouw</t>
  </si>
  <si>
    <t>4622 - Groothandel in bloemen en planten</t>
  </si>
  <si>
    <t>46311 - Groothandel in groenten en fruit</t>
  </si>
  <si>
    <t>72111 - Biotechnologisch speur- en ontwikkelingswerk op het gebied van agrarische producten en processen</t>
  </si>
  <si>
    <t>72191 - Speur- en ontwikkelingswerk op het gebied van landbouw en visserij (niet biotechnologisch)</t>
  </si>
  <si>
    <t>72192 - Technisch speur- en ontwikkelingswerk</t>
  </si>
  <si>
    <t xml:space="preserve">Niet-onderdrukte bedrijfsactiviteiten </t>
  </si>
  <si>
    <t>011 - Teelt van eenjarige gewassen</t>
  </si>
  <si>
    <t>012 - Teelt van meerjarige gewassen</t>
  </si>
  <si>
    <t>013 - Teelt van sierplanten</t>
  </si>
  <si>
    <t>018 - Dienstverlening voor de landbouw, behandeling van gewassen na de oogst</t>
  </si>
  <si>
    <t>103 - Verwerking van aardappels, groente en fruit</t>
  </si>
  <si>
    <t>251 - Vervaardiging van metalen producten voor de bouw</t>
  </si>
  <si>
    <t>281 - Vervaardiging van hijs-, hef- en transportwerktuigen</t>
  </si>
  <si>
    <t xml:space="preserve">461 - Handelsbemiddeling </t>
  </si>
  <si>
    <t>462 - Groothandel in landbouwproducten en levende dieren</t>
  </si>
  <si>
    <t>463 - Groothandel in voedings- en genotmiddelen</t>
  </si>
  <si>
    <t>466 - Groothandel in machines, apparaten en toebehoren voor industrie en handel</t>
  </si>
  <si>
    <t>467 - Overige gespecialiseerde groothandel</t>
  </si>
  <si>
    <t>721 - Natuurwetenschappelijk speur- en ontwikkelingswerk</t>
  </si>
  <si>
    <t>1252 - Teelt van aardbeien onder glas</t>
  </si>
  <si>
    <t xml:space="preserve">1610 - Dienstverlening voor de akker- en/of tuinbouw </t>
  </si>
  <si>
    <t xml:space="preserve">46212 - Groothandel in zaden, pootgoed en peulvruchten </t>
  </si>
  <si>
    <t>82991 - Veilingen van landbouw-, tuinbouw- en visserijproducten</t>
  </si>
  <si>
    <t>Totale uitgaven</t>
  </si>
  <si>
    <t>2020*</t>
  </si>
  <si>
    <t>*voorlopige cijfers</t>
  </si>
  <si>
    <t>Keten Tuinbouwketen en Uitgangsmaterialen</t>
  </si>
  <si>
    <t>Keten T&amp;U</t>
  </si>
  <si>
    <t>Toelevering aan keten T&amp;U</t>
  </si>
  <si>
    <t>Distributie ten behoeve van keten T&amp;U</t>
  </si>
  <si>
    <t>mld euro</t>
  </si>
  <si>
    <t>Uitvoerwaarde van goederen: totaal keten T&amp;U</t>
  </si>
  <si>
    <t>Wederuitvoerwaarde van goederen: totaal keten T&amp;U</t>
  </si>
  <si>
    <t>Uitvoerwaarde van goederen Nederlandse makelij: totaal keten T&amp;U</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</si>
  <si>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</si>
  <si>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</si>
  <si>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</si>
  <si>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</si>
  <si>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</si>
  <si>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</si>
  <si>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Bronbestanden</t>
  </si>
  <si>
    <t>Toelichting</t>
  </si>
  <si>
    <t>Beschrijving van de gebruikte CBS-bronbestanden</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</si>
  <si>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</si>
  <si>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</si>
  <si>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</si>
  <si>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</si>
  <si>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</si>
  <si>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t>
  </si>
  <si>
    <t xml:space="preserve">4611 - Handelsbemiddeling in landbouwproducten, levende dieren en grondstoffen voor te.tiel en voedingsmiddelen </t>
  </si>
  <si>
    <t>Ons e-mailadres is asd@cbs.nl.</t>
  </si>
  <si>
    <t>aantal x 1000</t>
  </si>
  <si>
    <t>Bron: Wageningen Economic Research (op basis van input-outputtabellen CBS)</t>
  </si>
  <si>
    <t>Tuinbouwcijfers 2022</t>
  </si>
  <si>
    <t>Tabellen bij het rapport over de economische prestaties van de keten Tuinbouw en Uitgangsmaterialen</t>
  </si>
  <si>
    <t>Vragen over deze publicatie kunnen gestuurd worden aan CBS Beleidsstatiek onder vermelding van het nummer PR002541.</t>
  </si>
  <si>
    <t>Goedereninvoer door bedrijven in de keten T&amp;U, 2019-2021</t>
  </si>
  <si>
    <t>Goedereninvoer door bedrijven in de keten T&amp;U, naar bedrijfsactiviteit (3-digit SBI), 2019-2021</t>
  </si>
  <si>
    <t>Goedereninvoer door bedrijven in de keten T&amp;U, naar bedrijfstype, 2019-2021</t>
  </si>
  <si>
    <t>Goederenuitvoer door bedrijven in de keten T&amp;U 2019-2021</t>
  </si>
  <si>
    <t>Productie, toegevoegde waarde en werkzame personen (inclusief uitzendkrachten) in de keten T&amp;U, 2017-2021</t>
  </si>
  <si>
    <t>Aantal banen in de keten T&amp;U, 2019-2021, exclusief uitzendkrachten</t>
  </si>
  <si>
    <t>Aantal banen in de keten T&amp;U naar bedrijfstype, 2019-2021, exclusief uitzendkrachten</t>
  </si>
  <si>
    <t>Toegevoegde waarde en werkgelegenheid complex T&amp;U, methode Wageningen Economic Research, 2021, inclusief uitzendkrachten</t>
  </si>
  <si>
    <t>Totaal keten Tuinbouw en Uitgangsmaterialen</t>
  </si>
  <si>
    <t>Invoerwaarde van goederen: totaal keten T&amp;U</t>
  </si>
  <si>
    <t>Aantal werknemers in de keten T&amp;U, naar bedrijfstype, 2019-2021, exclusief uitzendkrachten</t>
  </si>
  <si>
    <t>Goederenuitvoer door bedrijven in de keten T&amp;U, naar bedrijfstype, 2019-2021</t>
  </si>
  <si>
    <t>2019-2021 = 2019 tot en met 2021</t>
  </si>
  <si>
    <t xml:space="preserve">Op verzoek van de topsector Tuinbouw en Uitgangsmaterialen en Greenports Nederland geven het Centraal Bureau voor de Statistiek (CBS) en Wageningen Economic Research (WEcR) een actueel beeld van de keten Tuinbouw en Uitgangsmaterialen en het gehele tuinbouwcomplex aan de hand van verschillende indicatoren. Het rapport Tuinbouwcijfers 2022, dat op 23 juni 2023 wordt gepubliceerd op de websites van het CBS en WEcR, en deze bijbehorende maatwerktabellenset hebben als doel om een zo compleet mogelijk beeld te schetsen van de economische prestaties van bedrijven in de keten Tuinbouw en Uitgangsmaterialen tot en met verslagjaar 2022 of het meest recent beschikbare jaar. De effecten van de coronapandemie (2020 en 2021) zijn daarmee wel grotendeels meegenomen, echter de effecten van de Oekraïne oorlog (beginnend in februari 2022) zijn nog niet in alle data zichtbaar. </t>
  </si>
  <si>
    <t>De kern van het onderzoek zit op SBI-niveau (bedrijfstakniveau). In sommige hoofdstukken wordt dieper op de primaire tuinbouwbedrijven ingegaan. Hierbij wordt onderscheid gemaakt tussen groenteteelt onder glas, groenteteelt in opengrond, bloembollenteelt, boomkwekerijteelt, fruitteelt, snijbloementeelt en teelt van pot- en perkplanten.</t>
  </si>
  <si>
    <t>De onderhavige maatwerktabellenset is een vervolg op de tabellenset Cijfers Keten Tuinbouw en Uitgangsmaterialen, 2015-2019:</t>
  </si>
  <si>
    <t>En het bijbehorende rapport Tuinbouwcijfers 2019:</t>
  </si>
  <si>
    <t xml:space="preserve">https://www.cbs.nl/nl-nl/maatwerk/2020/26/cijfers-keten-tuinbouw-en-uitgangsmaterialen-2015-2019 </t>
  </si>
  <si>
    <t xml:space="preserve">https://www.cbs.nl/nl-nl/maatwerk/2020/26/tuinbouwcijfers-2019 </t>
  </si>
  <si>
    <r>
      <rPr>
        <b/>
        <sz val="11"/>
        <rFont val="Calibri"/>
        <family val="2"/>
        <scheme val="minor"/>
      </rPr>
      <t>Algemeen Bedrijven Register (ABR)</t>
    </r>
    <r>
      <rPr>
        <sz val="11"/>
        <rFont val="Calibri"/>
        <family val="2"/>
        <scheme val="minor"/>
      </rPr>
      <t xml:space="preserve">
Het Algemeen Bedrijven Register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Gegevens voor het ABR worden onder andere verkregen van de Kamer van Koophandel (KvK), de Belastingdienst, het Uitvoeringsinstituut Werknemersverzekeringen (UWV) en De Nederlandsche Bank (DNB).</t>
    </r>
  </si>
  <si>
    <r>
      <rPr>
        <b/>
        <sz val="11"/>
        <rFont val="Calibri"/>
        <family val="2"/>
        <scheme val="minor"/>
      </rPr>
      <t>Nationale Rekeningen (NR)</t>
    </r>
    <r>
      <rPr>
        <sz val="11"/>
        <rFont val="Calibri"/>
        <family val="2"/>
        <scheme val="minor"/>
      </rPr>
      <t xml:space="preserve">
De nationale rekeningen worden opgesteld volgens de richtlijnen van het Europees systeem van Rekeningen (ESR). Centraal in de nationale rekeningen staat een aantal belangrijke economische indicatoren zoals het binnenlands product en het nationaal inkomen. Bij de samenstelling van de nationale rekeningen wordt gebruik gemaakt van een groot aantal bronnen op uiteenlopende terreinen als productie, finale bestedingen, inkomen, vermogen en prijzen. Voorbeelden zijn productiestatistieken, overheidsadministraties, statistieken van de buitenlandse handel, budgetonderzoeken, investeringsstatistieken en consumenten- en producentenprijzen.
De nationale rekeningen vormen een samenhangend en geïntegreerd geheel, waarin alle variabelen op een consistente wijze met elkaar samenhangen. Dit draagt in belangrijke mate bij aan kwaliteit en gebruiksmogelijkheden. De kwaliteit wordt bevorderd doordat de definitievergelijkingen die aan het systeem ten grondslag liggen het mogelijk maken om gegevens uit verschillende statistieken aan elkaar te relateren en met elkaar te confronteren.
Productie is gedefinieerd (volgens nationale rekeningen) als het voortbrengen van goederen en diensten onder beheer en verantwoordelijkheid van een institutionele eenheid die daarvoor arbeid, kapitaal en goederen en diensten als input gebruikt. Toegevoegde waarde is het verschil tussen de productiewaarde (basisprijzen) en het intermediair verbruik (i.e. producten verbruikt tijdens het productieproces; exclusief aftrekbare btw).
Alle Europese landen maken nationale rekeningen en leveren deze data aan bij Eurostat. Hierdoor zijn op Europees niveau vergelijkbare data beschikbaar.</t>
    </r>
  </si>
  <si>
    <r>
      <t xml:space="preserve">Productiestatistieken (PS)
</t>
    </r>
    <r>
      <rPr>
        <sz val="11"/>
        <rFont val="Calibri"/>
        <family val="2"/>
        <scheme val="minor"/>
      </rPr>
      <t xml:space="preserve">
De Productiestatistieken geven een beeld van de werkgelegenheid en het financiële reilen en zeilen van bedrijven. De PS bevatten onder meer gegevens over omzet, kosten en toegevoegde waarde. Van de volgende bedrijfstakken worden PS-en samengesteld: landbouw, winning van delfstoffen, industrie, productie en distributie van energie en water, bouwnijverheid, reparatie van consumentenartikelen, groothandel en detailhandel, horeca, vervoer, opslag en communicatie, zakelijke en persoonlijke dienstverlening. De doelpopulatie van de PS bestaat uit de in de verslagperiode economisch actieve bedrijven met de hoofdactiviteit in een van de bovengenoemde bedrijfstakken. 
De PS-en zijn enquêtes onder circa tien procent van de bedrijven. De steekproef is relatief groter onder de grotere bedrijven. Voor de kleinste bedrijven worden gegevens op het totaalniveau van grootteklasse-sector combinaties bijgeschat. Koppeling van gegevens uit de PS aan unieke bedrijven zal daarom zeker voor die kleinere ondernemingen niet altijd resultaten opleveren. De PS worden integraal waargenomen onder bedrijven vanaf 100 werkzame personen en in de meeste SBI’s ook vanaf 20 of 50 werkzame personen. De respons bij grote bedrijven is hoog (actief responsbeleid). Bij de kleinste bedrijven (meestal tot 10 personen) wordt er bij een aantal branches slechts eens in de drie jaar waargenomen. Daardoor kan het aantal waarnemingen van jaar tot jaar fluctueren.</t>
    </r>
  </si>
  <si>
    <r>
      <t xml:space="preserve">Research Technological Development (R&amp;D-enquête)
</t>
    </r>
    <r>
      <rPr>
        <sz val="11"/>
        <rFont val="Calibri"/>
        <family val="2"/>
        <scheme val="minor"/>
      </rPr>
      <t xml:space="preserve">
De R&amp;D-enquête vraagt bedrijven gedetailleerd naar hun R&amp;D-inspanningen. Het gaat daarbij niet alleen om uitgaven aan- en inkomsten uit R&amp;D, maar ook het R&amp;D-personeel en het aantal bedrijven dat bij R&amp;D betrokken is, vallen hieronder. De industrie- en dienstensector is de belangrijkste doelpopulatie. De steekproef omvat ongeveer vierduizend bedrijven met 10 werkzame personen of meer. De grote ondernemingen (100 of meer werkzame personen) zijn, voor zover het R&amp;D-uitgaven betreft, allemaal in de steekproef opgenomen. De R&amp;D activiteiten van bedrijven met minder dan 10 werkzame personen zijn bijgeschat op basis van het WBSO-register. Uitkomsten uit de R&amp;D-enquête en de bijschatting worden samengevoegd om uitspraak te doen over de R&amp;D-activiteiten van alle bedrijfsgrootten samen.</t>
    </r>
  </si>
  <si>
    <r>
      <t xml:space="preserve">Internationale Handel in Goederen (IHG)
</t>
    </r>
    <r>
      <rPr>
        <sz val="11"/>
        <rFont val="Calibri"/>
        <family val="2"/>
        <scheme val="minor"/>
      </rPr>
      <t xml:space="preserve">
</t>
    </r>
    <r>
      <rPr>
        <sz val="11"/>
        <color theme="1"/>
        <rFont val="Calibri"/>
        <family val="2"/>
        <scheme val="minor"/>
      </rPr>
      <t xml:space="preserve">De populatie van de IHG bestaat uit alle bedrijven met een Nederlands btw-nummer die goederenhandel met het buitenland voeren. Deze bedrijven zijn voor een groot deel te koppelen aan het ABR. Het ABR omvat alle bedrijven met een vestiging in Nederland die een bijdrage leveren aan de binnenlandse productie. Deze koppeling maakt het mogelijk om per bedrijf aan te geven of het bedrijf in- en/of uitvoer had en uit hoeveel euro de handelsstroom bestond. Er vinden regelmatig verbeteringen plaats aan de kwaliteit van deze koppeling aan het ABR. Daardoor is een groter deel van de handel aan bedrijven toe te kennen. De berichtgevers van de IHG zijn de Belastingdienst, douane en bedrijven (directe waarneming).
</t>
    </r>
    <r>
      <rPr>
        <i/>
        <sz val="11"/>
        <color theme="1"/>
        <rFont val="Calibri"/>
        <family val="2"/>
        <scheme val="minor"/>
      </rPr>
      <t xml:space="preserve">Alleen Nederlandse bedrijven: </t>
    </r>
    <r>
      <rPr>
        <sz val="11"/>
        <color theme="1"/>
        <rFont val="Calibri"/>
        <family val="2"/>
        <scheme val="minor"/>
      </rPr>
      <t xml:space="preserve">Voor circa 20 procent van de Nederlandse handel kan geen Nederlands bedrijf worden gevonden. In veel gevallen betreft het hier handel van buitenlandse bedrijven zonder Nederlandse vestiging. 
</t>
    </r>
    <r>
      <rPr>
        <i/>
        <sz val="11"/>
        <color theme="1"/>
        <rFont val="Calibri"/>
        <family val="2"/>
        <scheme val="minor"/>
      </rPr>
      <t>Vergelijking met NR:</t>
    </r>
    <r>
      <rPr>
        <sz val="11"/>
        <color theme="1"/>
        <rFont val="Calibri"/>
        <family val="2"/>
        <scheme val="minor"/>
      </rPr>
      <t xml:space="preserve"> De cijfers over uitvoer van goederen vanuit de IHG zijn niet altijd exact gelijk aan cijfers over uitvoer in de NR. Dit komt enerzijds door definitieverschillen en anderzijds doordat bij de NR de nadruk ligt op groeivoeten.</t>
    </r>
  </si>
  <si>
    <r>
      <t xml:space="preserve">Arbeidsjaar </t>
    </r>
    <r>
      <rPr>
        <sz val="11"/>
        <color theme="1"/>
        <rFont val="Calibri"/>
        <family val="2"/>
        <scheme val="minor"/>
      </rPr>
      <t>- Een maatstaf voor het arbeidsvolume, die wordt berekend door alle banen (voltijd en deeltijd) om te rekenen naar voltijdbanen, ook wel voltijdequivalenten (vte) genoemd. Zo leveren twee halve banen (elk 0,5 vte) samen een arbeidsvolume van één arbeidsjaar op.</t>
    </r>
  </si>
  <si>
    <r>
      <t>Arbeidsvolume</t>
    </r>
    <r>
      <rPr>
        <sz val="11"/>
        <color theme="1"/>
        <rFont val="Calibri"/>
        <family val="2"/>
        <scheme val="minor"/>
      </rPr>
      <t xml:space="preserve"> - De hoeveelheid arbeid die is ingezet in het productieproces, uitgedrukt in arbeidsjaren of gewerkte uren.</t>
    </r>
  </si>
  <si>
    <r>
      <t>Baan</t>
    </r>
    <r>
      <rPr>
        <b/>
        <sz val="11"/>
        <color theme="1"/>
        <rFont val="Calibri"/>
        <family val="2"/>
        <scheme val="minor"/>
      </rPr>
      <t xml:space="preserve"> </t>
    </r>
    <r>
      <rPr>
        <b/>
        <i/>
        <sz val="11"/>
        <color theme="1"/>
        <rFont val="Calibri"/>
        <family val="2"/>
        <scheme val="minor"/>
      </rPr>
      <t>-</t>
    </r>
    <r>
      <rPr>
        <sz val="11"/>
        <color theme="1"/>
        <rFont val="Calibri"/>
        <family val="2"/>
        <scheme val="minor"/>
      </rPr>
      <t xml:space="preserve"> Een expliciete of impliciete arbeidsovereenkomst tussen een persoon en een economische eenheid waarin is vastgelegd dat arbeid zal worden verricht waartegen een (financiële) beloning staat.</t>
    </r>
  </si>
  <si>
    <r>
      <rPr>
        <b/>
        <i/>
        <sz val="11"/>
        <color theme="1"/>
        <rFont val="Calibri"/>
        <family val="2"/>
        <scheme val="minor"/>
      </rPr>
      <t>Basisprijzen</t>
    </r>
    <r>
      <rPr>
        <b/>
        <sz val="11"/>
        <color theme="1"/>
        <rFont val="Calibri"/>
        <family val="2"/>
        <scheme val="minor"/>
      </rPr>
      <t xml:space="preserve"> - </t>
    </r>
    <r>
      <rPr>
        <sz val="11"/>
        <color theme="1"/>
        <rFont val="Calibri"/>
        <family val="2"/>
        <scheme val="minor"/>
      </rPr>
      <t>De basisprijs is de prijs die de producent daadwerkelijk overhoudt, dus exclusief de handels- en vervoersmarges van derden en exclusief het saldo van productgebonden belastingen (waaronder btw) en productgebonden subsidies.</t>
    </r>
  </si>
  <si>
    <r>
      <rPr>
        <b/>
        <i/>
        <sz val="11"/>
        <color theme="1"/>
        <rFont val="Calibri"/>
        <family val="2"/>
        <scheme val="minor"/>
      </rPr>
      <t>bbp</t>
    </r>
    <r>
      <rPr>
        <sz val="11"/>
        <color theme="1"/>
        <rFont val="Calibri"/>
        <family val="2"/>
        <scheme val="minor"/>
      </rPr>
      <t xml:space="preserve"> - Het bruto binnenlands product (bbp) is een maat voor de omvang van de economie. De verandering van het volume van het bbp in een bepaalde tijdsperiode is een maat voor de groei (of krimp) van de economie. Het bruto binnenlands product tegen marktprijzen is het eindresultaat van de productieve activiteiten van ingezeten productie-eenheden. </t>
    </r>
  </si>
  <si>
    <r>
      <rPr>
        <b/>
        <i/>
        <sz val="11"/>
        <color theme="1"/>
        <rFont val="Calibri"/>
        <family val="2"/>
        <scheme val="minor"/>
      </rPr>
      <t>Constante prijzen</t>
    </r>
    <r>
      <rPr>
        <sz val="11"/>
        <color theme="1"/>
        <rFont val="Calibri"/>
        <family val="2"/>
        <scheme val="minor"/>
      </rPr>
      <t xml:space="preserve"> - Waarde uitgedrukt in prijzen van een bepaalde basisperiode. Hierin is gecorrigeerd voor prijsontwikkelingen (inflatie). Het geeft een indicatie van de reële groei.</t>
    </r>
  </si>
  <si>
    <r>
      <rPr>
        <b/>
        <i/>
        <sz val="11"/>
        <color theme="1"/>
        <rFont val="Calibri"/>
        <family val="2"/>
        <scheme val="minor"/>
      </rPr>
      <t xml:space="preserve">Exporteurs en importeurs in goederen </t>
    </r>
    <r>
      <rPr>
        <sz val="11"/>
        <color theme="1"/>
        <rFont val="Calibri"/>
        <family val="2"/>
        <scheme val="minor"/>
      </rPr>
      <t xml:space="preserve">- Het aantal Nederlandse bedrijven met buitenlandse handel in goederen. Het aantal internationale handelaren is verkregen door de btw-nummers van de handelaren te koppelen met gegevens van de bedrijfspopulatie uit het ABR. Er is geen ondergrens, dus elk bedrijf binnen de Keten T&amp;U dat importeert of exporteert wordt meegenomen. </t>
    </r>
  </si>
  <si>
    <r>
      <rPr>
        <b/>
        <i/>
        <sz val="11"/>
        <color theme="1"/>
        <rFont val="Calibri"/>
        <family val="2"/>
        <scheme val="minor"/>
      </rPr>
      <t>Export Nederlandse makelij</t>
    </r>
    <r>
      <rPr>
        <sz val="11"/>
        <color theme="1"/>
        <rFont val="Calibri"/>
        <family val="2"/>
        <scheme val="minor"/>
      </rPr>
      <t xml:space="preserve"> - Uitvoer van goederen die voortkomt uit productie in Nederland.</t>
    </r>
  </si>
  <si>
    <r>
      <t xml:space="preserve">Grootbedrijf - </t>
    </r>
    <r>
      <rPr>
        <sz val="11"/>
        <color theme="1"/>
        <rFont val="Calibri"/>
        <family val="2"/>
        <scheme val="minor"/>
      </rPr>
      <t>Ondernemingen met 250 of meer werkzame personen.</t>
    </r>
  </si>
  <si>
    <r>
      <t xml:space="preserve">Lopende prijzen - </t>
    </r>
    <r>
      <rPr>
        <sz val="11"/>
        <color theme="1"/>
        <rFont val="Calibri"/>
        <family val="2"/>
        <scheme val="minor"/>
      </rPr>
      <t>Ook wel de waarde in werkelijke prijzen, de prijzen van de betreffende verslagperiode.</t>
    </r>
  </si>
  <si>
    <r>
      <t xml:space="preserve">Midden - en kleinbedrijf (mkb) - </t>
    </r>
    <r>
      <rPr>
        <sz val="11"/>
        <color theme="1"/>
        <rFont val="Calibri"/>
        <family val="2"/>
        <scheme val="minor"/>
      </rPr>
      <t>Ondernemingen tot 250 werkzame personen</t>
    </r>
  </si>
  <si>
    <r>
      <t xml:space="preserve">Nationale rekeningen - </t>
    </r>
    <r>
      <rPr>
        <sz val="11"/>
        <color theme="1"/>
        <rFont val="Calibri"/>
        <family val="2"/>
        <scheme val="minor"/>
      </rPr>
      <t>De nationale rekeningen  van het CBS geven een kwantitatieve beschrijving van het economische proces binnen een land en de economische relaties met het buitenland. Onderdelen van het economisch proces in de nationale rekeningen zijn productie, inkomensvorming, inkomensverdeling, bestedingen en financiering.</t>
    </r>
  </si>
  <si>
    <r>
      <t xml:space="preserve">Polisadministratie - </t>
    </r>
    <r>
      <rPr>
        <sz val="11"/>
        <color theme="1"/>
        <rFont val="Calibri"/>
        <family val="2"/>
        <scheme val="minor"/>
      </rPr>
      <t>Bron voor het berekenen van gegevens over banen en werknemers. De polisadministratie bevat gegevens van banen in een inkomstenperiode en is gebaseerd op data uit de loonaangiften.</t>
    </r>
  </si>
  <si>
    <r>
      <t xml:space="preserve">Productiewaarde - </t>
    </r>
    <r>
      <rPr>
        <sz val="11"/>
        <color theme="1"/>
        <rFont val="Calibri"/>
        <family val="2"/>
        <scheme val="minor"/>
      </rPr>
      <t>De productiewaarde is de waarde van alle voor de verkoop bestemde goederen (ook de nog niet verkochte) en de ontvangsten voor bewezen diensten, evenals de waarde van producten met een marktequivalent die voor eigen gebruik zijn geproduceerd zoals investeringen in eigen beheer, eigen woningdiensten en landbouwproducten voor eigen consumptie door landbouwers.</t>
    </r>
  </si>
  <si>
    <r>
      <t xml:space="preserve">R&amp;D-uitgaven eigen onderzoek </t>
    </r>
    <r>
      <rPr>
        <sz val="11"/>
        <color theme="1"/>
        <rFont val="Calibri"/>
        <family val="2"/>
        <scheme val="minor"/>
      </rPr>
      <t>- De uitgaven aan research &amp; development (R&amp;D), onderzoek waarin creatief, systematisch en planmatig wordt gezocht naar oplossingen voor praktische problemen, binnen het bedrijf en uitgevoerd met eigen personeel.</t>
    </r>
  </si>
  <si>
    <r>
      <t xml:space="preserve">R&amp;D-uitgaven uitbesteed onderzoek </t>
    </r>
    <r>
      <rPr>
        <sz val="11"/>
        <color theme="1"/>
        <rFont val="Calibri"/>
        <family val="2"/>
        <scheme val="minor"/>
      </rPr>
      <t>- De uitgaven aan R&amp;D die is uitbesteed binnen het concern of aan andere ondernemingen, universiteiten, researchinstellingen in Nederland of in het buitenland.</t>
    </r>
  </si>
  <si>
    <r>
      <rPr>
        <b/>
        <i/>
        <sz val="11"/>
        <color theme="1"/>
        <rFont val="Calibri"/>
        <family val="2"/>
        <scheme val="minor"/>
      </rPr>
      <t>Toegevoegde waarde</t>
    </r>
    <r>
      <rPr>
        <sz val="11"/>
        <color theme="1"/>
        <rFont val="Calibri"/>
        <family val="2"/>
        <scheme val="minor"/>
      </rPr>
      <t xml:space="preserve"> - De waarde van alle geproduceerde goederen en diensten (de productiewaarde of output) minus de waarde van goederen en diensten die tijdens deze productie zijn opgebruikt (het intermediair verbruik). De output is gewaardeerd tegen basisprijzen, dit is de verkoopprijs exclusief de handels- en vervoersmarge en exclusief de afgedragen productgebonden belastingen en de ontvangen productgebonden subsidies. Het intermediair verbruik is gewaardeerd tegen aankoopwaarde exclusief niet-aftrekbare btw.</t>
    </r>
  </si>
  <si>
    <r>
      <rPr>
        <b/>
        <i/>
        <sz val="11"/>
        <color theme="1"/>
        <rFont val="Calibri"/>
        <family val="2"/>
        <scheme val="minor"/>
      </rPr>
      <t>Uitvoerwaarde van goederen</t>
    </r>
    <r>
      <rPr>
        <sz val="11"/>
        <color theme="1"/>
        <rFont val="Calibri"/>
        <family val="2"/>
        <scheme val="minor"/>
      </rPr>
      <t xml:space="preserve"> - De waarde van de door ingezetenen aan het buitenland geleverde goederen volgens de statistieken van de internationale handel. Dit is de waarde, inclusief vracht- en verzekeringskosten tot aan de Nederlandse grens. Hierbij kan sprake zijn van goederen die in Nederland zijn voortgebracht of vervaardigd, maar ook van aanvankelijk ingevoerde goederen. Tot de uitvoer behoren ook tijdelijk uitgevoerde goederen die in opdracht van een ingezetene in het buitenland een behandeling ondergaan (passieve loonveredeling). </t>
    </r>
  </si>
  <si>
    <r>
      <rPr>
        <b/>
        <i/>
        <sz val="11"/>
        <color theme="1"/>
        <rFont val="Calibri"/>
        <family val="2"/>
        <scheme val="minor"/>
      </rPr>
      <t>Vaste (of reguliere) baan</t>
    </r>
    <r>
      <rPr>
        <sz val="11"/>
        <color theme="1"/>
        <rFont val="Calibri"/>
        <family val="2"/>
        <scheme val="minor"/>
      </rPr>
      <t xml:space="preserve"> - Een baan van een werknemer waarbij sprake is van een arbeidsovereenkomst waarin de afspraak over de arbeidsduur een vast aantal uren per week kent.</t>
    </r>
  </si>
  <si>
    <r>
      <rPr>
        <b/>
        <i/>
        <sz val="11"/>
        <color theme="1"/>
        <rFont val="Calibri"/>
        <family val="2"/>
        <scheme val="minor"/>
      </rPr>
      <t>Wederuitvoer van goederen</t>
    </r>
    <r>
      <rPr>
        <sz val="11"/>
        <color theme="1"/>
        <rFont val="Calibri"/>
        <family val="2"/>
        <scheme val="minor"/>
      </rPr>
      <t xml:space="preserve"> - Alle goederen die bestemd zijn voor gebruik of verbruik buiten Nederland. Het gaat daarbij om goederen die hier oorspronkelijk zijn ingevoerd en het land in (vrijwel) onbewerkte staat weer verlaten. Wel moeten deze goederen in eigendom worden overgedragen aan een Nederlands ingezetene. Indien geen sprake is van eigendomsoverdracht, en de goederen in buitenlands eigendom blijven, spreekt men van quasi-doorvoer. </t>
    </r>
  </si>
  <si>
    <r>
      <rPr>
        <b/>
        <i/>
        <sz val="11"/>
        <color theme="1"/>
        <rFont val="Calibri"/>
        <family val="2"/>
        <scheme val="minor"/>
      </rPr>
      <t>Werknemer</t>
    </r>
    <r>
      <rPr>
        <sz val="11"/>
        <color theme="1"/>
        <rFont val="Calibri"/>
        <family val="2"/>
        <scheme val="minor"/>
      </rPr>
      <t xml:space="preserve"> - Een persoon die in een arbeidsovereenkomst afspraken met een economische eenheid maakt om arbeid te verrichten waartegenover een financiële beloning staat.</t>
    </r>
  </si>
  <si>
    <r>
      <rPr>
        <b/>
        <i/>
        <sz val="11"/>
        <color theme="1"/>
        <rFont val="Calibri"/>
        <family val="2"/>
        <scheme val="minor"/>
      </rPr>
      <t>Werkzame persoon -</t>
    </r>
    <r>
      <rPr>
        <sz val="11"/>
        <color theme="1"/>
        <rFont val="Calibri"/>
        <family val="2"/>
        <scheme val="minor"/>
      </rPr>
      <t xml:space="preserve"> Tot de werkzame personen behoren alle personen die betaalde arbeid verrichten, ook al is het maar voor één of enkele uren per week, ook als zij:
— arbeid verrichten die op zichzelf genomen legaal is, maar waarvan de beloning aan
de registratie door fiscus of sociale zekerheidsautoriteiten wordt onttrokken (‘zwarte
arbeid’);
— tijdelijk geen arbeid verrichten, maar wel doorbetaald krijgen (bijvoorbeeld bij ziekte of
vorstverlet);
— tijdelijk onbetaald verlof hebben opgenomen</t>
    </r>
  </si>
  <si>
    <r>
      <rPr>
        <b/>
        <i/>
        <sz val="11"/>
        <color theme="1"/>
        <rFont val="Calibri"/>
        <family val="2"/>
        <scheme val="minor"/>
      </rPr>
      <t>Werkzame personen in vte</t>
    </r>
    <r>
      <rPr>
        <sz val="11"/>
        <color theme="1"/>
        <rFont val="Calibri"/>
        <family val="2"/>
        <scheme val="minor"/>
      </rPr>
      <t xml:space="preserve"> - Gemiddeld aantal werkzame personen in vte (voltijdequivalent) of per arbeidsjaar. </t>
    </r>
  </si>
  <si>
    <t>Berekening indicatoren Productiewaarde, Toegevoegde waarde, Werkzame personen en Arbeidsvolume</t>
  </si>
  <si>
    <t>Aandachtspunten bij de cijfers</t>
  </si>
  <si>
    <t>Afronding en geheimhouding</t>
  </si>
  <si>
    <t>Afbakening en methode</t>
  </si>
  <si>
    <t>Afbakening</t>
  </si>
  <si>
    <t>Flexibel</t>
  </si>
  <si>
    <t>In tabel 10 staan cijfers over de productiewaarde, toegevoegde waarde en werkgelegenheid (uitgedrukt in werkzame personen; in aantal en in voltijdequivalenten of arbeidsjaren). Deze cijfers zijn macro-economische indicatoren die onderdeel uitmaken van de Nationale rekeningen (NR). 
Deze indicatoren worden in eerste instantie berekend door per bedrijf in de populatie de waarde vast te stellen vanuit de Productiestatistieken (PS), één van de bronnen die ten grondslag ligt aan de NR. De PS geven onder meer inzicht in de werkgelegenheid en de verschillende opbrengsten en kosten per bedrijfstak. Gegevens over bedrijven die onderdeel zijn van de populatie, maar niet voorkomen in de PS-steekproef zijn geïmputeerd (bijgeschat) op basis van grootteklasse (indeling van bedrijven naar het aantal werkzame personen) en SBI. Van bedrijven met minder dan 10 werkzame personen (kleinbedrijf) wordt de informatie verkregen uit registraties van de Belastingdienst of door middel van enquêtering op steekproefbasis. Dit is afhankelijk van de bruikbaarheid van de fiscale informatie voor statistische doeleinden. Deze varieert per branche/bedrijfstak. Bedrijven met 10 tot 50 werkzame personen worden steekproefsgewijs benaderd met een vragenlijst. Bedrijven met 50 of meer werkzame personen ontvangen allemaal een enquêteformulier. 
Enkele bedrijfstakken komen niet voor in de PS, zoals bijvoorbeeld de primaire sector binnen de keten T&amp;U. De cijfers voor de productiewaarde, toegevoegde waarde, werkzame personen en het aantal arbeidsjaren (ook wel voltijdequivalenten of vte genoemd) voor deze sector zijn dan ook volledig gebaseerd op de NR.</t>
  </si>
  <si>
    <t>Verschillen met rapport Tuinbouwcijfers 2019</t>
  </si>
  <si>
    <r>
      <rPr>
        <sz val="11"/>
        <color theme="1"/>
        <rFont val="Calibri"/>
        <family val="2"/>
        <scheme val="minor"/>
      </rPr>
      <t>Voor meer informatie, zie onze website:</t>
    </r>
    <r>
      <rPr>
        <u/>
        <sz val="11"/>
        <color theme="10"/>
        <rFont val="Calibri"/>
        <family val="2"/>
        <scheme val="minor"/>
      </rPr>
      <t xml:space="preserve"> www.cbs.nl/privacy</t>
    </r>
  </si>
  <si>
    <t>Aandeel in totale uitvoer Nederland</t>
  </si>
  <si>
    <t>829 - Overige zakelijke dienstverlening</t>
  </si>
  <si>
    <t>Goedereninvoer door bedrijven in de keten T&amp;U, naar bedrijfsactiviteit (4-/5-digit SBI), 2019-2021</t>
  </si>
  <si>
    <t>Goederenuitvoer door bedrijven in de keten T&amp;U, naar bedrijfsactiviteit (3-digit SBI), 2019-2021</t>
  </si>
  <si>
    <t>Goederenuitvoer door bedrijven in de keten T&amp;U, naar bedrijfsactiviteit (4-/5-digit SBI), 2019-2021</t>
  </si>
  <si>
    <t>R&amp;D-uitgaven keten T&amp;U, 2017-2020</t>
  </si>
  <si>
    <t xml:space="preserve">      43 - Gespecialiseerde werkzaamheden in de bouw</t>
  </si>
  <si>
    <t xml:space="preserve">      46 - Groothandel en handelsbemiddeling</t>
  </si>
  <si>
    <t xml:space="preserve">      72 - Speur- en ontwikkelingswerk</t>
  </si>
  <si>
    <t xml:space="preserve">      82 - Overige zakelijke dienstverlening</t>
  </si>
  <si>
    <t xml:space="preserve">      10 - Vervaardiging van voedingsmiddelen</t>
  </si>
  <si>
    <t xml:space="preserve">      01 - Landbouw, dienstverlening voor de landbouw</t>
  </si>
  <si>
    <t>Aantal werknemers in de keten T&amp;U, naar bedrijfsactiviteit (2-digit SBI), 2019-2021, exclusief uitzendkrachten</t>
  </si>
  <si>
    <t>Type arbeidsrelaties in de keten T&amp;U, naar bedrijfsactiviteit (2-digit SBI), 2019-2021, exclusief uitzendkrachten</t>
  </si>
  <si>
    <r>
      <t xml:space="preserve">Tuinbouw &amp; Uitgangsmaterialencomplex </t>
    </r>
    <r>
      <rPr>
        <b/>
        <vertAlign val="superscript"/>
        <sz val="8"/>
        <color theme="1"/>
        <rFont val="Arial"/>
        <family val="2"/>
      </rPr>
      <t>2)</t>
    </r>
  </si>
  <si>
    <r>
      <t xml:space="preserve">Toegevoegde waarde </t>
    </r>
    <r>
      <rPr>
        <vertAlign val="superscript"/>
        <sz val="8"/>
        <color theme="1"/>
        <rFont val="Arial"/>
        <family val="2"/>
      </rPr>
      <t>2)</t>
    </r>
  </si>
  <si>
    <r>
      <t xml:space="preserve">Werkgelegenheid (in arbeidsjaareenheden) </t>
    </r>
    <r>
      <rPr>
        <vertAlign val="superscript"/>
        <sz val="8"/>
        <color theme="1"/>
        <rFont val="Arial"/>
        <family val="2"/>
      </rPr>
      <t>3)</t>
    </r>
  </si>
  <si>
    <t>afkomstig uit het rapport Tuinbouwcijfers 2019, zijn niet gereviseerd op basis van verbeterde bronnen en inzichten en daarom niet goed vergelijkbaar</t>
  </si>
  <si>
    <r>
      <rPr>
        <vertAlign val="superscript"/>
        <sz val="8"/>
        <color theme="1"/>
        <rFont val="Arial"/>
        <family val="2"/>
      </rPr>
      <t xml:space="preserve">3) </t>
    </r>
    <r>
      <rPr>
        <sz val="8"/>
        <color theme="1"/>
        <rFont val="Arial"/>
        <family val="2"/>
      </rPr>
      <t xml:space="preserve">De 2018-cijfers uit deze kolom afkomstig het rapport Tuinbouwcijfers 2019, zijn niet gereviseerd op basis van verbeterde bronnen en inzichten </t>
    </r>
  </si>
  <si>
    <r>
      <rPr>
        <vertAlign val="superscript"/>
        <sz val="8"/>
        <color indexed="8"/>
        <rFont val="Arial"/>
        <family val="2"/>
      </rPr>
      <t xml:space="preserve">2) </t>
    </r>
    <r>
      <rPr>
        <sz val="8"/>
        <color indexed="8"/>
        <rFont val="Arial"/>
        <family val="2"/>
      </rPr>
      <t>Alleen het 2018-cijfer voor de keten T&amp;U is gereviseerd en meegenomen in deze kolom. De 2018-cijfers voor Toelevering en Distributie,</t>
    </r>
  </si>
  <si>
    <t>Om onthulling van informatie over individuele bedrijven te voorkomen, zijn cijfers afgerond en waar nodig onderdrukt. Cellen met te weinig waarnemingen, waar cijfers tot onthulling zouden kunnen leiden en cellen met te onnauwkeurige schattingen, zijn weergegeven met een punt ("."). Alle bedragen (uitgezonderd tabel 16) zijn afgerond op miljoenen euro's. De werkgelegenheidscijfers zijn afgerond op honderdtallen. De aantallen importeurs en exporteurs zijn afgerond op tientallen. Alle percentages zijn gebaseerd op de onafgeronde cijfers, waarna de uitkomst is afgerond op tienden procentpunten.</t>
  </si>
  <si>
    <t>met de 2021-cijfers over toegevoegde waarde (zie ook 'Toelichting - Verschillen met rapport Tuinbouwcijfers 2019')</t>
  </si>
  <si>
    <t>en daarom niet goed vergelijkbaar met de 2021-cijfers over werkgelegenheid (zie ook 'Toelichting - Verschillen met rapport Tuinbouwcijfers 2019')</t>
  </si>
  <si>
    <t xml:space="preserve">De gegevens voor deze tabellen zijn verkregen op basis van een combinatie van de de statistiek internationale handel in goederen, het algemeen bedrijvenregister (ABR) en de nationale rekeningen. De handelsstatistieken bevatten onder andere informatie over het type goederen dat wordt geëxporteerd en de bijbehorende exportwaarde. Door koppeling met het ABR ontstaan daarnaast gegevens over het aantal importeurs en exporteurs en de bedrijfstak van de importeur of exporteur. De nationale rekeningen bevatten onder andere de werkgelegenheid, de productiewaarde en de toegevoegde waarde per bedrijfstak. Uit de polisadministratie worden gegevens verkregen over de werkgelegenheid op bedrijfstakniveau. Wageningen Economic Research heeft tenslotte berekend, op basis van input-outputanalyse van data van de nationale rekeningen, wat de totale bijdrage van de keten T&amp;U aan de Nederlandse economie is. </t>
  </si>
  <si>
    <t>Enkele kernindicatoren geven een beeld van de bijdrage van de keten Tuinbouw en Uitgangsmaterialen (T&amp;U) aan de economische groei en de werkgelegenheid. Cijfers van het CBS beschrijven de directe economische bijdrage van de sector aan de economie over 2021. De indirecte economische bijdrage van de sector is door WEcR gekwantificeerd op basis van de toegevoegde waarde en de werkgelegenheid die wordt gegenereerd doordat bedrijven in de tuinbouwketen diensten afnemen van buiten de keten, zoals staalleveranciers, bank- of accountantsdiensten, vervoerders en seizoensarbeid van uitzendbureaus. Dit geheel wordt het tuinbouwcomplex genoemd.</t>
  </si>
  <si>
    <t xml:space="preserve">In deze tabellenset staat de keten T&amp;U centraal. Deze omvat de gehele tuinbouwketen vanaf het bouwen van de kassen, het behandelen en telen van de zaden, de productie/teelt tot aan verhandelen van groenten, fruit en sierteeltproducten. De bedrijven uit de keten kunnen worden onderverdeeld in twee subsectoren, te weten de;
1) Primaire productie, zoals de teelt van zaden, groenten en sierplanten en
2) Overige productie en diensten, zoals kassenbouw, verwerking van groenten en fruit, dienstverlening binnen de tuinbouw, behandelen van zaden en gewassen na de oogst, de groothandel - de groothandel wordt vanwege zijn omvang soms als aparte subsector beschouwd - en veilingen van tuinbouwproducten en tot slot speur- en ontwikkelingswerk ten behoeve van de tuinbouw.
Daarnaast is besloten om analoog aan de methode ten behoeve van het rapport Tuinbouwcijfers 2019 in dit onderzoek de ledenlijsten van de volgende brancheverenigingen in te zetten voor een completer beeld van de tuinbouwketen:
1. Plantum; branchevereniging voor bedrijven uit de sector veredeling, vermeerdering, opkweek en handel van zaden en jonge planten. 
2. AVAG; branchevereniging met leveranciers op het gebied tuinbouwtechnologie, die specifiek ‘integrated growing systems’ leveren, inclusief componenten en bijbehorende services. 
3. Fedecom; brancheorganisatie die de belangen behartigt van fabrikanten, importeurs en dealers in de agrotechniek, veehouderijtechniek, groentechniek, tuinbouwtechniek en industrie &amp; intern transport. 
4. De VPN; branche- en belangenorganisatie voor potgrond- en substraatfabrikanten In Nederland. 
5. OVTO; Organisatie van Tuinbouwadviseurs en Onderzoekers.
6. VTTB; branche- en belangenorganisatie voor de toeleveringsbedrijven binnen de Nederlandse land- en tuinbouw. 
De ‘maatwerkbedrijven’ op deze lijsten zijn door het CBS gekoppeld aan het Algemeen Bedrijvenregister. Samen met de bedrijven die onderdeel uitmaken van de verschillende branches (SBI-codes) is op deze manier een populatie van bedrijven samengesteld als basis voor het onderzoek. </t>
  </si>
  <si>
    <t>Voor het onderzoek Tuinbouwcijfers 2022 zijn vernieuwde ledenlijsten van de bij de afbakening genoemde (branche)organisaties gebruikt. Deze zijn teruggelegd tot 2017 waardoor cijfers over oudere jaren verschillen ten opzichte van degene die zijn gepubliceerd in het rapport Tuinbouwcijfers 2019. Ook een verbeterde inzet van bestaande bronnen en het gebruik van definitieve cijfers in plaats van voorlopige cijfers, heeft geleid tot bijstellingen in de cijfers over de jaren 2017, 2018 en 2019. Door alleen de uitkomsten uit deze tabellenset te gebruiken is een correct beeld van de ontwikkelingen binnen de keten T&amp;U over de afgelopen jaren te geven.
Er heeft geen volledige herziening plaatsgevonden van de input-outputuitkomsten uit het vorige rapport. Daardoor zijn de 2021-gegevens over de werkgelegenheid binnen en de toegevoegde waarde van het T&amp;U-complex (zie tabel 16) niet een-op-een te vergelijken met de 2018-cijfers uit het vorige rapport.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</si>
</sst>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 ###\ ###\ ###\ ###\ ##0"/>
    <numFmt numFmtId="165" formatCode="[$-413]d/mmm/yyyy;@"/>
    <numFmt numFmtId="166" formatCode="[$-413]d\ mmmm\ yyyy;@"/>
    <numFmt numFmtId="167" formatCode="0.0"/>
    <numFmt numFmtId="168" formatCode="#,##0.0"/>
    <numFmt numFmtId="169" formatCode="###\ ###\ ###\ ###"/>
    <numFmt numFmtId="170" formatCode="0.0%"/>
    <numFmt numFmtId="171" formatCode="#\ ###\ ###\ ###\ ###\ ###.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11"/>
      <color theme="1"/>
      <name val="Calibri"/>
      <family val="2"/>
      <scheme val="minor"/>
    </font>
    <font>
      <b/>
      <sz val="16"/>
      <color theme="1"/>
      <name val="Calibri"/>
      <family val="2"/>
      <scheme val="minor"/>
    </font>
    <font>
      <u/>
      <sz val="11"/>
      <color theme="10"/>
      <name val="Calibri"/>
      <family val="2"/>
      <scheme val="minor"/>
    </font>
    <font>
      <sz val="11"/>
      <color indexed="8"/>
      <name val="Calibri"/>
      <family val="2"/>
      <scheme val="minor"/>
    </font>
    <font>
      <sz val="8"/>
      <name val="Arial"/>
      <family val="2"/>
    </font>
    <font>
      <b/>
      <vertAlign val="superscript"/>
      <sz val="11"/>
      <color theme="1"/>
      <name val="Calibri"/>
      <family val="2"/>
      <scheme val="minor"/>
    </font>
    <font>
      <sz val="9"/>
      <color theme="1"/>
      <name val="Calibri"/>
      <family val="2"/>
      <scheme val="minor"/>
    </font>
    <font>
      <vertAlign val="superscript"/>
      <sz val="9"/>
      <color theme="1"/>
      <name val="Calibri"/>
      <family val="2"/>
      <scheme val="minor"/>
    </font>
    <font>
      <i/>
      <sz val="8"/>
      <color theme="1"/>
      <name val="Arial"/>
      <family val="2"/>
    </font>
    <font>
      <sz val="10"/>
      <name val="Arial"/>
      <family val="2"/>
    </font>
    <font>
      <i/>
      <sz val="14"/>
      <color theme="1"/>
      <name val="Calibri"/>
      <family val="2"/>
      <scheme val="minor"/>
    </font>
    <font>
      <sz val="11"/>
      <name val="Calibri"/>
      <family val="2"/>
      <scheme val="minor"/>
    </font>
    <font>
      <b/>
      <sz val="11"/>
      <name val="Calibri"/>
      <family val="2"/>
      <scheme val="minor"/>
    </font>
    <font>
      <sz val="11"/>
      <name val="Arial"/>
      <family val="2"/>
    </font>
    <font>
      <b/>
      <sz val="11"/>
      <color theme="1"/>
      <name val="Arial"/>
      <family val="2"/>
    </font>
    <font>
      <b/>
      <sz val="12"/>
      <name val="Calibri"/>
      <family val="2"/>
      <scheme val="minor"/>
    </font>
    <font>
      <i/>
      <sz val="11"/>
      <color theme="1"/>
      <name val="Calibri"/>
      <family val="2"/>
      <scheme val="minor"/>
    </font>
    <font>
      <b/>
      <sz val="14"/>
      <name val="Calibri"/>
      <family val="2"/>
      <scheme val="minor"/>
    </font>
    <font>
      <b/>
      <sz val="16"/>
      <name val="Calibri"/>
      <family val="2"/>
      <scheme val="minor"/>
    </font>
    <font>
      <b/>
      <i/>
      <sz val="11"/>
      <color theme="1"/>
      <name val="Calibri"/>
      <family val="2"/>
      <scheme val="minor"/>
    </font>
    <font>
      <b/>
      <sz val="14"/>
      <color theme="1"/>
      <name val="Calibri"/>
      <family val="2"/>
      <scheme val="minor"/>
    </font>
    <font>
      <b/>
      <i/>
      <sz val="12"/>
      <name val="Calibri"/>
      <family val="2"/>
      <scheme val="minor"/>
    </font>
    <font>
      <sz val="12"/>
      <color theme="1"/>
      <name val="Calibri"/>
      <family val="2"/>
      <scheme val="minor"/>
    </font>
    <font>
      <sz val="12"/>
      <name val="Calibri"/>
      <family val="2"/>
      <scheme val="minor"/>
    </font>
    <font>
      <b/>
      <vertAlign val="superscript"/>
      <sz val="8"/>
      <color theme="1"/>
      <name val="Arial"/>
      <family val="2"/>
    </font>
    <font>
      <vertAlign val="superscript"/>
      <sz val="8"/>
      <color theme="1"/>
      <name val="Arial"/>
      <family val="2"/>
    </font>
    <font>
      <vertAlign val="superscrip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14" fillId="0" borderId="0" applyNumberFormat="0" applyFill="0" applyBorder="0" applyAlignment="0" applyProtection="0"/>
    <xf numFmtId="0" fontId="15" fillId="0" borderId="0"/>
    <xf numFmtId="9" fontId="21" fillId="0" borderId="0" applyFont="0" applyFill="0" applyBorder="0" applyAlignment="0" applyProtection="0"/>
    <xf numFmtId="0" fontId="14" fillId="0" borderId="0" applyNumberFormat="0" applyFill="0" applyBorder="0" applyAlignment="0" applyProtection="0"/>
  </cellStyleXfs>
  <cellXfs count="126">
    <xf numFmtId="0" fontId="0" fillId="0" borderId="0" xfId="0"/>
    <xf numFmtId="49" fontId="9" fillId="3" borderId="0" xfId="6" applyNumberFormat="1" applyFont="1" applyFill="1" applyBorder="1" applyAlignment="1">
      <alignment horizontal="left" vertical="top" wrapText="1"/>
    </xf>
    <xf numFmtId="0" fontId="9" fillId="3" borderId="0" xfId="10" applyFont="1" applyFill="1" applyBorder="1" applyAlignment="1">
      <alignment horizontal="left"/>
    </xf>
    <xf numFmtId="49" fontId="9" fillId="3" borderId="0" xfId="6" applyNumberFormat="1" applyFont="1" applyFill="1" applyBorder="1" applyAlignment="1">
      <alignment horizontal="left" vertical="top"/>
    </xf>
    <xf numFmtId="0" fontId="0" fillId="3" borderId="0" xfId="0" applyFill="1"/>
    <xf numFmtId="0" fontId="7" fillId="3" borderId="0" xfId="13" applyFont="1" applyFill="1" applyBorder="1"/>
    <xf numFmtId="0" fontId="8" fillId="3" borderId="0" xfId="13" applyFont="1" applyFill="1" applyBorder="1"/>
    <xf numFmtId="0" fontId="8" fillId="3" borderId="2" xfId="13" applyFont="1" applyFill="1" applyBorder="1"/>
    <xf numFmtId="0" fontId="8" fillId="3" borderId="1" xfId="13" applyFont="1" applyFill="1" applyBorder="1"/>
    <xf numFmtId="0" fontId="8" fillId="3" borderId="3" xfId="13" applyFont="1" applyFill="1" applyBorder="1" applyAlignment="1">
      <alignment vertical="top" wrapText="1"/>
    </xf>
    <xf numFmtId="0" fontId="8" fillId="3" borderId="0" xfId="13" applyFont="1" applyFill="1" applyBorder="1" applyAlignment="1">
      <alignment vertical="top" wrapText="1"/>
    </xf>
    <xf numFmtId="0" fontId="8" fillId="3" borderId="2" xfId="13" applyFont="1" applyFill="1" applyBorder="1" applyAlignment="1">
      <alignment horizontal="right" vertical="top" wrapText="1"/>
    </xf>
    <xf numFmtId="0" fontId="8" fillId="3" borderId="0" xfId="13" applyFont="1" applyFill="1" applyBorder="1" applyAlignment="1">
      <alignment horizontal="right" vertical="top" wrapText="1"/>
    </xf>
    <xf numFmtId="0" fontId="11" fillId="2" borderId="2" xfId="0" applyFont="1" applyFill="1" applyBorder="1" applyAlignment="1">
      <alignment horizontal="left" vertical="top"/>
    </xf>
    <xf numFmtId="0" fontId="8" fillId="3" borderId="0" xfId="13" applyFont="1" applyFill="1"/>
    <xf numFmtId="0" fontId="7" fillId="3" borderId="0" xfId="13" applyFont="1" applyFill="1" applyAlignment="1">
      <alignment horizontal="left"/>
    </xf>
    <xf numFmtId="164" fontId="8" fillId="3" borderId="0" xfId="14" applyNumberFormat="1" applyFont="1" applyFill="1" applyBorder="1" applyAlignment="1">
      <alignment vertical="center"/>
    </xf>
    <xf numFmtId="164" fontId="8" fillId="3" borderId="0" xfId="14" applyNumberFormat="1" applyFont="1" applyFill="1" applyBorder="1" applyAlignment="1">
      <alignment horizontal="right" vertical="center"/>
    </xf>
    <xf numFmtId="164" fontId="8" fillId="3" borderId="0" xfId="17" applyNumberFormat="1" applyFont="1" applyFill="1" applyBorder="1" applyAlignment="1">
      <alignment horizontal="right" vertical="center"/>
    </xf>
    <xf numFmtId="0" fontId="8" fillId="3" borderId="0" xfId="13" applyFont="1" applyFill="1" applyAlignment="1">
      <alignment vertical="top"/>
    </xf>
    <xf numFmtId="0" fontId="8" fillId="3" borderId="0" xfId="13" applyFont="1" applyFill="1" applyAlignment="1">
      <alignment horizontal="left" vertical="top" indent="1"/>
    </xf>
    <xf numFmtId="0" fontId="8" fillId="3" borderId="0" xfId="13" applyFont="1" applyFill="1" applyAlignment="1">
      <alignment horizontal="left" vertical="top"/>
    </xf>
    <xf numFmtId="0" fontId="8" fillId="3" borderId="0" xfId="13" applyFont="1" applyFill="1" applyAlignment="1"/>
    <xf numFmtId="164" fontId="8" fillId="3" borderId="0" xfId="16" applyNumberFormat="1" applyFont="1" applyFill="1" applyBorder="1" applyAlignment="1">
      <alignment horizontal="right" vertical="center"/>
    </xf>
    <xf numFmtId="0" fontId="8" fillId="3" borderId="0" xfId="13" applyFont="1" applyFill="1" applyAlignment="1">
      <alignment wrapText="1"/>
    </xf>
    <xf numFmtId="0" fontId="8" fillId="3" borderId="3" xfId="13" applyFont="1" applyFill="1" applyBorder="1" applyAlignment="1">
      <alignment vertical="top"/>
    </xf>
    <xf numFmtId="0" fontId="8" fillId="3" borderId="1" xfId="13" applyFont="1" applyFill="1" applyBorder="1" applyAlignment="1">
      <alignment vertical="top" wrapText="1"/>
    </xf>
    <xf numFmtId="164" fontId="8" fillId="3" borderId="0" xfId="15" applyNumberFormat="1" applyFont="1" applyFill="1" applyBorder="1" applyAlignment="1">
      <alignment horizontal="right" vertical="center"/>
    </xf>
    <xf numFmtId="0" fontId="13" fillId="3" borderId="0" xfId="0" applyFont="1" applyFill="1"/>
    <xf numFmtId="0" fontId="12" fillId="3" borderId="0" xfId="0" applyFont="1" applyFill="1"/>
    <xf numFmtId="165" fontId="12" fillId="3" borderId="0" xfId="0" applyNumberFormat="1" applyFont="1" applyFill="1"/>
    <xf numFmtId="167" fontId="16" fillId="3" borderId="0" xfId="0" applyNumberFormat="1" applyFont="1" applyFill="1"/>
    <xf numFmtId="164" fontId="8" fillId="3" borderId="0" xfId="15" applyNumberFormat="1" applyFont="1" applyFill="1" applyBorder="1" applyAlignment="1">
      <alignment horizontal="left" vertical="center"/>
    </xf>
    <xf numFmtId="0" fontId="8" fillId="3" borderId="0" xfId="13" applyFont="1" applyFill="1" applyBorder="1" applyAlignment="1">
      <alignment horizontal="center"/>
    </xf>
    <xf numFmtId="0" fontId="8" fillId="3" borderId="0" xfId="13" applyFont="1" applyFill="1" applyBorder="1" applyAlignment="1">
      <alignment horizontal="left"/>
    </xf>
    <xf numFmtId="0" fontId="8" fillId="3" borderId="2" xfId="13" applyFont="1" applyFill="1" applyBorder="1" applyAlignment="1">
      <alignment horizontal="center"/>
    </xf>
    <xf numFmtId="0" fontId="18" fillId="3" borderId="0" xfId="0" applyFont="1" applyFill="1"/>
    <xf numFmtId="0" fontId="8" fillId="3" borderId="0" xfId="13" applyFont="1" applyFill="1" applyBorder="1" applyAlignment="1">
      <alignment horizontal="right"/>
    </xf>
    <xf numFmtId="167" fontId="16" fillId="3" borderId="0" xfId="0" applyNumberFormat="1" applyFont="1" applyFill="1" applyBorder="1"/>
    <xf numFmtId="169" fontId="8" fillId="3" borderId="0" xfId="13" applyNumberFormat="1" applyFont="1" applyFill="1" applyBorder="1"/>
    <xf numFmtId="0" fontId="11" fillId="2" borderId="2" xfId="0" applyFont="1" applyFill="1" applyBorder="1" applyAlignment="1">
      <alignment horizontal="right" vertical="top"/>
    </xf>
    <xf numFmtId="164" fontId="8" fillId="3" borderId="0" xfId="14" quotePrefix="1" applyNumberFormat="1" applyFont="1" applyFill="1" applyBorder="1" applyAlignment="1">
      <alignment vertical="center"/>
    </xf>
    <xf numFmtId="167" fontId="8" fillId="3" borderId="0" xfId="13" applyNumberFormat="1" applyFont="1" applyFill="1" applyBorder="1"/>
    <xf numFmtId="0" fontId="8" fillId="3" borderId="2" xfId="13" applyFont="1" applyFill="1" applyBorder="1" applyAlignment="1">
      <alignment vertical="top"/>
    </xf>
    <xf numFmtId="0" fontId="8" fillId="3" borderId="2" xfId="13" applyFont="1" applyFill="1" applyBorder="1" applyAlignment="1">
      <alignment vertical="top" wrapText="1"/>
    </xf>
    <xf numFmtId="169" fontId="8" fillId="3" borderId="0" xfId="13" applyNumberFormat="1" applyFont="1" applyFill="1" applyBorder="1" applyAlignment="1">
      <alignment horizontal="right"/>
    </xf>
    <xf numFmtId="49" fontId="10" fillId="3" borderId="0" xfId="6" applyNumberFormat="1" applyFont="1" applyFill="1" applyBorder="1" applyAlignment="1">
      <alignment horizontal="left" vertical="top"/>
    </xf>
    <xf numFmtId="0" fontId="16" fillId="3" borderId="0" xfId="0" applyFont="1" applyFill="1"/>
    <xf numFmtId="0" fontId="9" fillId="3" borderId="0" xfId="6" applyNumberFormat="1" applyFont="1" applyFill="1" applyBorder="1" applyAlignment="1">
      <alignment horizontal="left" vertical="top"/>
    </xf>
    <xf numFmtId="9" fontId="8" fillId="3" borderId="0" xfId="20" applyFont="1" applyFill="1" applyBorder="1"/>
    <xf numFmtId="170" fontId="8" fillId="3" borderId="0" xfId="20" applyNumberFormat="1" applyFont="1" applyFill="1" applyBorder="1"/>
    <xf numFmtId="0" fontId="8" fillId="3" borderId="0" xfId="13" applyNumberFormat="1" applyFont="1" applyFill="1"/>
    <xf numFmtId="0" fontId="20" fillId="3" borderId="0" xfId="13" applyFont="1" applyFill="1" applyAlignment="1">
      <alignment horizontal="left"/>
    </xf>
    <xf numFmtId="170" fontId="20" fillId="3" borderId="0" xfId="16" applyNumberFormat="1" applyFont="1" applyFill="1" applyBorder="1" applyAlignment="1">
      <alignment horizontal="right" vertical="center"/>
    </xf>
    <xf numFmtId="170" fontId="20" fillId="3" borderId="0" xfId="17" applyNumberFormat="1" applyFont="1" applyFill="1" applyBorder="1" applyAlignment="1">
      <alignment horizontal="right" vertical="center"/>
    </xf>
    <xf numFmtId="170" fontId="20" fillId="3" borderId="0" xfId="13" applyNumberFormat="1" applyFont="1" applyFill="1" applyBorder="1"/>
    <xf numFmtId="171" fontId="8" fillId="3" borderId="0" xfId="13" applyNumberFormat="1" applyFont="1" applyFill="1" applyBorder="1" applyAlignment="1">
      <alignment horizontal="right"/>
    </xf>
    <xf numFmtId="171" fontId="8" fillId="3" borderId="0" xfId="13" applyNumberFormat="1" applyFont="1" applyFill="1" applyBorder="1"/>
    <xf numFmtId="171" fontId="8" fillId="3" borderId="0" xfId="13" applyNumberFormat="1" applyFont="1" applyFill="1" applyAlignment="1">
      <alignment horizontal="right"/>
    </xf>
    <xf numFmtId="168" fontId="16" fillId="3" borderId="0" xfId="0" applyNumberFormat="1" applyFont="1" applyFill="1" applyAlignment="1">
      <alignment horizontal="right"/>
    </xf>
    <xf numFmtId="0" fontId="6" fillId="3" borderId="0" xfId="0" applyFont="1" applyFill="1"/>
    <xf numFmtId="0" fontId="8" fillId="3" borderId="2" xfId="13" applyFont="1" applyFill="1" applyBorder="1" applyAlignment="1">
      <alignment horizontal="left" vertical="top" wrapText="1"/>
    </xf>
    <xf numFmtId="0" fontId="8" fillId="3" borderId="0" xfId="13" applyFont="1" applyFill="1" applyBorder="1" applyAlignment="1">
      <alignment horizontal="left" vertical="top" wrapText="1"/>
    </xf>
    <xf numFmtId="0" fontId="20" fillId="3" borderId="2" xfId="13" applyFont="1" applyFill="1" applyBorder="1" applyAlignment="1">
      <alignment horizontal="left" vertical="top" wrapText="1"/>
    </xf>
    <xf numFmtId="0" fontId="11" fillId="2" borderId="2" xfId="0" applyFont="1" applyFill="1" applyBorder="1" applyAlignment="1">
      <alignment vertical="top"/>
    </xf>
    <xf numFmtId="0" fontId="20" fillId="3" borderId="2" xfId="13" applyFont="1" applyFill="1" applyBorder="1" applyAlignment="1">
      <alignment vertical="top" wrapText="1"/>
    </xf>
    <xf numFmtId="0" fontId="8" fillId="3" borderId="3" xfId="13" applyFont="1" applyFill="1" applyBorder="1" applyAlignment="1">
      <alignment horizontal="left" vertical="top" wrapText="1"/>
    </xf>
    <xf numFmtId="0" fontId="8" fillId="3" borderId="3" xfId="13" applyFont="1" applyFill="1" applyBorder="1" applyAlignment="1">
      <alignment horizontal="center" vertical="top" wrapText="1"/>
    </xf>
    <xf numFmtId="0" fontId="22" fillId="3" borderId="0" xfId="0" applyFont="1" applyFill="1"/>
    <xf numFmtId="166" fontId="12" fillId="3" borderId="0" xfId="0" applyNumberFormat="1" applyFont="1" applyFill="1" applyAlignment="1">
      <alignment horizontal="left"/>
    </xf>
    <xf numFmtId="167" fontId="8" fillId="3" borderId="0" xfId="13" applyNumberFormat="1" applyFont="1" applyFill="1" applyBorder="1" applyAlignment="1">
      <alignment horizontal="right"/>
    </xf>
    <xf numFmtId="0" fontId="23" fillId="3" borderId="0" xfId="0" applyFont="1" applyFill="1"/>
    <xf numFmtId="0" fontId="14" fillId="3" borderId="0" xfId="18" applyFont="1" applyFill="1"/>
    <xf numFmtId="0" fontId="23" fillId="3" borderId="0" xfId="11" applyFont="1" applyFill="1" applyAlignment="1">
      <alignment vertical="center"/>
    </xf>
    <xf numFmtId="0" fontId="23" fillId="3" borderId="0" xfId="11" applyFont="1" applyFill="1"/>
    <xf numFmtId="0" fontId="25" fillId="3" borderId="0" xfId="0" applyFont="1" applyFill="1"/>
    <xf numFmtId="0" fontId="26" fillId="3" borderId="0" xfId="0" applyFont="1" applyFill="1"/>
    <xf numFmtId="0" fontId="23" fillId="3" borderId="0" xfId="0" applyFont="1" applyFill="1" applyAlignment="1"/>
    <xf numFmtId="0" fontId="23" fillId="3" borderId="4" xfId="0" applyFont="1" applyFill="1" applyBorder="1" applyAlignment="1">
      <alignment horizontal="justify" wrapText="1"/>
    </xf>
    <xf numFmtId="0" fontId="23" fillId="3" borderId="0" xfId="0" applyFont="1" applyFill="1" applyAlignment="1">
      <alignment wrapText="1"/>
    </xf>
    <xf numFmtId="0" fontId="23" fillId="3" borderId="0" xfId="0" applyFont="1" applyFill="1" applyBorder="1" applyAlignment="1">
      <alignment horizontal="justify" wrapText="1"/>
    </xf>
    <xf numFmtId="0" fontId="23" fillId="3" borderId="0" xfId="0" applyFont="1" applyFill="1" applyBorder="1" applyAlignment="1">
      <alignment wrapText="1"/>
    </xf>
    <xf numFmtId="0" fontId="23" fillId="3" borderId="0" xfId="11" applyFont="1" applyFill="1" applyAlignment="1">
      <alignment wrapText="1"/>
    </xf>
    <xf numFmtId="0" fontId="24" fillId="3" borderId="4" xfId="0" applyFont="1" applyFill="1" applyBorder="1" applyAlignment="1">
      <alignment horizontal="justify" wrapText="1"/>
    </xf>
    <xf numFmtId="0" fontId="24" fillId="3" borderId="5" xfId="0" applyFont="1" applyFill="1" applyBorder="1" applyAlignment="1">
      <alignment horizontal="left" wrapText="1"/>
    </xf>
    <xf numFmtId="0" fontId="24" fillId="3" borderId="6" xfId="0" applyFont="1" applyFill="1" applyBorder="1" applyAlignment="1">
      <alignment horizontal="left" wrapText="1"/>
    </xf>
    <xf numFmtId="0" fontId="23" fillId="3" borderId="7" xfId="0" applyFont="1" applyFill="1" applyBorder="1" applyAlignment="1">
      <alignment horizontal="left" wrapText="1"/>
    </xf>
    <xf numFmtId="0" fontId="23" fillId="3" borderId="0" xfId="0" applyFont="1" applyFill="1" applyAlignment="1">
      <alignment horizontal="justify" wrapText="1"/>
    </xf>
    <xf numFmtId="0" fontId="30" fillId="3" borderId="0" xfId="0" applyFont="1" applyFill="1" applyBorder="1" applyAlignment="1">
      <alignment horizontal="justify" vertical="top"/>
    </xf>
    <xf numFmtId="0" fontId="12" fillId="3" borderId="0" xfId="0" applyFont="1" applyFill="1" applyAlignment="1">
      <alignment wrapText="1"/>
    </xf>
    <xf numFmtId="0" fontId="1" fillId="3" borderId="0" xfId="0" applyFont="1" applyFill="1"/>
    <xf numFmtId="0" fontId="1" fillId="3" borderId="0" xfId="0" applyFont="1" applyFill="1" applyAlignment="1">
      <alignment horizontal="justify" wrapText="1"/>
    </xf>
    <xf numFmtId="0" fontId="1" fillId="3" borderId="0" xfId="0" applyFont="1" applyFill="1" applyAlignment="1">
      <alignment wrapText="1"/>
    </xf>
    <xf numFmtId="0" fontId="12" fillId="3" borderId="0" xfId="0" applyFont="1" applyFill="1" applyAlignment="1">
      <alignment horizontal="justify" wrapText="1"/>
    </xf>
    <xf numFmtId="0" fontId="32" fillId="3" borderId="0" xfId="0" applyFont="1" applyFill="1" applyAlignment="1">
      <alignment wrapText="1"/>
    </xf>
    <xf numFmtId="0" fontId="13" fillId="3" borderId="0" xfId="0" applyFont="1" applyFill="1" applyAlignment="1">
      <alignment wrapText="1"/>
    </xf>
    <xf numFmtId="0" fontId="32" fillId="3" borderId="0" xfId="0" applyFont="1" applyFill="1" applyAlignment="1">
      <alignment horizontal="justify" wrapText="1"/>
    </xf>
    <xf numFmtId="0" fontId="33" fillId="3" borderId="0" xfId="11" applyFont="1" applyFill="1" applyAlignment="1">
      <alignment horizontal="justify" vertical="top" wrapText="1"/>
    </xf>
    <xf numFmtId="0" fontId="34" fillId="3" borderId="0" xfId="0" applyFont="1" applyFill="1"/>
    <xf numFmtId="0" fontId="33" fillId="3" borderId="0" xfId="0" applyFont="1" applyFill="1" applyAlignment="1">
      <alignment horizontal="justify" vertical="top" wrapText="1"/>
    </xf>
    <xf numFmtId="0" fontId="35" fillId="3" borderId="0" xfId="19" applyFont="1" applyFill="1" applyAlignment="1">
      <alignment horizontal="justify" wrapText="1"/>
    </xf>
    <xf numFmtId="0" fontId="29" fillId="3" borderId="0" xfId="11" applyFont="1" applyFill="1" applyAlignment="1">
      <alignment horizontal="justify" vertical="top" wrapText="1"/>
    </xf>
    <xf numFmtId="0" fontId="29" fillId="3" borderId="0" xfId="0" applyFont="1" applyFill="1" applyAlignment="1">
      <alignment horizontal="justify" vertical="top" wrapText="1"/>
    </xf>
    <xf numFmtId="0" fontId="1" fillId="3" borderId="9" xfId="0" applyFont="1" applyFill="1" applyBorder="1" applyAlignment="1">
      <alignment horizontal="justify" wrapText="1"/>
    </xf>
    <xf numFmtId="0" fontId="14" fillId="3" borderId="9" xfId="18" applyFont="1" applyFill="1" applyBorder="1" applyAlignment="1">
      <alignment horizontal="justify" wrapText="1"/>
    </xf>
    <xf numFmtId="0" fontId="14" fillId="3" borderId="10" xfId="18" applyFont="1" applyFill="1" applyBorder="1" applyAlignment="1">
      <alignment horizontal="justify" wrapText="1"/>
    </xf>
    <xf numFmtId="0" fontId="1" fillId="3" borderId="8" xfId="0" applyFont="1" applyFill="1" applyBorder="1" applyAlignment="1">
      <alignment horizontal="justify" wrapText="1"/>
    </xf>
    <xf numFmtId="0" fontId="1" fillId="3" borderId="4" xfId="0" applyFont="1" applyFill="1" applyBorder="1" applyAlignment="1">
      <alignment horizontal="justify" wrapText="1"/>
    </xf>
    <xf numFmtId="0" fontId="33" fillId="3" borderId="8" xfId="0" applyFont="1" applyFill="1" applyBorder="1" applyAlignment="1">
      <alignment horizontal="justify" vertical="top" wrapText="1"/>
    </xf>
    <xf numFmtId="0" fontId="23" fillId="3" borderId="9" xfId="11" applyFont="1" applyFill="1" applyBorder="1" applyAlignment="1">
      <alignment horizontal="justify" vertical="top" wrapText="1"/>
    </xf>
    <xf numFmtId="0" fontId="33" fillId="3" borderId="9" xfId="11" applyFont="1" applyFill="1" applyBorder="1" applyAlignment="1">
      <alignment horizontal="justify" vertical="top" wrapText="1"/>
    </xf>
    <xf numFmtId="0" fontId="33" fillId="3" borderId="9" xfId="0" applyFont="1" applyFill="1" applyBorder="1" applyAlignment="1">
      <alignment horizontal="justify" vertical="top" wrapText="1"/>
    </xf>
    <xf numFmtId="0" fontId="23" fillId="3" borderId="10" xfId="11" applyFont="1" applyFill="1" applyBorder="1" applyAlignment="1">
      <alignment horizontal="justify" vertical="top" wrapText="1"/>
    </xf>
    <xf numFmtId="0" fontId="23" fillId="3" borderId="9" xfId="0" applyFont="1" applyFill="1" applyBorder="1" applyAlignment="1">
      <alignment horizontal="justify" vertical="top" wrapText="1"/>
    </xf>
    <xf numFmtId="0" fontId="35" fillId="3" borderId="9" xfId="0" applyFont="1" applyFill="1" applyBorder="1" applyAlignment="1">
      <alignment horizontal="justify" vertical="top" wrapText="1"/>
    </xf>
    <xf numFmtId="0" fontId="33" fillId="3" borderId="9" xfId="0" applyFont="1" applyFill="1" applyBorder="1" applyAlignment="1">
      <alignment vertical="center" wrapText="1"/>
    </xf>
    <xf numFmtId="0" fontId="14" fillId="3" borderId="10" xfId="21" applyFont="1" applyFill="1" applyBorder="1" applyAlignment="1">
      <alignment vertical="center" wrapText="1"/>
    </xf>
    <xf numFmtId="0" fontId="31" fillId="3" borderId="8" xfId="0" applyFont="1" applyFill="1" applyBorder="1" applyAlignment="1">
      <alignment horizontal="justify" wrapText="1"/>
    </xf>
    <xf numFmtId="0" fontId="31" fillId="3" borderId="9" xfId="0" applyFont="1" applyFill="1" applyBorder="1" applyAlignment="1">
      <alignment horizontal="justify" wrapText="1"/>
    </xf>
    <xf numFmtId="0" fontId="12" fillId="3" borderId="9" xfId="0" applyFont="1" applyFill="1" applyBorder="1" applyAlignment="1">
      <alignment horizontal="justify" wrapText="1"/>
    </xf>
    <xf numFmtId="0" fontId="1" fillId="3" borderId="10" xfId="0" applyFont="1" applyFill="1" applyBorder="1" applyAlignment="1">
      <alignment horizontal="justify" wrapText="1"/>
    </xf>
    <xf numFmtId="0" fontId="23" fillId="3" borderId="0" xfId="11" applyFont="1" applyFill="1" applyBorder="1" applyAlignment="1">
      <alignment horizontal="justify" vertical="top" wrapText="1"/>
    </xf>
    <xf numFmtId="0" fontId="27" fillId="3" borderId="0" xfId="11" applyFont="1" applyFill="1" applyAlignment="1">
      <alignment vertical="center"/>
    </xf>
    <xf numFmtId="0" fontId="8" fillId="3" borderId="1" xfId="13" applyFont="1" applyFill="1" applyBorder="1" applyAlignment="1">
      <alignment vertical="top"/>
    </xf>
    <xf numFmtId="0" fontId="8" fillId="3" borderId="0" xfId="13" applyFont="1" applyFill="1" applyBorder="1" applyAlignment="1">
      <alignment vertical="top"/>
    </xf>
    <xf numFmtId="0" fontId="8" fillId="3" borderId="3" xfId="13" applyFont="1" applyFill="1" applyBorder="1" applyAlignment="1">
      <alignment horizontal="left" vertical="top"/>
    </xf>
  </cellXfs>
  <cellStyles count="22">
    <cellStyle name="Hyperlink" xfId="18" builtinId="8"/>
    <cellStyle name="Hyperlink 2" xfId="21"/>
    <cellStyle name="Procent" xfId="20" builtinId="5"/>
    <cellStyle name="Procent 2" xfId="2"/>
    <cellStyle name="Standaard" xfId="0" builtinId="0"/>
    <cellStyle name="Standaard 2" xfId="1"/>
    <cellStyle name="Standaard 2 2" xfId="11"/>
    <cellStyle name="Standaard 3" xfId="3"/>
    <cellStyle name="Standaard 3 2" xfId="13"/>
    <cellStyle name="Standaard 4" xfId="12"/>
    <cellStyle name="Standaard 5" xfId="19"/>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6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maatwerk/2020/26/tuinbouwcijfers-2019" TargetMode="External"/><Relationship Id="rId1" Type="http://schemas.openxmlformats.org/officeDocument/2006/relationships/hyperlink" Target="https://www.cbs.nl/nl-nl/maatwerk/2020/26/cijfers-keten-tuinbouw-en-uitgangsmaterialen-2015-201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1"/>
  <sheetViews>
    <sheetView workbookViewId="0"/>
  </sheetViews>
  <sheetFormatPr defaultColWidth="9.140625" defaultRowHeight="12.75" x14ac:dyDescent="0.2"/>
  <cols>
    <col min="1" max="1" width="11.85546875" style="4" bestFit="1" customWidth="1"/>
    <col min="2" max="16384" width="9.140625" style="4"/>
  </cols>
  <sheetData>
    <row r="3" spans="1:1" ht="21" x14ac:dyDescent="0.35">
      <c r="A3" s="28" t="s">
        <v>193</v>
      </c>
    </row>
    <row r="4" spans="1:1" ht="18.75" x14ac:dyDescent="0.3">
      <c r="A4" s="68" t="s">
        <v>194</v>
      </c>
    </row>
    <row r="9" spans="1:1" ht="15" x14ac:dyDescent="0.25">
      <c r="A9" s="29" t="s">
        <v>6</v>
      </c>
    </row>
    <row r="10" spans="1:1" ht="15" x14ac:dyDescent="0.25">
      <c r="A10" s="30"/>
    </row>
    <row r="11" spans="1:1" ht="15" x14ac:dyDescent="0.25">
      <c r="A11" s="69">
        <v>45089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election activeCell="N3" sqref="N3:P3"/>
    </sheetView>
  </sheetViews>
  <sheetFormatPr defaultColWidth="9.140625" defaultRowHeight="11.25" x14ac:dyDescent="0.2"/>
  <cols>
    <col min="1" max="1" width="64.42578125" style="14" bestFit="1" customWidth="1"/>
    <col min="2" max="2" width="10" style="14" customWidth="1"/>
    <col min="3" max="4" width="10" style="6" customWidth="1"/>
    <col min="5" max="5" width="1.7109375" style="6" customWidth="1"/>
    <col min="6" max="6" width="11.28515625" style="6" bestFit="1" customWidth="1"/>
    <col min="7" max="8" width="10" style="6" customWidth="1"/>
    <col min="9" max="9" width="1.7109375" style="6" customWidth="1"/>
    <col min="10" max="10" width="15.85546875" style="6" bestFit="1" customWidth="1"/>
    <col min="11" max="12" width="9.140625" style="6"/>
    <col min="13" max="13" width="1.85546875" style="6" customWidth="1"/>
    <col min="14" max="14" width="18.7109375" style="6" bestFit="1" customWidth="1"/>
    <col min="15" max="16384" width="9.140625" style="6"/>
  </cols>
  <sheetData>
    <row r="1" spans="1:17" ht="11.25" customHeight="1" x14ac:dyDescent="0.2">
      <c r="A1" s="5" t="s">
        <v>40</v>
      </c>
      <c r="B1" s="6"/>
    </row>
    <row r="2" spans="1:17" ht="11.25" customHeight="1" x14ac:dyDescent="0.2">
      <c r="A2" s="5" t="s">
        <v>255</v>
      </c>
      <c r="B2" s="6"/>
      <c r="I2" s="7"/>
      <c r="Q2" s="11"/>
    </row>
    <row r="3" spans="1:17" ht="11.25" customHeight="1" x14ac:dyDescent="0.2">
      <c r="A3" s="8"/>
      <c r="B3" s="25" t="s">
        <v>41</v>
      </c>
      <c r="C3" s="9"/>
      <c r="D3" s="9"/>
      <c r="E3" s="26"/>
      <c r="F3" s="9" t="s">
        <v>42</v>
      </c>
      <c r="G3" s="9"/>
      <c r="H3" s="9"/>
      <c r="I3" s="10"/>
      <c r="J3" s="9" t="s">
        <v>43</v>
      </c>
      <c r="K3" s="9"/>
      <c r="L3" s="9"/>
      <c r="M3" s="26"/>
      <c r="N3" s="66" t="s">
        <v>44</v>
      </c>
      <c r="O3" s="66"/>
      <c r="P3" s="66"/>
      <c r="Q3" s="11"/>
    </row>
    <row r="4" spans="1:17" ht="11.25" customHeight="1" x14ac:dyDescent="0.2">
      <c r="A4" s="7"/>
      <c r="B4" s="11">
        <v>2019</v>
      </c>
      <c r="C4" s="11">
        <v>2020</v>
      </c>
      <c r="D4" s="11">
        <v>2021</v>
      </c>
      <c r="E4" s="11"/>
      <c r="F4" s="11">
        <v>2019</v>
      </c>
      <c r="G4" s="11">
        <v>2020</v>
      </c>
      <c r="H4" s="11">
        <v>2021</v>
      </c>
      <c r="I4" s="11"/>
      <c r="J4" s="11">
        <v>2019</v>
      </c>
      <c r="K4" s="11">
        <v>2020</v>
      </c>
      <c r="L4" s="11">
        <v>2021</v>
      </c>
      <c r="M4" s="12"/>
      <c r="N4" s="11">
        <v>2019</v>
      </c>
      <c r="O4" s="11">
        <v>2020</v>
      </c>
      <c r="P4" s="11">
        <v>2021</v>
      </c>
      <c r="Q4" s="11"/>
    </row>
    <row r="5" spans="1:17" ht="11.25" customHeight="1" x14ac:dyDescent="0.2">
      <c r="A5" s="6"/>
      <c r="B5" s="6"/>
      <c r="C5" s="12"/>
      <c r="D5" s="12"/>
      <c r="E5" s="12"/>
      <c r="F5" s="12"/>
      <c r="G5" s="12"/>
      <c r="H5" s="12"/>
      <c r="I5" s="12"/>
      <c r="K5" s="12"/>
      <c r="L5" s="12"/>
      <c r="M5" s="12"/>
      <c r="N5" s="12"/>
      <c r="O5" s="12"/>
      <c r="P5" s="12"/>
    </row>
    <row r="6" spans="1:17" ht="11.25" customHeight="1" x14ac:dyDescent="0.2">
      <c r="A6" s="6"/>
      <c r="B6" s="13" t="s">
        <v>16</v>
      </c>
      <c r="C6" s="61"/>
      <c r="D6" s="61"/>
      <c r="E6" s="62"/>
      <c r="F6" s="63" t="s">
        <v>15</v>
      </c>
      <c r="G6" s="61"/>
      <c r="H6" s="61"/>
      <c r="I6" s="62"/>
      <c r="J6" s="13" t="s">
        <v>15</v>
      </c>
      <c r="K6" s="61"/>
      <c r="L6" s="61"/>
      <c r="M6" s="62"/>
      <c r="N6" s="63" t="s">
        <v>15</v>
      </c>
      <c r="O6" s="11"/>
      <c r="P6" s="11"/>
      <c r="Q6" s="11"/>
    </row>
    <row r="7" spans="1:17" ht="11.1" customHeight="1" x14ac:dyDescent="0.2">
      <c r="A7" s="6"/>
      <c r="B7" s="6"/>
      <c r="C7" s="17"/>
      <c r="D7" s="14"/>
      <c r="E7" s="14"/>
      <c r="K7" s="17"/>
      <c r="L7" s="14"/>
      <c r="M7" s="14"/>
    </row>
    <row r="8" spans="1:17" ht="11.25" customHeight="1" x14ac:dyDescent="0.2">
      <c r="A8" s="46" t="s">
        <v>204</v>
      </c>
      <c r="B8" s="27">
        <v>6880</v>
      </c>
      <c r="C8" s="27">
        <v>6880</v>
      </c>
      <c r="D8" s="27">
        <v>6920</v>
      </c>
      <c r="E8" s="27"/>
      <c r="F8" s="27">
        <v>24602</v>
      </c>
      <c r="G8" s="27">
        <v>25368</v>
      </c>
      <c r="H8" s="27">
        <v>27564</v>
      </c>
      <c r="I8" s="27"/>
      <c r="J8" s="27">
        <v>5464</v>
      </c>
      <c r="K8" s="27"/>
      <c r="L8" s="27">
        <v>6881</v>
      </c>
      <c r="M8" s="27"/>
      <c r="N8" s="27">
        <v>19137</v>
      </c>
      <c r="O8" s="27"/>
      <c r="P8" s="27">
        <v>20683</v>
      </c>
    </row>
    <row r="9" spans="1:17" ht="11.25" customHeight="1" x14ac:dyDescent="0.2">
      <c r="A9" s="15"/>
      <c r="B9" s="27"/>
      <c r="C9" s="27"/>
      <c r="D9" s="27"/>
      <c r="E9" s="27"/>
      <c r="F9" s="27"/>
      <c r="G9" s="27"/>
      <c r="H9" s="27"/>
      <c r="I9" s="27"/>
      <c r="J9" s="27"/>
      <c r="K9" s="27"/>
      <c r="L9" s="27"/>
      <c r="M9" s="27"/>
      <c r="N9" s="27"/>
      <c r="O9" s="27"/>
      <c r="P9" s="27"/>
    </row>
    <row r="10" spans="1:17" ht="11.25" customHeight="1" x14ac:dyDescent="0.2">
      <c r="A10" s="16" t="s">
        <v>18</v>
      </c>
      <c r="B10" s="27">
        <v>100</v>
      </c>
      <c r="C10" s="27">
        <v>130</v>
      </c>
      <c r="D10" s="27">
        <v>90</v>
      </c>
      <c r="E10" s="27"/>
      <c r="F10" s="27">
        <v>2522</v>
      </c>
      <c r="G10" s="27">
        <v>2660</v>
      </c>
      <c r="H10" s="27">
        <v>2604</v>
      </c>
      <c r="I10" s="27"/>
      <c r="J10" s="27">
        <v>480</v>
      </c>
      <c r="K10" s="27"/>
      <c r="L10" s="27">
        <v>539</v>
      </c>
      <c r="M10" s="27"/>
      <c r="N10" s="27">
        <v>2040</v>
      </c>
      <c r="O10" s="27"/>
      <c r="P10" s="27">
        <v>2067</v>
      </c>
    </row>
    <row r="11" spans="1:17" ht="11.25" customHeight="1" x14ac:dyDescent="0.2">
      <c r="A11" s="1"/>
      <c r="B11" s="27"/>
      <c r="C11" s="27"/>
      <c r="D11" s="27"/>
      <c r="E11" s="27"/>
      <c r="F11" s="27"/>
      <c r="G11" s="27"/>
      <c r="H11" s="27"/>
      <c r="I11" s="27"/>
      <c r="J11" s="27"/>
      <c r="K11" s="27"/>
      <c r="L11" s="27"/>
      <c r="M11" s="27"/>
      <c r="N11" s="27"/>
      <c r="O11" s="27"/>
      <c r="P11" s="27"/>
    </row>
    <row r="12" spans="1:17" ht="11.25" customHeight="1" x14ac:dyDescent="0.2">
      <c r="A12" s="48" t="s">
        <v>91</v>
      </c>
      <c r="B12" s="27">
        <v>6770</v>
      </c>
      <c r="C12" s="27">
        <v>6750</v>
      </c>
      <c r="D12" s="27">
        <v>6830</v>
      </c>
      <c r="E12" s="27"/>
      <c r="F12" s="27">
        <f>SUM(F14:F27)</f>
        <v>22080</v>
      </c>
      <c r="G12" s="27">
        <f t="shared" ref="G12:H12" si="0">SUM(G14:G27)</f>
        <v>22708</v>
      </c>
      <c r="H12" s="27">
        <f t="shared" si="0"/>
        <v>24960</v>
      </c>
      <c r="I12" s="27"/>
      <c r="J12" s="27">
        <f>SUM(J14:J27)</f>
        <v>4984</v>
      </c>
      <c r="K12" s="27"/>
      <c r="L12" s="27">
        <f t="shared" ref="L12" si="1">SUM(L14:L27)</f>
        <v>6342</v>
      </c>
      <c r="M12" s="27"/>
      <c r="N12" s="27">
        <f>SUM(N14:N27)</f>
        <v>17097</v>
      </c>
      <c r="O12" s="27"/>
      <c r="P12" s="27">
        <f t="shared" ref="P12" si="2">SUM(P14:P27)</f>
        <v>18616</v>
      </c>
    </row>
    <row r="13" spans="1:17" ht="11.25" customHeight="1" x14ac:dyDescent="0.2">
      <c r="A13" s="48" t="s">
        <v>3</v>
      </c>
      <c r="B13" s="27"/>
      <c r="C13" s="27"/>
      <c r="D13" s="27"/>
      <c r="E13" s="27"/>
      <c r="F13" s="27"/>
      <c r="G13" s="27"/>
      <c r="H13" s="27"/>
      <c r="I13" s="27"/>
      <c r="J13" s="27"/>
      <c r="K13" s="27"/>
      <c r="L13" s="27"/>
      <c r="M13" s="27"/>
      <c r="N13" s="27"/>
      <c r="O13" s="27"/>
      <c r="P13" s="27"/>
    </row>
    <row r="14" spans="1:17" ht="11.25" customHeight="1" x14ac:dyDescent="0.2">
      <c r="A14" s="20" t="s">
        <v>146</v>
      </c>
      <c r="B14" s="27">
        <v>1530</v>
      </c>
      <c r="C14" s="27">
        <v>1510</v>
      </c>
      <c r="D14" s="27">
        <v>1550</v>
      </c>
      <c r="E14" s="27"/>
      <c r="F14" s="27">
        <v>1578</v>
      </c>
      <c r="G14" s="27">
        <v>1636</v>
      </c>
      <c r="H14" s="27">
        <v>1691</v>
      </c>
      <c r="I14" s="27"/>
      <c r="J14" s="27">
        <v>336</v>
      </c>
      <c r="K14" s="27">
        <v>351</v>
      </c>
      <c r="L14" s="27">
        <v>484</v>
      </c>
      <c r="M14" s="27"/>
      <c r="N14" s="27">
        <v>1242</v>
      </c>
      <c r="O14" s="27">
        <v>1285</v>
      </c>
      <c r="P14" s="27">
        <v>1207</v>
      </c>
    </row>
    <row r="15" spans="1:17" ht="11.25" customHeight="1" x14ac:dyDescent="0.2">
      <c r="A15" s="20" t="s">
        <v>147</v>
      </c>
      <c r="B15" s="27">
        <v>450</v>
      </c>
      <c r="C15" s="27">
        <v>470</v>
      </c>
      <c r="D15" s="27">
        <v>480</v>
      </c>
      <c r="E15" s="27"/>
      <c r="F15" s="27">
        <v>231</v>
      </c>
      <c r="G15" s="27">
        <v>314</v>
      </c>
      <c r="H15" s="27">
        <v>274</v>
      </c>
      <c r="I15" s="27"/>
      <c r="J15" s="27">
        <v>68</v>
      </c>
      <c r="K15" s="27">
        <v>68</v>
      </c>
      <c r="L15" s="27">
        <v>58</v>
      </c>
      <c r="M15" s="27"/>
      <c r="N15" s="27">
        <v>162</v>
      </c>
      <c r="O15" s="27">
        <v>246</v>
      </c>
      <c r="P15" s="27">
        <v>216</v>
      </c>
    </row>
    <row r="16" spans="1:17" ht="11.25" customHeight="1" x14ac:dyDescent="0.2">
      <c r="A16" s="20" t="s">
        <v>148</v>
      </c>
      <c r="B16" s="27">
        <v>2110</v>
      </c>
      <c r="C16" s="27">
        <v>2110</v>
      </c>
      <c r="D16" s="27">
        <v>2100</v>
      </c>
      <c r="E16" s="27"/>
      <c r="F16" s="27">
        <v>1058</v>
      </c>
      <c r="G16" s="27">
        <v>1126</v>
      </c>
      <c r="H16" s="27">
        <v>1333</v>
      </c>
      <c r="I16" s="27"/>
      <c r="J16" s="27">
        <v>47</v>
      </c>
      <c r="K16" s="27">
        <v>46</v>
      </c>
      <c r="L16" s="27">
        <v>239</v>
      </c>
      <c r="M16" s="27"/>
      <c r="N16" s="27">
        <v>1011</v>
      </c>
      <c r="O16" s="27">
        <v>1080</v>
      </c>
      <c r="P16" s="27">
        <v>1094</v>
      </c>
    </row>
    <row r="17" spans="1:17" ht="11.25" customHeight="1" x14ac:dyDescent="0.2">
      <c r="A17" s="20" t="s">
        <v>149</v>
      </c>
      <c r="B17" s="27">
        <v>30</v>
      </c>
      <c r="C17" s="27">
        <v>20</v>
      </c>
      <c r="D17" s="27">
        <v>30</v>
      </c>
      <c r="E17" s="27"/>
      <c r="F17" s="27">
        <v>551</v>
      </c>
      <c r="G17" s="27">
        <v>525</v>
      </c>
      <c r="H17" s="27">
        <v>651</v>
      </c>
      <c r="I17" s="27"/>
      <c r="J17" s="27">
        <v>92</v>
      </c>
      <c r="K17" s="27">
        <v>57</v>
      </c>
      <c r="L17" s="27">
        <v>46</v>
      </c>
      <c r="M17" s="27"/>
      <c r="N17" s="27">
        <v>460</v>
      </c>
      <c r="O17" s="27">
        <v>468</v>
      </c>
      <c r="P17" s="27">
        <v>605</v>
      </c>
    </row>
    <row r="18" spans="1:17" ht="11.25" customHeight="1" x14ac:dyDescent="0.2">
      <c r="A18" s="20" t="s">
        <v>150</v>
      </c>
      <c r="B18" s="27">
        <v>70</v>
      </c>
      <c r="C18" s="27">
        <v>80</v>
      </c>
      <c r="D18" s="27">
        <v>80</v>
      </c>
      <c r="E18" s="27"/>
      <c r="F18" s="27">
        <v>656</v>
      </c>
      <c r="G18" s="27">
        <v>955</v>
      </c>
      <c r="H18" s="27">
        <v>950</v>
      </c>
      <c r="I18" s="27"/>
      <c r="J18" s="27">
        <v>104</v>
      </c>
      <c r="K18" s="27">
        <v>146</v>
      </c>
      <c r="L18" s="27">
        <v>177</v>
      </c>
      <c r="M18" s="27"/>
      <c r="N18" s="27">
        <v>552</v>
      </c>
      <c r="O18" s="27">
        <v>810</v>
      </c>
      <c r="P18" s="27">
        <v>773</v>
      </c>
    </row>
    <row r="19" spans="1:17" ht="11.25" customHeight="1" x14ac:dyDescent="0.2">
      <c r="A19" s="20" t="s">
        <v>151</v>
      </c>
      <c r="B19" s="27">
        <v>10</v>
      </c>
      <c r="C19" s="27">
        <v>10</v>
      </c>
      <c r="D19" s="27">
        <v>10</v>
      </c>
      <c r="E19" s="27"/>
      <c r="F19" s="27">
        <v>303</v>
      </c>
      <c r="G19" s="27">
        <v>243</v>
      </c>
      <c r="H19" s="27">
        <v>215</v>
      </c>
      <c r="I19" s="27"/>
      <c r="J19" s="27">
        <v>9</v>
      </c>
      <c r="K19" s="27">
        <v>31</v>
      </c>
      <c r="L19" s="27">
        <v>44</v>
      </c>
      <c r="M19" s="27"/>
      <c r="N19" s="27">
        <v>294</v>
      </c>
      <c r="O19" s="27">
        <v>212</v>
      </c>
      <c r="P19" s="27">
        <v>171</v>
      </c>
    </row>
    <row r="20" spans="1:17" ht="11.25" customHeight="1" x14ac:dyDescent="0.2">
      <c r="A20" s="20" t="s">
        <v>152</v>
      </c>
      <c r="B20" s="27" t="s">
        <v>188</v>
      </c>
      <c r="C20" s="27" t="s">
        <v>188</v>
      </c>
      <c r="D20" s="27">
        <v>10</v>
      </c>
      <c r="E20" s="27"/>
      <c r="F20" s="27" t="s">
        <v>188</v>
      </c>
      <c r="G20" s="27" t="s">
        <v>188</v>
      </c>
      <c r="H20" s="27">
        <v>141</v>
      </c>
      <c r="I20" s="27"/>
      <c r="J20" s="27" t="s">
        <v>188</v>
      </c>
      <c r="K20" s="27">
        <v>17</v>
      </c>
      <c r="L20" s="27">
        <v>31</v>
      </c>
      <c r="M20" s="27"/>
      <c r="N20" s="27" t="s">
        <v>188</v>
      </c>
      <c r="O20" s="27">
        <v>82</v>
      </c>
      <c r="P20" s="27">
        <v>110</v>
      </c>
    </row>
    <row r="21" spans="1:17" ht="11.25" customHeight="1" x14ac:dyDescent="0.2">
      <c r="A21" s="20" t="s">
        <v>153</v>
      </c>
      <c r="B21" s="27">
        <v>10</v>
      </c>
      <c r="C21" s="27" t="s">
        <v>188</v>
      </c>
      <c r="D21" s="27">
        <v>20</v>
      </c>
      <c r="E21" s="27"/>
      <c r="F21" s="27">
        <v>142</v>
      </c>
      <c r="G21" s="27" t="s">
        <v>188</v>
      </c>
      <c r="H21" s="27">
        <v>132</v>
      </c>
      <c r="I21" s="27"/>
      <c r="J21" s="27">
        <v>37</v>
      </c>
      <c r="K21" s="27" t="s">
        <v>188</v>
      </c>
      <c r="L21" s="27">
        <v>11</v>
      </c>
      <c r="M21" s="27"/>
      <c r="N21" s="27">
        <v>106</v>
      </c>
      <c r="O21" s="27" t="s">
        <v>188</v>
      </c>
      <c r="P21" s="27">
        <v>121</v>
      </c>
    </row>
    <row r="22" spans="1:17" ht="11.25" customHeight="1" x14ac:dyDescent="0.2">
      <c r="A22" s="20" t="s">
        <v>154</v>
      </c>
      <c r="B22" s="27">
        <v>1740</v>
      </c>
      <c r="C22" s="27">
        <v>1710</v>
      </c>
      <c r="D22" s="27">
        <v>1690</v>
      </c>
      <c r="E22" s="27"/>
      <c r="F22" s="27">
        <v>8967</v>
      </c>
      <c r="G22" s="27">
        <v>8950</v>
      </c>
      <c r="H22" s="27">
        <v>10472</v>
      </c>
      <c r="I22" s="27"/>
      <c r="J22" s="27">
        <v>877</v>
      </c>
      <c r="K22" s="27">
        <v>926</v>
      </c>
      <c r="L22" s="27">
        <v>1170</v>
      </c>
      <c r="M22" s="27"/>
      <c r="N22" s="27">
        <v>8090</v>
      </c>
      <c r="O22" s="27">
        <v>8024</v>
      </c>
      <c r="P22" s="27">
        <v>9302</v>
      </c>
    </row>
    <row r="23" spans="1:17" ht="11.25" customHeight="1" x14ac:dyDescent="0.2">
      <c r="A23" s="20" t="s">
        <v>155</v>
      </c>
      <c r="B23" s="27">
        <v>760</v>
      </c>
      <c r="C23" s="27">
        <v>770</v>
      </c>
      <c r="D23" s="27">
        <v>800</v>
      </c>
      <c r="E23" s="27"/>
      <c r="F23" s="27">
        <v>8347</v>
      </c>
      <c r="G23" s="27">
        <v>8807</v>
      </c>
      <c r="H23" s="27">
        <v>8843</v>
      </c>
      <c r="I23" s="27"/>
      <c r="J23" s="27">
        <v>3322</v>
      </c>
      <c r="K23" s="27">
        <v>3819</v>
      </c>
      <c r="L23" s="27">
        <v>4002</v>
      </c>
      <c r="M23" s="27"/>
      <c r="N23" s="27">
        <v>5025</v>
      </c>
      <c r="O23" s="27">
        <v>4988</v>
      </c>
      <c r="P23" s="27">
        <v>4840</v>
      </c>
    </row>
    <row r="24" spans="1:17" ht="11.25" customHeight="1" x14ac:dyDescent="0.2">
      <c r="A24" s="20" t="s">
        <v>156</v>
      </c>
      <c r="B24" s="27" t="s">
        <v>188</v>
      </c>
      <c r="C24" s="27" t="s">
        <v>188</v>
      </c>
      <c r="D24" s="27">
        <v>10</v>
      </c>
      <c r="E24" s="27"/>
      <c r="F24" s="27" t="s">
        <v>188</v>
      </c>
      <c r="G24" s="27" t="s">
        <v>188</v>
      </c>
      <c r="H24" s="27">
        <v>85</v>
      </c>
      <c r="I24" s="27"/>
      <c r="J24" s="27" t="s">
        <v>188</v>
      </c>
      <c r="K24" s="27" t="s">
        <v>188</v>
      </c>
      <c r="L24" s="27">
        <v>30</v>
      </c>
      <c r="M24" s="27"/>
      <c r="N24" s="27" t="s">
        <v>188</v>
      </c>
      <c r="O24" s="27" t="s">
        <v>188</v>
      </c>
      <c r="P24" s="27">
        <v>55</v>
      </c>
    </row>
    <row r="25" spans="1:17" ht="11.25" customHeight="1" x14ac:dyDescent="0.2">
      <c r="A25" s="20" t="s">
        <v>157</v>
      </c>
      <c r="B25" s="27">
        <v>10</v>
      </c>
      <c r="C25" s="27">
        <v>10</v>
      </c>
      <c r="D25" s="27">
        <v>10</v>
      </c>
      <c r="E25" s="27"/>
      <c r="F25" s="27">
        <v>69</v>
      </c>
      <c r="G25" s="27">
        <v>88</v>
      </c>
      <c r="H25" s="27">
        <v>106</v>
      </c>
      <c r="I25" s="27"/>
      <c r="J25" s="27">
        <v>25</v>
      </c>
      <c r="K25" s="27">
        <v>28</v>
      </c>
      <c r="L25" s="27">
        <v>39</v>
      </c>
      <c r="M25" s="27"/>
      <c r="N25" s="27">
        <v>44</v>
      </c>
      <c r="O25" s="27">
        <v>60</v>
      </c>
      <c r="P25" s="27">
        <v>66</v>
      </c>
    </row>
    <row r="26" spans="1:17" ht="11.25" customHeight="1" x14ac:dyDescent="0.2">
      <c r="A26" s="20" t="s">
        <v>158</v>
      </c>
      <c r="B26" s="27">
        <v>50</v>
      </c>
      <c r="C26" s="27">
        <v>50</v>
      </c>
      <c r="D26" s="27">
        <v>50</v>
      </c>
      <c r="E26" s="27"/>
      <c r="F26" s="27">
        <v>52</v>
      </c>
      <c r="G26" s="27">
        <v>64</v>
      </c>
      <c r="H26" s="27">
        <v>67</v>
      </c>
      <c r="I26" s="27"/>
      <c r="J26" s="27">
        <v>6</v>
      </c>
      <c r="K26" s="27">
        <v>5</v>
      </c>
      <c r="L26" s="27">
        <v>11</v>
      </c>
      <c r="M26" s="27"/>
      <c r="N26" s="27">
        <v>46</v>
      </c>
      <c r="O26" s="27">
        <v>59</v>
      </c>
      <c r="P26" s="27">
        <v>56</v>
      </c>
    </row>
    <row r="27" spans="1:17" x14ac:dyDescent="0.2">
      <c r="A27" s="20" t="s">
        <v>253</v>
      </c>
      <c r="B27" s="27">
        <v>10</v>
      </c>
      <c r="C27" s="27" t="s">
        <v>188</v>
      </c>
      <c r="D27" s="27" t="s">
        <v>188</v>
      </c>
      <c r="E27" s="27"/>
      <c r="F27" s="27">
        <v>126</v>
      </c>
      <c r="G27" s="27" t="s">
        <v>188</v>
      </c>
      <c r="H27" s="27" t="s">
        <v>188</v>
      </c>
      <c r="I27" s="27"/>
      <c r="J27" s="27">
        <v>61</v>
      </c>
      <c r="K27" s="27" t="s">
        <v>188</v>
      </c>
      <c r="L27" s="27" t="s">
        <v>188</v>
      </c>
      <c r="M27" s="27"/>
      <c r="N27" s="27">
        <v>65</v>
      </c>
      <c r="O27" s="27" t="s">
        <v>188</v>
      </c>
      <c r="P27" s="27" t="s">
        <v>188</v>
      </c>
    </row>
    <row r="28" spans="1:17" x14ac:dyDescent="0.2">
      <c r="C28" s="7"/>
      <c r="D28" s="7"/>
      <c r="E28" s="35"/>
      <c r="F28" s="7"/>
      <c r="G28" s="7"/>
      <c r="H28" s="7"/>
      <c r="I28" s="7"/>
      <c r="J28" s="14"/>
      <c r="K28" s="7"/>
      <c r="L28" s="7"/>
      <c r="M28" s="7"/>
      <c r="N28" s="7"/>
      <c r="O28" s="7"/>
      <c r="P28" s="7"/>
      <c r="Q28" s="7"/>
    </row>
    <row r="29" spans="1:17" x14ac:dyDescent="0.2">
      <c r="A29" s="8" t="s">
        <v>5</v>
      </c>
      <c r="B29" s="8"/>
      <c r="C29" s="14"/>
      <c r="D29" s="14"/>
      <c r="E29" s="14"/>
      <c r="J29" s="8"/>
      <c r="K29" s="14"/>
      <c r="L29" s="14"/>
      <c r="M29" s="14"/>
    </row>
    <row r="30" spans="1:17" x14ac:dyDescent="0.2">
      <c r="A30" s="22"/>
      <c r="C30" s="14"/>
      <c r="D30" s="14"/>
      <c r="E30" s="14"/>
    </row>
    <row r="31" spans="1:17" x14ac:dyDescent="0.2">
      <c r="A31" s="2"/>
      <c r="C31" s="14"/>
      <c r="D31" s="14"/>
    </row>
    <row r="32" spans="1:17" x14ac:dyDescent="0.2">
      <c r="A32" s="6"/>
      <c r="C32" s="14"/>
      <c r="D32" s="14"/>
    </row>
    <row r="33" spans="1:5" x14ac:dyDescent="0.2">
      <c r="A33" s="6"/>
      <c r="C33" s="14"/>
      <c r="D33" s="14"/>
    </row>
    <row r="34" spans="1:5" x14ac:dyDescent="0.2">
      <c r="A34" s="6"/>
      <c r="C34" s="14"/>
      <c r="D34" s="14"/>
    </row>
    <row r="35" spans="1:5" x14ac:dyDescent="0.2">
      <c r="C35" s="14"/>
      <c r="D35" s="14"/>
      <c r="E35" s="14"/>
    </row>
    <row r="36" spans="1:5" x14ac:dyDescent="0.2">
      <c r="C36" s="14"/>
      <c r="D36" s="14"/>
      <c r="E36" s="14"/>
    </row>
    <row r="37" spans="1:5" x14ac:dyDescent="0.2">
      <c r="C37" s="14"/>
      <c r="D37" s="14"/>
      <c r="E37" s="14"/>
    </row>
    <row r="38" spans="1:5" x14ac:dyDescent="0.2">
      <c r="C38" s="14"/>
      <c r="D38" s="14"/>
      <c r="E38" s="14"/>
    </row>
    <row r="39" spans="1:5" x14ac:dyDescent="0.2">
      <c r="C39" s="14"/>
      <c r="D39" s="14"/>
      <c r="E39" s="14"/>
    </row>
    <row r="40" spans="1:5" x14ac:dyDescent="0.2">
      <c r="C40" s="14"/>
      <c r="D40" s="14"/>
      <c r="E40" s="14"/>
    </row>
    <row r="41" spans="1:5" x14ac:dyDescent="0.2">
      <c r="C41" s="14"/>
      <c r="D41" s="14"/>
    </row>
    <row r="42" spans="1:5" x14ac:dyDescent="0.2">
      <c r="B42" s="27"/>
      <c r="C42" s="27"/>
      <c r="D42" s="14"/>
    </row>
    <row r="43" spans="1:5" x14ac:dyDescent="0.2">
      <c r="C43" s="27"/>
      <c r="D43" s="14"/>
    </row>
    <row r="44" spans="1:5" x14ac:dyDescent="0.2">
      <c r="C44" s="14"/>
      <c r="D44" s="14"/>
    </row>
    <row r="45" spans="1:5" x14ac:dyDescent="0.2">
      <c r="C45" s="14"/>
      <c r="D45" s="14"/>
    </row>
    <row r="46" spans="1:5" x14ac:dyDescent="0.2">
      <c r="B46" s="27"/>
      <c r="C46" s="27"/>
      <c r="D46" s="14"/>
    </row>
    <row r="47" spans="1:5" x14ac:dyDescent="0.2">
      <c r="C47" s="14"/>
      <c r="D47" s="14"/>
    </row>
    <row r="48" spans="1:5" x14ac:dyDescent="0.2">
      <c r="C48" s="14"/>
      <c r="D48" s="14"/>
    </row>
    <row r="49" spans="3:4" x14ac:dyDescent="0.2">
      <c r="C49" s="27"/>
      <c r="D49" s="27"/>
    </row>
    <row r="50" spans="3:4" x14ac:dyDescent="0.2">
      <c r="C50" s="14"/>
      <c r="D50" s="14"/>
    </row>
    <row r="51" spans="3:4" x14ac:dyDescent="0.2">
      <c r="C51" s="14"/>
      <c r="D51" s="14"/>
    </row>
    <row r="52" spans="3:4" x14ac:dyDescent="0.2">
      <c r="C52" s="14"/>
      <c r="D52" s="14"/>
    </row>
    <row r="53" spans="3:4" x14ac:dyDescent="0.2">
      <c r="C53" s="14"/>
      <c r="D53" s="14"/>
    </row>
    <row r="54" spans="3:4" x14ac:dyDescent="0.2">
      <c r="C54" s="14"/>
      <c r="D54" s="14"/>
    </row>
    <row r="55" spans="3:4" x14ac:dyDescent="0.2">
      <c r="C55" s="14"/>
      <c r="D55" s="14"/>
    </row>
    <row r="56" spans="3:4" x14ac:dyDescent="0.2">
      <c r="C56" s="14"/>
      <c r="D56" s="14"/>
    </row>
  </sheetData>
  <mergeCells count="1">
    <mergeCell ref="N3:P3"/>
  </mergeCells>
  <conditionalFormatting sqref="B6">
    <cfRule type="cellIs" dxfId="55" priority="3" stopIfTrue="1" operator="equal">
      <formula>"   "</formula>
    </cfRule>
    <cfRule type="cellIs" dxfId="54" priority="4" stopIfTrue="1" operator="equal">
      <formula>"    "</formula>
    </cfRule>
  </conditionalFormatting>
  <conditionalFormatting sqref="J6">
    <cfRule type="cellIs" dxfId="53" priority="1" stopIfTrue="1" operator="equal">
      <formula>"   "</formula>
    </cfRule>
    <cfRule type="cellIs" dxfId="52" priority="2" stopIfTrue="1" operator="equal">
      <formula>"    "</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workbookViewId="0"/>
  </sheetViews>
  <sheetFormatPr defaultColWidth="9.140625" defaultRowHeight="11.25" x14ac:dyDescent="0.2"/>
  <cols>
    <col min="1" max="1" width="70.5703125" style="14" bestFit="1" customWidth="1"/>
    <col min="2" max="2" width="10" style="14" customWidth="1"/>
    <col min="3" max="4" width="10" style="6" customWidth="1"/>
    <col min="5" max="5" width="1.7109375" style="6" customWidth="1"/>
    <col min="6" max="6" width="10.42578125" style="6" bestFit="1" customWidth="1"/>
    <col min="7" max="8" width="10" style="6" customWidth="1"/>
    <col min="9" max="9" width="1.7109375" style="6" customWidth="1"/>
    <col min="10" max="10" width="7.42578125" style="6" bestFit="1" customWidth="1"/>
    <col min="11" max="12" width="9.140625" style="6"/>
    <col min="13" max="13" width="1.7109375" style="6" customWidth="1"/>
    <col min="14" max="14" width="13.85546875" style="6" bestFit="1" customWidth="1"/>
    <col min="15" max="16384" width="9.140625" style="6"/>
  </cols>
  <sheetData>
    <row r="1" spans="1:19" ht="11.25" customHeight="1" x14ac:dyDescent="0.2">
      <c r="A1" s="5" t="s">
        <v>45</v>
      </c>
      <c r="B1" s="6"/>
    </row>
    <row r="2" spans="1:19" ht="11.25" customHeight="1" x14ac:dyDescent="0.2">
      <c r="A2" s="5" t="s">
        <v>256</v>
      </c>
      <c r="B2" s="6"/>
      <c r="I2" s="7"/>
    </row>
    <row r="3" spans="1:19" ht="11.25" customHeight="1" x14ac:dyDescent="0.2">
      <c r="A3" s="8"/>
      <c r="B3" s="25" t="s">
        <v>41</v>
      </c>
      <c r="C3" s="25"/>
      <c r="D3" s="25"/>
      <c r="E3" s="123"/>
      <c r="F3" s="25" t="s">
        <v>42</v>
      </c>
      <c r="G3" s="25"/>
      <c r="H3" s="25"/>
      <c r="I3" s="124"/>
      <c r="J3" s="25" t="s">
        <v>43</v>
      </c>
      <c r="K3" s="25"/>
      <c r="L3" s="25"/>
      <c r="M3" s="123"/>
      <c r="N3" s="125" t="s">
        <v>44</v>
      </c>
      <c r="O3" s="125"/>
      <c r="P3" s="125"/>
    </row>
    <row r="4" spans="1:19" ht="11.25" customHeight="1" x14ac:dyDescent="0.2">
      <c r="A4" s="7"/>
      <c r="B4" s="11">
        <v>2019</v>
      </c>
      <c r="C4" s="11">
        <v>2020</v>
      </c>
      <c r="D4" s="11">
        <v>2021</v>
      </c>
      <c r="E4" s="11"/>
      <c r="F4" s="11">
        <v>2019</v>
      </c>
      <c r="G4" s="11">
        <v>2020</v>
      </c>
      <c r="H4" s="11">
        <v>2021</v>
      </c>
      <c r="I4" s="11"/>
      <c r="J4" s="11">
        <v>2019</v>
      </c>
      <c r="K4" s="11">
        <v>2020</v>
      </c>
      <c r="L4" s="11">
        <v>2021</v>
      </c>
      <c r="M4" s="11"/>
      <c r="N4" s="11">
        <v>2019</v>
      </c>
      <c r="O4" s="11">
        <v>2020</v>
      </c>
      <c r="P4" s="11">
        <v>2021</v>
      </c>
    </row>
    <row r="5" spans="1:19" ht="11.25" customHeight="1" x14ac:dyDescent="0.2">
      <c r="A5" s="6"/>
      <c r="B5" s="6"/>
      <c r="C5" s="12"/>
      <c r="D5" s="12"/>
      <c r="E5" s="12"/>
      <c r="F5" s="12"/>
      <c r="G5" s="12"/>
      <c r="H5" s="12"/>
      <c r="I5" s="12"/>
      <c r="K5" s="12"/>
      <c r="L5" s="12"/>
      <c r="M5" s="12"/>
      <c r="N5" s="12"/>
      <c r="O5" s="12"/>
      <c r="P5" s="12"/>
    </row>
    <row r="6" spans="1:19" ht="11.25" customHeight="1" x14ac:dyDescent="0.2">
      <c r="A6" s="6"/>
      <c r="B6" s="13" t="s">
        <v>16</v>
      </c>
      <c r="C6" s="61"/>
      <c r="D6" s="61"/>
      <c r="E6" s="62"/>
      <c r="F6" s="63" t="s">
        <v>15</v>
      </c>
      <c r="G6" s="61"/>
      <c r="H6" s="61"/>
      <c r="I6" s="62"/>
      <c r="J6" s="13" t="s">
        <v>16</v>
      </c>
      <c r="K6" s="61"/>
      <c r="L6" s="61"/>
      <c r="M6" s="62"/>
      <c r="N6" s="63" t="s">
        <v>15</v>
      </c>
      <c r="O6" s="11"/>
      <c r="P6" s="11"/>
    </row>
    <row r="7" spans="1:19" ht="11.25" customHeight="1" x14ac:dyDescent="0.2">
      <c r="A7" s="6"/>
      <c r="B7" s="6"/>
      <c r="C7" s="17"/>
      <c r="D7" s="14"/>
      <c r="E7" s="14"/>
      <c r="K7" s="17"/>
      <c r="L7" s="14"/>
      <c r="M7" s="14"/>
    </row>
    <row r="8" spans="1:19" ht="11.25" customHeight="1" x14ac:dyDescent="0.2">
      <c r="A8" s="46" t="s">
        <v>204</v>
      </c>
      <c r="B8" s="27">
        <v>6880</v>
      </c>
      <c r="C8" s="27">
        <v>6880</v>
      </c>
      <c r="D8" s="27">
        <v>6920</v>
      </c>
      <c r="E8" s="27"/>
      <c r="F8" s="27">
        <v>24602</v>
      </c>
      <c r="G8" s="27">
        <v>25368</v>
      </c>
      <c r="H8" s="27">
        <v>27564</v>
      </c>
      <c r="I8" s="27"/>
      <c r="J8" s="27">
        <v>5464</v>
      </c>
      <c r="K8" s="27">
        <v>5995</v>
      </c>
      <c r="L8" s="27">
        <v>6881</v>
      </c>
      <c r="M8" s="27"/>
      <c r="N8" s="27">
        <v>19137</v>
      </c>
      <c r="O8" s="27">
        <v>19373</v>
      </c>
      <c r="P8" s="27">
        <v>20683</v>
      </c>
    </row>
    <row r="9" spans="1:19" ht="11.25" customHeight="1" x14ac:dyDescent="0.2">
      <c r="A9" s="15"/>
      <c r="B9" s="27"/>
      <c r="C9" s="27"/>
      <c r="D9" s="27"/>
      <c r="E9" s="27"/>
      <c r="F9" s="27"/>
      <c r="G9" s="27"/>
      <c r="H9" s="27"/>
      <c r="I9" s="27"/>
      <c r="J9" s="27"/>
      <c r="K9" s="27"/>
      <c r="L9" s="27"/>
      <c r="M9" s="27"/>
      <c r="N9" s="27"/>
      <c r="O9" s="27"/>
      <c r="P9" s="27"/>
    </row>
    <row r="10" spans="1:19" ht="11.25" customHeight="1" x14ac:dyDescent="0.2">
      <c r="A10" s="32" t="s">
        <v>18</v>
      </c>
      <c r="B10" s="27">
        <v>190</v>
      </c>
      <c r="C10" s="27">
        <v>250</v>
      </c>
      <c r="D10" s="27">
        <v>170</v>
      </c>
      <c r="E10" s="27"/>
      <c r="F10" s="27">
        <v>2968</v>
      </c>
      <c r="G10" s="27">
        <v>3101</v>
      </c>
      <c r="H10" s="27">
        <v>3106</v>
      </c>
      <c r="I10" s="27"/>
      <c r="J10" s="27">
        <v>598</v>
      </c>
      <c r="K10" s="27">
        <v>617</v>
      </c>
      <c r="L10" s="27">
        <v>634</v>
      </c>
      <c r="M10" s="27"/>
      <c r="N10" s="27">
        <v>2371</v>
      </c>
      <c r="O10" s="27">
        <v>2484</v>
      </c>
      <c r="P10" s="27">
        <v>2472</v>
      </c>
    </row>
    <row r="11" spans="1:19" ht="11.25" customHeight="1" x14ac:dyDescent="0.2">
      <c r="A11" s="32"/>
      <c r="B11" s="27"/>
      <c r="C11" s="27"/>
      <c r="D11" s="27"/>
      <c r="E11" s="27"/>
      <c r="F11" s="27"/>
      <c r="G11" s="27"/>
      <c r="H11" s="27"/>
      <c r="I11" s="27"/>
      <c r="J11" s="27"/>
      <c r="K11" s="27"/>
      <c r="L11" s="27"/>
      <c r="M11" s="27"/>
      <c r="N11" s="27"/>
      <c r="O11" s="27"/>
      <c r="P11" s="27"/>
    </row>
    <row r="12" spans="1:19" ht="11.25" customHeight="1" x14ac:dyDescent="0.2">
      <c r="A12" s="32" t="s">
        <v>91</v>
      </c>
      <c r="B12" s="27">
        <v>5140</v>
      </c>
      <c r="C12" s="27">
        <v>6630</v>
      </c>
      <c r="D12" s="27">
        <v>6760</v>
      </c>
      <c r="E12" s="27"/>
      <c r="F12" s="27">
        <f t="shared" ref="F12:P12" si="0">SUM(F14:F49)</f>
        <v>21634</v>
      </c>
      <c r="G12" s="27">
        <f t="shared" si="0"/>
        <v>22267</v>
      </c>
      <c r="H12" s="27">
        <f t="shared" si="0"/>
        <v>24458</v>
      </c>
      <c r="I12" s="27"/>
      <c r="J12" s="27">
        <f t="shared" si="0"/>
        <v>4866</v>
      </c>
      <c r="K12" s="27">
        <f t="shared" si="0"/>
        <v>5378</v>
      </c>
      <c r="L12" s="27">
        <f t="shared" si="0"/>
        <v>6247</v>
      </c>
      <c r="M12" s="27"/>
      <c r="N12" s="27">
        <f t="shared" si="0"/>
        <v>16766</v>
      </c>
      <c r="O12" s="27">
        <f t="shared" si="0"/>
        <v>16889</v>
      </c>
      <c r="P12" s="27">
        <f t="shared" si="0"/>
        <v>18211</v>
      </c>
    </row>
    <row r="13" spans="1:19" ht="11.25" customHeight="1" x14ac:dyDescent="0.2">
      <c r="A13" s="14" t="s">
        <v>3</v>
      </c>
      <c r="B13" s="27"/>
      <c r="C13" s="27"/>
      <c r="D13" s="27"/>
      <c r="E13" s="27"/>
      <c r="F13" s="27"/>
      <c r="G13" s="27"/>
      <c r="H13" s="27"/>
      <c r="I13" s="27"/>
      <c r="J13" s="27"/>
      <c r="K13" s="27"/>
      <c r="L13" s="27"/>
      <c r="M13" s="27"/>
      <c r="N13" s="27"/>
      <c r="O13" s="27"/>
      <c r="P13" s="27"/>
    </row>
    <row r="14" spans="1:19" ht="11.25" customHeight="1" x14ac:dyDescent="0.2">
      <c r="A14" s="20" t="s">
        <v>112</v>
      </c>
      <c r="B14" s="27" t="s">
        <v>188</v>
      </c>
      <c r="C14" s="27">
        <v>10</v>
      </c>
      <c r="D14" s="27">
        <v>10</v>
      </c>
      <c r="E14" s="27"/>
      <c r="F14" s="27">
        <v>20</v>
      </c>
      <c r="G14" s="27">
        <v>19</v>
      </c>
      <c r="H14" s="27">
        <v>21</v>
      </c>
      <c r="I14" s="27"/>
      <c r="J14" s="27">
        <v>8</v>
      </c>
      <c r="K14" s="27">
        <v>7</v>
      </c>
      <c r="L14" s="27">
        <v>6</v>
      </c>
      <c r="M14" s="27"/>
      <c r="N14" s="27">
        <v>11</v>
      </c>
      <c r="O14" s="27">
        <v>12</v>
      </c>
      <c r="P14" s="27">
        <v>15</v>
      </c>
      <c r="S14" s="20"/>
    </row>
    <row r="15" spans="1:19" ht="11.25" customHeight="1" x14ac:dyDescent="0.2">
      <c r="A15" s="20" t="s">
        <v>113</v>
      </c>
      <c r="B15" s="27" t="s">
        <v>188</v>
      </c>
      <c r="C15" s="27">
        <v>300</v>
      </c>
      <c r="D15" s="27">
        <v>310</v>
      </c>
      <c r="E15" s="27"/>
      <c r="F15" s="27">
        <v>618</v>
      </c>
      <c r="G15" s="27">
        <v>641</v>
      </c>
      <c r="H15" s="27">
        <v>691</v>
      </c>
      <c r="I15" s="27"/>
      <c r="J15" s="27">
        <v>243</v>
      </c>
      <c r="K15" s="27">
        <v>251</v>
      </c>
      <c r="L15" s="27">
        <v>301</v>
      </c>
      <c r="M15" s="27"/>
      <c r="N15" s="27">
        <v>375</v>
      </c>
      <c r="O15" s="27">
        <v>390</v>
      </c>
      <c r="P15" s="27">
        <v>390</v>
      </c>
      <c r="S15" s="20"/>
    </row>
    <row r="16" spans="1:19" ht="11.25" customHeight="1" x14ac:dyDescent="0.2">
      <c r="A16" s="20" t="s">
        <v>120</v>
      </c>
      <c r="B16" s="27" t="s">
        <v>188</v>
      </c>
      <c r="C16" s="27">
        <v>140</v>
      </c>
      <c r="D16" s="27">
        <v>140</v>
      </c>
      <c r="E16" s="27"/>
      <c r="F16" s="27">
        <v>253</v>
      </c>
      <c r="G16" s="27">
        <v>267</v>
      </c>
      <c r="H16" s="27">
        <v>264</v>
      </c>
      <c r="I16" s="27"/>
      <c r="J16" s="27">
        <v>8</v>
      </c>
      <c r="K16" s="27">
        <v>15</v>
      </c>
      <c r="L16" s="27">
        <v>15</v>
      </c>
      <c r="M16" s="27"/>
      <c r="N16" s="27">
        <v>245</v>
      </c>
      <c r="O16" s="27">
        <v>252</v>
      </c>
      <c r="P16" s="27">
        <v>249</v>
      </c>
      <c r="S16" s="20"/>
    </row>
    <row r="17" spans="1:19" ht="11.25" customHeight="1" x14ac:dyDescent="0.2">
      <c r="A17" s="20" t="s">
        <v>115</v>
      </c>
      <c r="B17" s="27" t="s">
        <v>188</v>
      </c>
      <c r="C17" s="27">
        <v>80</v>
      </c>
      <c r="D17" s="27">
        <v>80</v>
      </c>
      <c r="E17" s="27"/>
      <c r="F17" s="27">
        <v>83</v>
      </c>
      <c r="G17" s="27">
        <v>102</v>
      </c>
      <c r="H17" s="27">
        <v>97</v>
      </c>
      <c r="I17" s="27"/>
      <c r="J17" s="27">
        <v>5</v>
      </c>
      <c r="K17" s="27">
        <v>5</v>
      </c>
      <c r="L17" s="27">
        <v>25</v>
      </c>
      <c r="M17" s="27"/>
      <c r="N17" s="27">
        <v>78</v>
      </c>
      <c r="O17" s="27">
        <v>97</v>
      </c>
      <c r="P17" s="27">
        <v>72</v>
      </c>
      <c r="S17" s="20"/>
    </row>
    <row r="18" spans="1:19" ht="11.25" customHeight="1" x14ac:dyDescent="0.2">
      <c r="A18" s="20" t="s">
        <v>114</v>
      </c>
      <c r="B18" s="27" t="s">
        <v>188</v>
      </c>
      <c r="C18" s="27">
        <v>450</v>
      </c>
      <c r="D18" s="27">
        <v>460</v>
      </c>
      <c r="E18" s="27"/>
      <c r="F18" s="27">
        <v>315</v>
      </c>
      <c r="G18" s="27">
        <v>328</v>
      </c>
      <c r="H18" s="27">
        <v>311</v>
      </c>
      <c r="I18" s="27"/>
      <c r="J18" s="27">
        <v>11</v>
      </c>
      <c r="K18" s="27">
        <v>9</v>
      </c>
      <c r="L18" s="27">
        <v>43</v>
      </c>
      <c r="M18" s="27"/>
      <c r="N18" s="27">
        <v>304</v>
      </c>
      <c r="O18" s="27">
        <v>319</v>
      </c>
      <c r="P18" s="27">
        <v>268</v>
      </c>
      <c r="S18" s="20"/>
    </row>
    <row r="19" spans="1:19" ht="11.25" customHeight="1" x14ac:dyDescent="0.2">
      <c r="A19" s="20" t="s">
        <v>116</v>
      </c>
      <c r="B19" s="27" t="s">
        <v>188</v>
      </c>
      <c r="C19" s="27">
        <v>30</v>
      </c>
      <c r="D19" s="27">
        <v>50</v>
      </c>
      <c r="E19" s="27"/>
      <c r="F19" s="27">
        <v>2</v>
      </c>
      <c r="G19" s="27">
        <v>2</v>
      </c>
      <c r="H19" s="27">
        <v>4</v>
      </c>
      <c r="I19" s="27"/>
      <c r="J19" s="27">
        <v>0</v>
      </c>
      <c r="K19" s="27">
        <v>0</v>
      </c>
      <c r="L19" s="27">
        <v>1</v>
      </c>
      <c r="M19" s="27"/>
      <c r="N19" s="27">
        <v>2</v>
      </c>
      <c r="O19" s="27">
        <v>2</v>
      </c>
      <c r="P19" s="27">
        <v>2</v>
      </c>
      <c r="S19" s="20"/>
    </row>
    <row r="20" spans="1:19" ht="11.25" customHeight="1" x14ac:dyDescent="0.2">
      <c r="A20" s="20" t="s">
        <v>117</v>
      </c>
      <c r="B20" s="27" t="s">
        <v>188</v>
      </c>
      <c r="C20" s="27">
        <v>380</v>
      </c>
      <c r="D20" s="27">
        <v>380</v>
      </c>
      <c r="E20" s="27"/>
      <c r="F20" s="27">
        <v>153</v>
      </c>
      <c r="G20" s="27">
        <v>145</v>
      </c>
      <c r="H20" s="27">
        <v>174</v>
      </c>
      <c r="I20" s="27"/>
      <c r="J20" s="27">
        <v>27</v>
      </c>
      <c r="K20" s="27">
        <v>26</v>
      </c>
      <c r="L20" s="27">
        <v>71</v>
      </c>
      <c r="M20" s="27"/>
      <c r="N20" s="27">
        <v>126</v>
      </c>
      <c r="O20" s="27">
        <v>119</v>
      </c>
      <c r="P20" s="27">
        <v>103</v>
      </c>
      <c r="S20" s="20"/>
    </row>
    <row r="21" spans="1:19" ht="11.25" customHeight="1" x14ac:dyDescent="0.2">
      <c r="A21" s="20" t="s">
        <v>119</v>
      </c>
      <c r="B21" s="27" t="s">
        <v>188</v>
      </c>
      <c r="C21" s="27">
        <v>90</v>
      </c>
      <c r="D21" s="27">
        <v>80</v>
      </c>
      <c r="E21" s="27"/>
      <c r="F21" s="27">
        <v>107</v>
      </c>
      <c r="G21" s="27">
        <v>96</v>
      </c>
      <c r="H21" s="27">
        <v>86</v>
      </c>
      <c r="I21" s="27"/>
      <c r="J21" s="27">
        <v>34</v>
      </c>
      <c r="K21" s="27">
        <v>37</v>
      </c>
      <c r="L21" s="27">
        <v>20</v>
      </c>
      <c r="M21" s="27"/>
      <c r="N21" s="27">
        <v>73</v>
      </c>
      <c r="O21" s="27">
        <v>58</v>
      </c>
      <c r="P21" s="27">
        <v>67</v>
      </c>
      <c r="S21" s="20"/>
    </row>
    <row r="22" spans="1:19" ht="11.25" customHeight="1" x14ac:dyDescent="0.2">
      <c r="A22" s="20" t="s">
        <v>118</v>
      </c>
      <c r="B22" s="27" t="s">
        <v>188</v>
      </c>
      <c r="C22" s="27" t="s">
        <v>188</v>
      </c>
      <c r="D22" s="27" t="s">
        <v>188</v>
      </c>
      <c r="E22" s="27"/>
      <c r="F22" s="27">
        <v>28</v>
      </c>
      <c r="G22" s="27" t="s">
        <v>188</v>
      </c>
      <c r="H22" s="27" t="s">
        <v>188</v>
      </c>
      <c r="I22" s="27"/>
      <c r="J22" s="27">
        <v>0</v>
      </c>
      <c r="K22" s="27" t="s">
        <v>188</v>
      </c>
      <c r="L22" s="27" t="s">
        <v>188</v>
      </c>
      <c r="M22" s="27"/>
      <c r="N22" s="27">
        <v>28</v>
      </c>
      <c r="O22" s="27" t="s">
        <v>188</v>
      </c>
      <c r="P22" s="27" t="s">
        <v>188</v>
      </c>
      <c r="S22" s="20"/>
    </row>
    <row r="23" spans="1:19" ht="11.25" customHeight="1" x14ac:dyDescent="0.2">
      <c r="A23" s="20" t="s">
        <v>122</v>
      </c>
      <c r="B23" s="27" t="s">
        <v>188</v>
      </c>
      <c r="C23" s="27" t="s">
        <v>188</v>
      </c>
      <c r="D23" s="27">
        <v>20</v>
      </c>
      <c r="E23" s="27"/>
      <c r="F23" s="27">
        <v>0</v>
      </c>
      <c r="G23" s="27" t="s">
        <v>188</v>
      </c>
      <c r="H23" s="27">
        <v>0</v>
      </c>
      <c r="I23" s="27"/>
      <c r="J23" s="27">
        <v>0</v>
      </c>
      <c r="K23" s="27" t="s">
        <v>188</v>
      </c>
      <c r="L23" s="27">
        <v>0</v>
      </c>
      <c r="M23" s="27"/>
      <c r="N23" s="27">
        <v>0</v>
      </c>
      <c r="O23" s="27" t="s">
        <v>188</v>
      </c>
      <c r="P23" s="27">
        <v>0</v>
      </c>
      <c r="S23" s="20"/>
    </row>
    <row r="24" spans="1:19" ht="11.25" customHeight="1" x14ac:dyDescent="0.2">
      <c r="A24" s="20" t="s">
        <v>123</v>
      </c>
      <c r="B24" s="27">
        <v>200</v>
      </c>
      <c r="C24" s="27">
        <v>210</v>
      </c>
      <c r="D24" s="27">
        <v>210</v>
      </c>
      <c r="E24" s="27"/>
      <c r="F24" s="27">
        <v>26</v>
      </c>
      <c r="G24" s="27">
        <v>38</v>
      </c>
      <c r="H24" s="27">
        <v>37</v>
      </c>
      <c r="I24" s="27"/>
      <c r="J24" s="27">
        <v>1</v>
      </c>
      <c r="K24" s="27">
        <v>0</v>
      </c>
      <c r="L24" s="27">
        <v>13</v>
      </c>
      <c r="M24" s="27"/>
      <c r="N24" s="27">
        <v>24</v>
      </c>
      <c r="O24" s="27">
        <v>37</v>
      </c>
      <c r="P24" s="27">
        <v>24</v>
      </c>
      <c r="S24" s="20"/>
    </row>
    <row r="25" spans="1:19" ht="11.25" customHeight="1" x14ac:dyDescent="0.2">
      <c r="A25" s="20" t="s">
        <v>124</v>
      </c>
      <c r="B25" s="27">
        <v>20</v>
      </c>
      <c r="C25" s="27">
        <v>20</v>
      </c>
      <c r="D25" s="27">
        <v>10</v>
      </c>
      <c r="E25" s="27"/>
      <c r="F25" s="27">
        <v>1</v>
      </c>
      <c r="G25" s="27">
        <v>4</v>
      </c>
      <c r="H25" s="27">
        <v>2</v>
      </c>
      <c r="I25" s="27"/>
      <c r="J25" s="27">
        <v>0</v>
      </c>
      <c r="K25" s="27">
        <v>0</v>
      </c>
      <c r="L25" s="27">
        <v>1</v>
      </c>
      <c r="M25" s="27"/>
      <c r="N25" s="27">
        <v>1</v>
      </c>
      <c r="O25" s="27">
        <v>4</v>
      </c>
      <c r="P25" s="27">
        <v>1</v>
      </c>
      <c r="S25" s="20"/>
    </row>
    <row r="26" spans="1:19" ht="11.25" customHeight="1" x14ac:dyDescent="0.2">
      <c r="A26" s="20" t="s">
        <v>125</v>
      </c>
      <c r="B26" s="27">
        <v>60</v>
      </c>
      <c r="C26" s="27">
        <v>70</v>
      </c>
      <c r="D26" s="27">
        <v>70</v>
      </c>
      <c r="E26" s="27"/>
      <c r="F26" s="27">
        <v>47</v>
      </c>
      <c r="G26" s="27">
        <v>97</v>
      </c>
      <c r="H26" s="27">
        <v>117</v>
      </c>
      <c r="I26" s="27"/>
      <c r="J26" s="27">
        <v>0</v>
      </c>
      <c r="K26" s="27">
        <v>0</v>
      </c>
      <c r="L26" s="27">
        <v>15</v>
      </c>
      <c r="M26" s="27"/>
      <c r="N26" s="27">
        <v>47</v>
      </c>
      <c r="O26" s="27">
        <v>97</v>
      </c>
      <c r="P26" s="27">
        <v>102</v>
      </c>
      <c r="S26" s="20"/>
    </row>
    <row r="27" spans="1:19" x14ac:dyDescent="0.2">
      <c r="A27" s="20" t="s">
        <v>159</v>
      </c>
      <c r="B27" s="27" t="s">
        <v>188</v>
      </c>
      <c r="C27" s="27" t="s">
        <v>188</v>
      </c>
      <c r="D27" s="27">
        <v>40</v>
      </c>
      <c r="E27" s="27"/>
      <c r="F27" s="27" t="s">
        <v>188</v>
      </c>
      <c r="G27" s="27" t="s">
        <v>188</v>
      </c>
      <c r="H27" s="27">
        <v>40</v>
      </c>
      <c r="I27" s="27"/>
      <c r="J27" s="27" t="s">
        <v>188</v>
      </c>
      <c r="K27" s="27" t="s">
        <v>188</v>
      </c>
      <c r="L27" s="27">
        <v>16</v>
      </c>
      <c r="M27" s="27"/>
      <c r="N27" s="27" t="s">
        <v>188</v>
      </c>
      <c r="O27" s="27" t="s">
        <v>188</v>
      </c>
      <c r="P27" s="27">
        <v>24</v>
      </c>
      <c r="S27" s="20"/>
    </row>
    <row r="28" spans="1:19" x14ac:dyDescent="0.2">
      <c r="A28" s="20" t="s">
        <v>126</v>
      </c>
      <c r="B28" s="27">
        <v>50</v>
      </c>
      <c r="C28" s="27">
        <v>50</v>
      </c>
      <c r="D28" s="27">
        <v>50</v>
      </c>
      <c r="E28" s="27"/>
      <c r="F28" s="27">
        <v>10</v>
      </c>
      <c r="G28" s="27">
        <v>8</v>
      </c>
      <c r="H28" s="27">
        <v>13</v>
      </c>
      <c r="I28" s="27"/>
      <c r="J28" s="27">
        <v>0</v>
      </c>
      <c r="K28" s="27">
        <v>0</v>
      </c>
      <c r="L28" s="27">
        <v>2</v>
      </c>
      <c r="M28" s="27"/>
      <c r="N28" s="27">
        <v>10</v>
      </c>
      <c r="O28" s="27">
        <v>8</v>
      </c>
      <c r="P28" s="27">
        <v>11</v>
      </c>
      <c r="S28" s="20"/>
    </row>
    <row r="29" spans="1:19" x14ac:dyDescent="0.2">
      <c r="A29" s="20" t="s">
        <v>127</v>
      </c>
      <c r="B29" s="27">
        <v>20</v>
      </c>
      <c r="C29" s="27">
        <v>20</v>
      </c>
      <c r="D29" s="27">
        <v>20</v>
      </c>
      <c r="E29" s="27"/>
      <c r="F29" s="27">
        <v>12</v>
      </c>
      <c r="G29" s="27">
        <v>15</v>
      </c>
      <c r="H29" s="27">
        <v>16</v>
      </c>
      <c r="I29" s="27"/>
      <c r="J29" s="27">
        <v>1</v>
      </c>
      <c r="K29" s="27">
        <v>1</v>
      </c>
      <c r="L29" s="27">
        <v>3</v>
      </c>
      <c r="M29" s="27"/>
      <c r="N29" s="27">
        <v>11</v>
      </c>
      <c r="O29" s="27">
        <v>14</v>
      </c>
      <c r="P29" s="27">
        <v>14</v>
      </c>
      <c r="S29" s="20"/>
    </row>
    <row r="30" spans="1:19" x14ac:dyDescent="0.2">
      <c r="A30" s="20" t="s">
        <v>128</v>
      </c>
      <c r="B30" s="27">
        <v>60</v>
      </c>
      <c r="C30" s="27">
        <v>60</v>
      </c>
      <c r="D30" s="27">
        <v>60</v>
      </c>
      <c r="E30" s="27"/>
      <c r="F30" s="27">
        <v>36</v>
      </c>
      <c r="G30" s="27">
        <v>39</v>
      </c>
      <c r="H30" s="27">
        <v>48</v>
      </c>
      <c r="I30" s="27"/>
      <c r="J30" s="27">
        <v>1</v>
      </c>
      <c r="K30" s="27">
        <v>1</v>
      </c>
      <c r="L30" s="27">
        <v>7</v>
      </c>
      <c r="M30" s="27"/>
      <c r="N30" s="27">
        <v>35</v>
      </c>
      <c r="O30" s="27">
        <v>38</v>
      </c>
      <c r="P30" s="27">
        <v>41</v>
      </c>
      <c r="S30" s="20"/>
    </row>
    <row r="31" spans="1:19" x14ac:dyDescent="0.2">
      <c r="A31" s="20" t="s">
        <v>129</v>
      </c>
      <c r="B31" s="27">
        <v>430</v>
      </c>
      <c r="C31" s="27">
        <v>440</v>
      </c>
      <c r="D31" s="27">
        <v>450</v>
      </c>
      <c r="E31" s="27"/>
      <c r="F31" s="27">
        <v>173</v>
      </c>
      <c r="G31" s="27">
        <v>174</v>
      </c>
      <c r="H31" s="27">
        <v>189</v>
      </c>
      <c r="I31" s="27"/>
      <c r="J31" s="27">
        <v>6</v>
      </c>
      <c r="K31" s="27">
        <v>5</v>
      </c>
      <c r="L31" s="27">
        <v>29</v>
      </c>
      <c r="M31" s="27"/>
      <c r="N31" s="27">
        <v>167</v>
      </c>
      <c r="O31" s="27">
        <v>169</v>
      </c>
      <c r="P31" s="27">
        <v>159</v>
      </c>
      <c r="S31" s="20"/>
    </row>
    <row r="32" spans="1:19" x14ac:dyDescent="0.2">
      <c r="A32" s="20" t="s">
        <v>130</v>
      </c>
      <c r="B32" s="27">
        <v>30</v>
      </c>
      <c r="C32" s="27">
        <v>30</v>
      </c>
      <c r="D32" s="27">
        <v>30</v>
      </c>
      <c r="E32" s="27"/>
      <c r="F32" s="27">
        <v>10</v>
      </c>
      <c r="G32" s="27">
        <v>13</v>
      </c>
      <c r="H32" s="27">
        <v>13</v>
      </c>
      <c r="I32" s="27"/>
      <c r="J32" s="27">
        <v>0</v>
      </c>
      <c r="K32" s="27">
        <v>0</v>
      </c>
      <c r="L32" s="27">
        <v>2</v>
      </c>
      <c r="M32" s="27"/>
      <c r="N32" s="27">
        <v>10</v>
      </c>
      <c r="O32" s="27">
        <v>13</v>
      </c>
      <c r="P32" s="27">
        <v>12</v>
      </c>
      <c r="S32" s="20"/>
    </row>
    <row r="33" spans="1:19" x14ac:dyDescent="0.2">
      <c r="A33" s="20" t="s">
        <v>131</v>
      </c>
      <c r="B33" s="27">
        <v>190</v>
      </c>
      <c r="C33" s="27">
        <v>190</v>
      </c>
      <c r="D33" s="27">
        <v>190</v>
      </c>
      <c r="E33" s="27"/>
      <c r="F33" s="27">
        <v>101</v>
      </c>
      <c r="G33" s="27">
        <v>123</v>
      </c>
      <c r="H33" s="27">
        <v>136</v>
      </c>
      <c r="I33" s="27"/>
      <c r="J33" s="27">
        <v>5</v>
      </c>
      <c r="K33" s="27">
        <v>5</v>
      </c>
      <c r="L33" s="27">
        <v>32</v>
      </c>
      <c r="M33" s="27"/>
      <c r="N33" s="27">
        <v>96</v>
      </c>
      <c r="O33" s="27">
        <v>118</v>
      </c>
      <c r="P33" s="27">
        <v>104</v>
      </c>
      <c r="S33" s="20"/>
    </row>
    <row r="34" spans="1:19" x14ac:dyDescent="0.2">
      <c r="A34" s="20" t="s">
        <v>132</v>
      </c>
      <c r="B34" s="27">
        <v>340</v>
      </c>
      <c r="C34" s="27">
        <v>330</v>
      </c>
      <c r="D34" s="27">
        <v>330</v>
      </c>
      <c r="E34" s="27"/>
      <c r="F34" s="27">
        <v>135</v>
      </c>
      <c r="G34" s="27">
        <v>137</v>
      </c>
      <c r="H34" s="27">
        <v>182</v>
      </c>
      <c r="I34" s="27"/>
      <c r="J34" s="27">
        <v>16</v>
      </c>
      <c r="K34" s="27">
        <v>9</v>
      </c>
      <c r="L34" s="27">
        <v>42</v>
      </c>
      <c r="M34" s="27"/>
      <c r="N34" s="27">
        <v>119</v>
      </c>
      <c r="O34" s="27">
        <v>128</v>
      </c>
      <c r="P34" s="27">
        <v>140</v>
      </c>
      <c r="S34" s="20"/>
    </row>
    <row r="35" spans="1:19" x14ac:dyDescent="0.2">
      <c r="A35" s="20" t="s">
        <v>133</v>
      </c>
      <c r="B35" s="27">
        <v>1020</v>
      </c>
      <c r="C35" s="27">
        <v>1010</v>
      </c>
      <c r="D35" s="27">
        <v>1000</v>
      </c>
      <c r="E35" s="27"/>
      <c r="F35" s="27">
        <v>467</v>
      </c>
      <c r="G35" s="27">
        <v>506</v>
      </c>
      <c r="H35" s="27">
        <v>612</v>
      </c>
      <c r="I35" s="27"/>
      <c r="J35" s="27">
        <v>14</v>
      </c>
      <c r="K35" s="27">
        <v>10</v>
      </c>
      <c r="L35" s="27">
        <v>107</v>
      </c>
      <c r="M35" s="27"/>
      <c r="N35" s="27">
        <v>453</v>
      </c>
      <c r="O35" s="27">
        <v>497</v>
      </c>
      <c r="P35" s="27">
        <v>505</v>
      </c>
      <c r="S35" s="20"/>
    </row>
    <row r="36" spans="1:19" x14ac:dyDescent="0.2">
      <c r="A36" s="20" t="s">
        <v>134</v>
      </c>
      <c r="B36" s="27">
        <v>110</v>
      </c>
      <c r="C36" s="27">
        <v>110</v>
      </c>
      <c r="D36" s="27">
        <v>100</v>
      </c>
      <c r="E36" s="27"/>
      <c r="F36" s="27">
        <v>173</v>
      </c>
      <c r="G36" s="27">
        <v>173</v>
      </c>
      <c r="H36" s="27">
        <v>200</v>
      </c>
      <c r="I36" s="27"/>
      <c r="J36" s="27">
        <v>8</v>
      </c>
      <c r="K36" s="27">
        <v>17</v>
      </c>
      <c r="L36" s="27">
        <v>27</v>
      </c>
      <c r="M36" s="27"/>
      <c r="N36" s="27">
        <v>165</v>
      </c>
      <c r="O36" s="27">
        <v>156</v>
      </c>
      <c r="P36" s="27">
        <v>173</v>
      </c>
      <c r="S36" s="20"/>
    </row>
    <row r="37" spans="1:19" x14ac:dyDescent="0.2">
      <c r="A37" s="20" t="s">
        <v>160</v>
      </c>
      <c r="B37" s="27" t="s">
        <v>188</v>
      </c>
      <c r="C37" s="27" t="s">
        <v>188</v>
      </c>
      <c r="D37" s="27">
        <v>10</v>
      </c>
      <c r="E37" s="27"/>
      <c r="F37" s="27" t="s">
        <v>188</v>
      </c>
      <c r="G37" s="27" t="s">
        <v>188</v>
      </c>
      <c r="H37" s="27">
        <v>61</v>
      </c>
      <c r="I37" s="27"/>
      <c r="J37" s="27" t="s">
        <v>188</v>
      </c>
      <c r="K37" s="27" t="s">
        <v>188</v>
      </c>
      <c r="L37" s="27">
        <v>5</v>
      </c>
      <c r="M37" s="27"/>
      <c r="N37" s="27" t="s">
        <v>188</v>
      </c>
      <c r="O37" s="27" t="s">
        <v>188</v>
      </c>
      <c r="P37" s="27">
        <v>56</v>
      </c>
      <c r="S37" s="20"/>
    </row>
    <row r="38" spans="1:19" x14ac:dyDescent="0.2">
      <c r="A38" s="20" t="s">
        <v>135</v>
      </c>
      <c r="B38" s="27">
        <v>20</v>
      </c>
      <c r="C38" s="27">
        <v>20</v>
      </c>
      <c r="D38" s="27">
        <v>10</v>
      </c>
      <c r="E38" s="27"/>
      <c r="F38" s="27">
        <v>517</v>
      </c>
      <c r="G38" s="27">
        <v>493</v>
      </c>
      <c r="H38" s="27">
        <v>589</v>
      </c>
      <c r="I38" s="27"/>
      <c r="J38" s="27">
        <v>91</v>
      </c>
      <c r="K38" s="27">
        <v>57</v>
      </c>
      <c r="L38" s="27">
        <v>40</v>
      </c>
      <c r="M38" s="27"/>
      <c r="N38" s="27">
        <v>426</v>
      </c>
      <c r="O38" s="27">
        <v>436</v>
      </c>
      <c r="P38" s="27">
        <v>550</v>
      </c>
      <c r="S38" s="20"/>
    </row>
    <row r="39" spans="1:19" x14ac:dyDescent="0.2">
      <c r="A39" s="20" t="s">
        <v>136</v>
      </c>
      <c r="B39" s="27">
        <v>70</v>
      </c>
      <c r="C39" s="27">
        <v>80</v>
      </c>
      <c r="D39" s="27">
        <v>80</v>
      </c>
      <c r="E39" s="27"/>
      <c r="F39" s="27">
        <v>656</v>
      </c>
      <c r="G39" s="27">
        <v>851</v>
      </c>
      <c r="H39" s="27">
        <v>841</v>
      </c>
      <c r="I39" s="27"/>
      <c r="J39" s="27">
        <v>104</v>
      </c>
      <c r="K39" s="27">
        <v>145</v>
      </c>
      <c r="L39" s="27">
        <v>177</v>
      </c>
      <c r="M39" s="27"/>
      <c r="N39" s="27">
        <v>552</v>
      </c>
      <c r="O39" s="27">
        <v>706</v>
      </c>
      <c r="P39" s="27">
        <v>664</v>
      </c>
      <c r="S39" s="20"/>
    </row>
    <row r="40" spans="1:19" x14ac:dyDescent="0.2">
      <c r="A40" s="20" t="s">
        <v>137</v>
      </c>
      <c r="B40" s="27">
        <v>10</v>
      </c>
      <c r="C40" s="27">
        <v>10</v>
      </c>
      <c r="D40" s="27">
        <v>10</v>
      </c>
      <c r="E40" s="27"/>
      <c r="F40" s="27">
        <v>303</v>
      </c>
      <c r="G40" s="27">
        <v>243</v>
      </c>
      <c r="H40" s="27">
        <v>215</v>
      </c>
      <c r="I40" s="27"/>
      <c r="J40" s="27">
        <v>9</v>
      </c>
      <c r="K40" s="27">
        <v>31</v>
      </c>
      <c r="L40" s="27">
        <v>44</v>
      </c>
      <c r="M40" s="27"/>
      <c r="N40" s="27">
        <v>294</v>
      </c>
      <c r="O40" s="27">
        <v>212</v>
      </c>
      <c r="P40" s="27">
        <v>171</v>
      </c>
      <c r="S40" s="20"/>
    </row>
    <row r="41" spans="1:19" x14ac:dyDescent="0.2">
      <c r="A41" s="20" t="s">
        <v>138</v>
      </c>
      <c r="B41" s="27" t="s">
        <v>188</v>
      </c>
      <c r="C41" s="27">
        <v>10</v>
      </c>
      <c r="D41" s="27">
        <v>10</v>
      </c>
      <c r="E41" s="27"/>
      <c r="F41" s="27" t="s">
        <v>188</v>
      </c>
      <c r="G41" s="27">
        <v>98</v>
      </c>
      <c r="H41" s="27">
        <v>141</v>
      </c>
      <c r="I41" s="27"/>
      <c r="J41" s="27" t="s">
        <v>188</v>
      </c>
      <c r="K41" s="27">
        <v>17</v>
      </c>
      <c r="L41" s="27">
        <v>31</v>
      </c>
      <c r="M41" s="27"/>
      <c r="N41" s="27" t="s">
        <v>188</v>
      </c>
      <c r="O41" s="27">
        <v>82</v>
      </c>
      <c r="P41" s="27">
        <v>110</v>
      </c>
      <c r="S41" s="20"/>
    </row>
    <row r="42" spans="1:19" x14ac:dyDescent="0.2">
      <c r="A42" s="20" t="s">
        <v>189</v>
      </c>
      <c r="B42" s="27">
        <v>10</v>
      </c>
      <c r="C42" s="27" t="s">
        <v>188</v>
      </c>
      <c r="D42" s="27">
        <v>20</v>
      </c>
      <c r="E42" s="27"/>
      <c r="F42" s="27">
        <v>142</v>
      </c>
      <c r="G42" s="27" t="s">
        <v>188</v>
      </c>
      <c r="H42" s="27">
        <v>132</v>
      </c>
      <c r="I42" s="27"/>
      <c r="J42" s="27">
        <v>37</v>
      </c>
      <c r="K42" s="27" t="s">
        <v>188</v>
      </c>
      <c r="L42" s="27">
        <v>11</v>
      </c>
      <c r="M42" s="27"/>
      <c r="N42" s="27">
        <v>106</v>
      </c>
      <c r="O42" s="27" t="s">
        <v>188</v>
      </c>
      <c r="P42" s="27">
        <v>121</v>
      </c>
      <c r="S42" s="20"/>
    </row>
    <row r="43" spans="1:19" x14ac:dyDescent="0.2">
      <c r="A43" s="20" t="s">
        <v>161</v>
      </c>
      <c r="B43" s="27">
        <v>160</v>
      </c>
      <c r="C43" s="27">
        <v>170</v>
      </c>
      <c r="D43" s="27">
        <v>170</v>
      </c>
      <c r="E43" s="27"/>
      <c r="F43" s="27">
        <v>1598</v>
      </c>
      <c r="G43" s="27">
        <v>1706</v>
      </c>
      <c r="H43" s="27">
        <v>1704</v>
      </c>
      <c r="I43" s="27"/>
      <c r="J43" s="27">
        <v>585</v>
      </c>
      <c r="K43" s="27">
        <v>612</v>
      </c>
      <c r="L43" s="27">
        <v>522</v>
      </c>
      <c r="M43" s="27"/>
      <c r="N43" s="27">
        <v>1013</v>
      </c>
      <c r="O43" s="27">
        <v>1094</v>
      </c>
      <c r="P43" s="27">
        <v>1182</v>
      </c>
      <c r="S43" s="20"/>
    </row>
    <row r="44" spans="1:19" x14ac:dyDescent="0.2">
      <c r="A44" s="20" t="s">
        <v>140</v>
      </c>
      <c r="B44" s="27">
        <v>1570</v>
      </c>
      <c r="C44" s="27">
        <v>1520</v>
      </c>
      <c r="D44" s="27">
        <v>1500</v>
      </c>
      <c r="E44" s="27"/>
      <c r="F44" s="27">
        <v>7348</v>
      </c>
      <c r="G44" s="27">
        <v>7214</v>
      </c>
      <c r="H44" s="27">
        <v>8740</v>
      </c>
      <c r="I44" s="27"/>
      <c r="J44" s="27">
        <v>281</v>
      </c>
      <c r="K44" s="27">
        <v>302</v>
      </c>
      <c r="L44" s="27">
        <v>633</v>
      </c>
      <c r="M44" s="27"/>
      <c r="N44" s="27">
        <v>7067</v>
      </c>
      <c r="O44" s="27">
        <v>6912</v>
      </c>
      <c r="P44" s="27">
        <v>8107</v>
      </c>
      <c r="S44" s="20"/>
    </row>
    <row r="45" spans="1:19" x14ac:dyDescent="0.2">
      <c r="A45" s="20" t="s">
        <v>141</v>
      </c>
      <c r="B45" s="27">
        <v>750</v>
      </c>
      <c r="C45" s="27">
        <v>770</v>
      </c>
      <c r="D45" s="27">
        <v>800</v>
      </c>
      <c r="E45" s="27"/>
      <c r="F45" s="27">
        <v>8150</v>
      </c>
      <c r="G45" s="27">
        <v>8672</v>
      </c>
      <c r="H45" s="27">
        <v>8715</v>
      </c>
      <c r="I45" s="27"/>
      <c r="J45" s="27">
        <v>3306</v>
      </c>
      <c r="K45" s="27">
        <v>3811</v>
      </c>
      <c r="L45" s="27">
        <v>3996</v>
      </c>
      <c r="M45" s="27"/>
      <c r="N45" s="27">
        <v>4843</v>
      </c>
      <c r="O45" s="27">
        <v>4861</v>
      </c>
      <c r="P45" s="27">
        <v>4719</v>
      </c>
      <c r="S45" s="20"/>
    </row>
    <row r="46" spans="1:19" x14ac:dyDescent="0.2">
      <c r="A46" s="20" t="s">
        <v>142</v>
      </c>
      <c r="B46" s="27">
        <v>10</v>
      </c>
      <c r="C46" s="27">
        <v>10</v>
      </c>
      <c r="D46" s="27">
        <v>10</v>
      </c>
      <c r="E46" s="27"/>
      <c r="F46" s="27">
        <v>9</v>
      </c>
      <c r="G46" s="27">
        <v>9</v>
      </c>
      <c r="H46" s="27">
        <v>9</v>
      </c>
      <c r="I46" s="27"/>
      <c r="J46" s="27">
        <v>3</v>
      </c>
      <c r="K46" s="27">
        <v>2</v>
      </c>
      <c r="L46" s="27">
        <v>3</v>
      </c>
      <c r="M46" s="27"/>
      <c r="N46" s="27">
        <v>6</v>
      </c>
      <c r="O46" s="27">
        <v>6</v>
      </c>
      <c r="P46" s="27">
        <v>5</v>
      </c>
      <c r="S46" s="20"/>
    </row>
    <row r="47" spans="1:19" x14ac:dyDescent="0.2">
      <c r="A47" s="20" t="s">
        <v>143</v>
      </c>
      <c r="B47" s="27">
        <v>30</v>
      </c>
      <c r="C47" s="27">
        <v>30</v>
      </c>
      <c r="D47" s="27">
        <v>20</v>
      </c>
      <c r="E47" s="27"/>
      <c r="F47" s="27">
        <v>17</v>
      </c>
      <c r="G47" s="27">
        <v>20</v>
      </c>
      <c r="H47" s="27">
        <v>21</v>
      </c>
      <c r="I47" s="27"/>
      <c r="J47" s="27">
        <v>1</v>
      </c>
      <c r="K47" s="27">
        <v>1</v>
      </c>
      <c r="L47" s="27">
        <v>3</v>
      </c>
      <c r="M47" s="27"/>
      <c r="N47" s="27">
        <v>16</v>
      </c>
      <c r="O47" s="27">
        <v>20</v>
      </c>
      <c r="P47" s="27">
        <v>17</v>
      </c>
    </row>
    <row r="48" spans="1:19" x14ac:dyDescent="0.2">
      <c r="A48" s="20" t="s">
        <v>144</v>
      </c>
      <c r="B48" s="27" t="s">
        <v>188</v>
      </c>
      <c r="C48" s="27">
        <v>10</v>
      </c>
      <c r="D48" s="27">
        <v>10</v>
      </c>
      <c r="E48" s="27"/>
      <c r="F48" s="27" t="s">
        <v>188</v>
      </c>
      <c r="G48" s="27">
        <v>34</v>
      </c>
      <c r="H48" s="27">
        <v>37</v>
      </c>
      <c r="I48" s="27"/>
      <c r="J48" s="27" t="s">
        <v>188</v>
      </c>
      <c r="K48" s="27">
        <v>2</v>
      </c>
      <c r="L48" s="27">
        <v>4</v>
      </c>
      <c r="M48" s="27"/>
      <c r="N48" s="27"/>
      <c r="O48" s="27">
        <v>32</v>
      </c>
      <c r="P48" s="27">
        <v>33</v>
      </c>
    </row>
    <row r="49" spans="1:16" x14ac:dyDescent="0.2">
      <c r="A49" s="20" t="s">
        <v>162</v>
      </c>
      <c r="B49" s="27">
        <v>10</v>
      </c>
      <c r="C49" s="27" t="s">
        <v>188</v>
      </c>
      <c r="D49" s="27" t="s">
        <v>188</v>
      </c>
      <c r="E49" s="27"/>
      <c r="F49" s="27">
        <v>124</v>
      </c>
      <c r="G49" s="27" t="s">
        <v>188</v>
      </c>
      <c r="H49" s="27" t="s">
        <v>188</v>
      </c>
      <c r="I49" s="27"/>
      <c r="J49" s="27">
        <v>61</v>
      </c>
      <c r="K49" s="27" t="s">
        <v>188</v>
      </c>
      <c r="L49" s="27" t="s">
        <v>188</v>
      </c>
      <c r="M49" s="27"/>
      <c r="N49" s="27">
        <v>63</v>
      </c>
      <c r="O49" s="27" t="s">
        <v>188</v>
      </c>
      <c r="P49" s="27" t="s">
        <v>188</v>
      </c>
    </row>
    <row r="50" spans="1:16" x14ac:dyDescent="0.2">
      <c r="A50" s="32"/>
      <c r="B50" s="34"/>
      <c r="D50" s="33"/>
      <c r="E50" s="33"/>
      <c r="F50" s="33"/>
      <c r="H50" s="33"/>
      <c r="J50" s="34"/>
      <c r="L50" s="33"/>
      <c r="M50" s="33"/>
      <c r="N50" s="33"/>
      <c r="P50" s="33"/>
    </row>
    <row r="51" spans="1:16" x14ac:dyDescent="0.2">
      <c r="A51" s="8" t="s">
        <v>5</v>
      </c>
      <c r="B51" s="8"/>
      <c r="C51" s="8"/>
      <c r="D51" s="8"/>
      <c r="E51" s="8"/>
      <c r="F51" s="8"/>
      <c r="G51" s="8"/>
      <c r="H51" s="8"/>
      <c r="I51" s="8"/>
      <c r="J51" s="8"/>
      <c r="K51" s="8"/>
      <c r="L51" s="8"/>
      <c r="M51" s="8"/>
      <c r="N51" s="8"/>
      <c r="O51" s="8"/>
      <c r="P51" s="8"/>
    </row>
    <row r="52" spans="1:16" x14ac:dyDescent="0.2">
      <c r="A52" s="22"/>
      <c r="C52" s="14"/>
      <c r="D52" s="14"/>
      <c r="E52" s="34"/>
      <c r="J52" s="14"/>
      <c r="K52" s="14"/>
      <c r="L52" s="14"/>
      <c r="M52" s="34"/>
    </row>
    <row r="53" spans="1:16" x14ac:dyDescent="0.2">
      <c r="C53" s="14"/>
      <c r="D53" s="14"/>
    </row>
    <row r="54" spans="1:16" x14ac:dyDescent="0.2">
      <c r="C54" s="14"/>
      <c r="D54" s="14"/>
    </row>
    <row r="55" spans="1:16" x14ac:dyDescent="0.2">
      <c r="C55" s="14"/>
      <c r="D55" s="14"/>
    </row>
    <row r="56" spans="1:16" x14ac:dyDescent="0.2">
      <c r="C56" s="14"/>
      <c r="D56" s="14"/>
    </row>
    <row r="57" spans="1:16" x14ac:dyDescent="0.2">
      <c r="C57" s="14"/>
      <c r="D57" s="14"/>
    </row>
    <row r="58" spans="1:16" x14ac:dyDescent="0.2">
      <c r="C58" s="14"/>
      <c r="D58" s="14"/>
    </row>
    <row r="59" spans="1:16" x14ac:dyDescent="0.2">
      <c r="B59" s="27"/>
      <c r="C59" s="14"/>
      <c r="D59" s="14"/>
    </row>
    <row r="60" spans="1:16" x14ac:dyDescent="0.2">
      <c r="B60" s="27"/>
      <c r="C60" s="14"/>
      <c r="D60" s="14"/>
    </row>
    <row r="61" spans="1:16" x14ac:dyDescent="0.2">
      <c r="B61" s="27"/>
      <c r="C61" s="14"/>
      <c r="D61" s="14"/>
    </row>
    <row r="62" spans="1:16" x14ac:dyDescent="0.2">
      <c r="B62" s="27"/>
      <c r="C62" s="14"/>
      <c r="D62" s="14"/>
    </row>
    <row r="63" spans="1:16" x14ac:dyDescent="0.2">
      <c r="B63" s="27"/>
      <c r="C63" s="14"/>
      <c r="D63" s="14"/>
    </row>
    <row r="64" spans="1:16" x14ac:dyDescent="0.2">
      <c r="B64" s="27"/>
      <c r="C64" s="14"/>
      <c r="D64" s="14"/>
    </row>
    <row r="65" spans="2:4" x14ac:dyDescent="0.2">
      <c r="B65" s="27"/>
      <c r="C65" s="14"/>
      <c r="D65" s="14"/>
    </row>
    <row r="66" spans="2:4" x14ac:dyDescent="0.2">
      <c r="B66" s="27"/>
      <c r="C66" s="14"/>
      <c r="D66" s="14"/>
    </row>
    <row r="67" spans="2:4" x14ac:dyDescent="0.2">
      <c r="B67" s="27"/>
      <c r="C67" s="27"/>
      <c r="D67" s="27"/>
    </row>
    <row r="68" spans="2:4" x14ac:dyDescent="0.2">
      <c r="B68" s="27"/>
      <c r="C68" s="27"/>
      <c r="D68" s="14"/>
    </row>
    <row r="69" spans="2:4" x14ac:dyDescent="0.2">
      <c r="C69" s="14"/>
      <c r="D69" s="14"/>
    </row>
    <row r="70" spans="2:4" x14ac:dyDescent="0.2">
      <c r="C70" s="14"/>
      <c r="D70" s="14"/>
    </row>
    <row r="71" spans="2:4" x14ac:dyDescent="0.2">
      <c r="C71" s="14"/>
      <c r="D71" s="14"/>
    </row>
    <row r="72" spans="2:4" x14ac:dyDescent="0.2">
      <c r="B72" s="27"/>
      <c r="C72" s="27"/>
      <c r="D72" s="14"/>
    </row>
    <row r="73" spans="2:4" x14ac:dyDescent="0.2">
      <c r="C73" s="14"/>
      <c r="D73" s="14"/>
    </row>
    <row r="74" spans="2:4" x14ac:dyDescent="0.2">
      <c r="C74" s="14"/>
      <c r="D74" s="14"/>
    </row>
    <row r="75" spans="2:4" x14ac:dyDescent="0.2">
      <c r="C75" s="14"/>
      <c r="D75" s="14"/>
    </row>
    <row r="76" spans="2:4" x14ac:dyDescent="0.2">
      <c r="C76" s="14"/>
      <c r="D76" s="14"/>
    </row>
    <row r="77" spans="2:4" x14ac:dyDescent="0.2">
      <c r="C77" s="14"/>
      <c r="D77" s="14"/>
    </row>
    <row r="78" spans="2:4" x14ac:dyDescent="0.2">
      <c r="C78" s="14"/>
      <c r="D78" s="14"/>
    </row>
    <row r="79" spans="2:4" x14ac:dyDescent="0.2">
      <c r="C79" s="14"/>
      <c r="D79" s="14"/>
    </row>
    <row r="80" spans="2:4" x14ac:dyDescent="0.2">
      <c r="C80" s="14"/>
      <c r="D80" s="14"/>
    </row>
    <row r="81" spans="2:4" x14ac:dyDescent="0.2">
      <c r="C81" s="14"/>
      <c r="D81" s="14"/>
    </row>
    <row r="82" spans="2:4" x14ac:dyDescent="0.2">
      <c r="B82" s="27"/>
      <c r="C82" s="27"/>
      <c r="D82" s="14"/>
    </row>
    <row r="83" spans="2:4" x14ac:dyDescent="0.2">
      <c r="C83" s="14"/>
      <c r="D83" s="14"/>
    </row>
    <row r="84" spans="2:4" x14ac:dyDescent="0.2">
      <c r="C84" s="14"/>
      <c r="D84" s="14"/>
    </row>
    <row r="85" spans="2:4" x14ac:dyDescent="0.2">
      <c r="C85" s="14"/>
      <c r="D85" s="14"/>
    </row>
    <row r="86" spans="2:4" x14ac:dyDescent="0.2">
      <c r="B86" s="27"/>
      <c r="C86" s="14"/>
      <c r="D86" s="14"/>
    </row>
    <row r="87" spans="2:4" x14ac:dyDescent="0.2">
      <c r="C87" s="27"/>
      <c r="D87" s="14"/>
    </row>
    <row r="88" spans="2:4" x14ac:dyDescent="0.2">
      <c r="C88" s="14"/>
      <c r="D88" s="14"/>
    </row>
    <row r="89" spans="2:4" x14ac:dyDescent="0.2">
      <c r="C89" s="14"/>
      <c r="D89" s="14"/>
    </row>
    <row r="90" spans="2:4" x14ac:dyDescent="0.2">
      <c r="C90" s="14"/>
      <c r="D90" s="14"/>
    </row>
    <row r="91" spans="2:4" x14ac:dyDescent="0.2">
      <c r="C91" s="14"/>
      <c r="D91" s="14"/>
    </row>
    <row r="92" spans="2:4" x14ac:dyDescent="0.2">
      <c r="C92" s="14"/>
      <c r="D92" s="14"/>
    </row>
    <row r="93" spans="2:4" x14ac:dyDescent="0.2">
      <c r="B93" s="27"/>
      <c r="C93" s="14"/>
      <c r="D93" s="14"/>
    </row>
    <row r="94" spans="2:4" x14ac:dyDescent="0.2">
      <c r="C94" s="27"/>
      <c r="D94" s="27"/>
    </row>
    <row r="95" spans="2:4" x14ac:dyDescent="0.2">
      <c r="C95" s="14"/>
      <c r="D95" s="14"/>
    </row>
  </sheetData>
  <mergeCells count="1">
    <mergeCell ref="N3:P3"/>
  </mergeCells>
  <conditionalFormatting sqref="B6">
    <cfRule type="cellIs" dxfId="51" priority="3" stopIfTrue="1" operator="equal">
      <formula>"   "</formula>
    </cfRule>
    <cfRule type="cellIs" dxfId="50" priority="4" stopIfTrue="1" operator="equal">
      <formula>"    "</formula>
    </cfRule>
  </conditionalFormatting>
  <conditionalFormatting sqref="J6">
    <cfRule type="cellIs" dxfId="49" priority="1" stopIfTrue="1" operator="equal">
      <formula>"   "</formula>
    </cfRule>
    <cfRule type="cellIs" dxfId="48" priority="2" stopIfTrue="1" operator="equal">
      <formula>"    "</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heetViews>
  <sheetFormatPr defaultColWidth="9.140625" defaultRowHeight="11.25" x14ac:dyDescent="0.2"/>
  <cols>
    <col min="1" max="1" width="37.7109375" style="14" customWidth="1"/>
    <col min="2" max="2" width="10" style="14" customWidth="1"/>
    <col min="3" max="4" width="10" style="6" customWidth="1"/>
    <col min="5" max="5" width="1.7109375" style="6" customWidth="1"/>
    <col min="6" max="6" width="11.28515625" style="6" bestFit="1" customWidth="1"/>
    <col min="7" max="8" width="10" style="6" customWidth="1"/>
    <col min="9" max="9" width="1.7109375" style="6" customWidth="1"/>
    <col min="10" max="10" width="7.5703125" style="6" bestFit="1" customWidth="1"/>
    <col min="11" max="12" width="9.140625" style="6"/>
    <col min="13" max="13" width="2.42578125" style="6" customWidth="1"/>
    <col min="14" max="14" width="11.140625" style="6" customWidth="1"/>
    <col min="15" max="16384" width="9.140625" style="6"/>
  </cols>
  <sheetData>
    <row r="1" spans="1:16" ht="11.25" customHeight="1" x14ac:dyDescent="0.2">
      <c r="A1" s="5" t="s">
        <v>46</v>
      </c>
      <c r="B1" s="6"/>
    </row>
    <row r="2" spans="1:16" ht="11.25" customHeight="1" x14ac:dyDescent="0.2">
      <c r="A2" s="5" t="s">
        <v>207</v>
      </c>
      <c r="B2" s="6"/>
      <c r="I2" s="7"/>
    </row>
    <row r="3" spans="1:16" ht="11.25" customHeight="1" x14ac:dyDescent="0.2">
      <c r="A3" s="8"/>
      <c r="B3" s="25" t="s">
        <v>41</v>
      </c>
      <c r="C3" s="25"/>
      <c r="D3" s="25"/>
      <c r="E3" s="123"/>
      <c r="F3" s="25" t="s">
        <v>42</v>
      </c>
      <c r="G3" s="25"/>
      <c r="H3" s="25"/>
      <c r="I3" s="124"/>
      <c r="J3" s="25" t="s">
        <v>43</v>
      </c>
      <c r="K3" s="25"/>
      <c r="L3" s="25"/>
      <c r="M3" s="123"/>
      <c r="N3" s="125" t="s">
        <v>44</v>
      </c>
      <c r="O3" s="125"/>
      <c r="P3" s="125"/>
    </row>
    <row r="4" spans="1:16" ht="11.25" customHeight="1" x14ac:dyDescent="0.2">
      <c r="A4" s="7"/>
      <c r="B4" s="11">
        <v>2019</v>
      </c>
      <c r="C4" s="11">
        <v>2020</v>
      </c>
      <c r="D4" s="11">
        <v>2021</v>
      </c>
      <c r="E4" s="11"/>
      <c r="F4" s="11">
        <v>2019</v>
      </c>
      <c r="G4" s="11">
        <v>2020</v>
      </c>
      <c r="H4" s="11">
        <v>2021</v>
      </c>
      <c r="I4" s="11"/>
      <c r="J4" s="11">
        <v>2019</v>
      </c>
      <c r="K4" s="11">
        <v>2020</v>
      </c>
      <c r="L4" s="11">
        <v>2021</v>
      </c>
      <c r="M4" s="11"/>
      <c r="N4" s="11">
        <v>2019</v>
      </c>
      <c r="O4" s="11">
        <v>2020</v>
      </c>
      <c r="P4" s="11">
        <v>2021</v>
      </c>
    </row>
    <row r="5" spans="1:16" ht="11.25" customHeight="1" x14ac:dyDescent="0.2">
      <c r="A5" s="6"/>
      <c r="B5" s="6"/>
      <c r="C5" s="12"/>
      <c r="D5" s="12"/>
      <c r="E5" s="12"/>
      <c r="F5" s="12"/>
      <c r="G5" s="12"/>
      <c r="H5" s="12"/>
      <c r="I5" s="12"/>
      <c r="K5" s="12"/>
      <c r="L5" s="12"/>
      <c r="M5" s="12"/>
      <c r="N5" s="12"/>
      <c r="O5" s="12"/>
      <c r="P5" s="12"/>
    </row>
    <row r="6" spans="1:16" ht="11.25" customHeight="1" x14ac:dyDescent="0.2">
      <c r="A6" s="6"/>
      <c r="B6" s="13" t="s">
        <v>16</v>
      </c>
      <c r="C6" s="61"/>
      <c r="D6" s="61"/>
      <c r="E6" s="62"/>
      <c r="F6" s="63" t="s">
        <v>15</v>
      </c>
      <c r="G6" s="61"/>
      <c r="H6" s="61"/>
      <c r="I6" s="62"/>
      <c r="J6" s="13" t="s">
        <v>15</v>
      </c>
      <c r="K6" s="61"/>
      <c r="L6" s="61"/>
      <c r="M6" s="62"/>
      <c r="N6" s="63" t="s">
        <v>15</v>
      </c>
      <c r="O6" s="11"/>
      <c r="P6" s="11"/>
    </row>
    <row r="7" spans="1:16" ht="11.25" customHeight="1" x14ac:dyDescent="0.2">
      <c r="A7" s="6"/>
      <c r="B7" s="6"/>
      <c r="C7" s="17"/>
      <c r="D7" s="14"/>
      <c r="E7" s="14"/>
      <c r="K7" s="17"/>
      <c r="L7" s="14"/>
      <c r="M7" s="14"/>
    </row>
    <row r="8" spans="1:16" ht="11.25" customHeight="1" x14ac:dyDescent="0.2">
      <c r="A8" s="46" t="s">
        <v>204</v>
      </c>
      <c r="B8" s="27">
        <v>6880</v>
      </c>
      <c r="C8" s="27">
        <v>6880</v>
      </c>
      <c r="D8" s="27">
        <v>6920</v>
      </c>
      <c r="E8" s="27"/>
      <c r="F8" s="27">
        <v>24602</v>
      </c>
      <c r="G8" s="27">
        <v>25368</v>
      </c>
      <c r="H8" s="27">
        <v>27564</v>
      </c>
      <c r="I8" s="27"/>
      <c r="J8" s="27">
        <v>5464</v>
      </c>
      <c r="K8" s="27">
        <v>5995</v>
      </c>
      <c r="L8" s="27">
        <v>6880</v>
      </c>
      <c r="M8" s="27"/>
      <c r="N8" s="27">
        <v>19138</v>
      </c>
      <c r="O8" s="27">
        <v>19373</v>
      </c>
      <c r="P8" s="27">
        <v>20683</v>
      </c>
    </row>
    <row r="9" spans="1:16" ht="11.25" customHeight="1" x14ac:dyDescent="0.2">
      <c r="A9" s="1"/>
      <c r="B9" s="27"/>
      <c r="C9" s="27"/>
      <c r="D9" s="27"/>
      <c r="E9" s="27"/>
      <c r="F9" s="27"/>
      <c r="G9" s="27"/>
      <c r="H9" s="27"/>
      <c r="I9" s="27"/>
      <c r="J9" s="27"/>
      <c r="K9" s="27"/>
      <c r="L9" s="27"/>
      <c r="M9" s="27"/>
      <c r="N9" s="27"/>
      <c r="O9" s="27"/>
      <c r="P9" s="27"/>
    </row>
    <row r="10" spans="1:16" ht="11.25" customHeight="1" x14ac:dyDescent="0.2">
      <c r="A10" s="15" t="s">
        <v>23</v>
      </c>
      <c r="B10" s="27"/>
      <c r="C10" s="27"/>
      <c r="D10" s="27"/>
      <c r="E10" s="27"/>
      <c r="F10" s="27"/>
      <c r="G10" s="27"/>
      <c r="H10" s="27"/>
      <c r="I10" s="27"/>
      <c r="J10" s="27"/>
      <c r="K10" s="27"/>
      <c r="L10" s="27"/>
      <c r="M10" s="27"/>
      <c r="N10" s="27"/>
      <c r="O10" s="27"/>
      <c r="P10" s="27"/>
    </row>
    <row r="11" spans="1:16" ht="11.25" customHeight="1" x14ac:dyDescent="0.2">
      <c r="A11" s="3" t="s">
        <v>24</v>
      </c>
      <c r="B11" s="27">
        <v>2470</v>
      </c>
      <c r="C11" s="27">
        <v>2510</v>
      </c>
      <c r="D11" s="27">
        <v>2570</v>
      </c>
      <c r="E11" s="27"/>
      <c r="F11" s="27">
        <v>13004</v>
      </c>
      <c r="G11" s="27">
        <v>13875</v>
      </c>
      <c r="H11" s="27">
        <v>13909</v>
      </c>
      <c r="I11" s="27"/>
      <c r="J11" s="27">
        <v>4512</v>
      </c>
      <c r="K11" s="27">
        <v>5062</v>
      </c>
      <c r="L11" s="27">
        <v>5291</v>
      </c>
      <c r="M11" s="27"/>
      <c r="N11" s="27">
        <v>8492</v>
      </c>
      <c r="O11" s="27">
        <v>8814</v>
      </c>
      <c r="P11" s="27">
        <v>8617</v>
      </c>
    </row>
    <row r="12" spans="1:16" ht="11.25" customHeight="1" x14ac:dyDescent="0.2">
      <c r="A12" s="3" t="s">
        <v>25</v>
      </c>
      <c r="B12" s="27">
        <v>4200</v>
      </c>
      <c r="C12" s="27">
        <v>4150</v>
      </c>
      <c r="D12" s="27">
        <v>4140</v>
      </c>
      <c r="E12" s="27"/>
      <c r="F12" s="27">
        <v>8637</v>
      </c>
      <c r="G12" s="27">
        <v>8576</v>
      </c>
      <c r="H12" s="27">
        <v>10359</v>
      </c>
      <c r="I12" s="27"/>
      <c r="J12" s="27">
        <v>357</v>
      </c>
      <c r="K12" s="27">
        <v>377</v>
      </c>
      <c r="L12" s="27">
        <v>957</v>
      </c>
      <c r="M12" s="27"/>
      <c r="N12" s="27">
        <v>8280</v>
      </c>
      <c r="O12" s="27">
        <v>8200</v>
      </c>
      <c r="P12" s="27">
        <v>9401</v>
      </c>
    </row>
    <row r="13" spans="1:16" ht="11.25" customHeight="1" x14ac:dyDescent="0.2">
      <c r="A13" s="3" t="s">
        <v>26</v>
      </c>
      <c r="B13" s="27">
        <v>200</v>
      </c>
      <c r="C13" s="27">
        <v>200</v>
      </c>
      <c r="D13" s="27">
        <v>190</v>
      </c>
      <c r="E13" s="27"/>
      <c r="F13" s="27">
        <v>2763</v>
      </c>
      <c r="G13" s="27">
        <v>2599</v>
      </c>
      <c r="H13" s="27">
        <v>2954</v>
      </c>
      <c r="I13" s="27"/>
      <c r="J13" s="27">
        <v>519</v>
      </c>
      <c r="K13" s="27">
        <v>481</v>
      </c>
      <c r="L13" s="27">
        <v>549</v>
      </c>
      <c r="M13" s="27"/>
      <c r="N13" s="27">
        <v>2244</v>
      </c>
      <c r="O13" s="27">
        <v>2118</v>
      </c>
      <c r="P13" s="27">
        <v>2405</v>
      </c>
    </row>
    <row r="14" spans="1:16" ht="11.25" customHeight="1" x14ac:dyDescent="0.2">
      <c r="A14" s="3" t="s">
        <v>27</v>
      </c>
      <c r="B14" s="27">
        <v>10</v>
      </c>
      <c r="C14" s="27">
        <v>20</v>
      </c>
      <c r="D14" s="27">
        <v>20</v>
      </c>
      <c r="E14" s="27"/>
      <c r="F14" s="27">
        <v>197</v>
      </c>
      <c r="G14" s="27">
        <v>317</v>
      </c>
      <c r="H14" s="27">
        <v>343</v>
      </c>
      <c r="I14" s="27"/>
      <c r="J14" s="27">
        <v>76</v>
      </c>
      <c r="K14" s="27">
        <v>76</v>
      </c>
      <c r="L14" s="27">
        <v>83</v>
      </c>
      <c r="M14" s="27"/>
      <c r="N14" s="27">
        <v>122</v>
      </c>
      <c r="O14" s="27">
        <v>242</v>
      </c>
      <c r="P14" s="27">
        <v>260</v>
      </c>
    </row>
    <row r="15" spans="1:16" ht="11.25" customHeight="1" x14ac:dyDescent="0.2">
      <c r="A15" s="21"/>
      <c r="B15" s="27"/>
      <c r="C15" s="27"/>
      <c r="D15" s="27"/>
      <c r="E15" s="27"/>
      <c r="F15" s="27"/>
      <c r="G15" s="27"/>
      <c r="H15" s="27"/>
      <c r="I15" s="27"/>
      <c r="J15" s="27"/>
      <c r="K15" s="27"/>
      <c r="L15" s="27"/>
      <c r="M15" s="27"/>
      <c r="N15" s="27"/>
      <c r="O15" s="27"/>
      <c r="P15" s="27"/>
    </row>
    <row r="16" spans="1:16" ht="11.25" customHeight="1" x14ac:dyDescent="0.2">
      <c r="A16" s="15" t="s">
        <v>2</v>
      </c>
      <c r="B16" s="27">
        <v>170</v>
      </c>
      <c r="C16" s="27">
        <v>170</v>
      </c>
      <c r="D16" s="27">
        <v>170</v>
      </c>
      <c r="E16" s="27"/>
      <c r="F16" s="27">
        <v>2817</v>
      </c>
      <c r="G16" s="27">
        <v>74</v>
      </c>
      <c r="H16" s="27">
        <v>100</v>
      </c>
      <c r="I16" s="27"/>
      <c r="J16" s="27">
        <v>309</v>
      </c>
      <c r="K16" s="27">
        <v>325</v>
      </c>
      <c r="L16" s="27">
        <v>532</v>
      </c>
      <c r="M16" s="27"/>
      <c r="N16" s="27">
        <v>2508</v>
      </c>
      <c r="O16" s="27">
        <v>2360</v>
      </c>
      <c r="P16" s="27">
        <v>2613</v>
      </c>
    </row>
    <row r="17" spans="1:16" ht="11.25" customHeight="1" x14ac:dyDescent="0.2">
      <c r="A17" s="19"/>
      <c r="B17" s="27"/>
      <c r="C17" s="27"/>
      <c r="D17" s="27"/>
      <c r="E17" s="27"/>
      <c r="F17" s="27"/>
      <c r="G17" s="27"/>
      <c r="H17" s="27"/>
      <c r="I17" s="27"/>
      <c r="J17" s="27"/>
      <c r="K17" s="27"/>
      <c r="L17" s="27"/>
      <c r="M17" s="27"/>
      <c r="N17" s="27"/>
      <c r="O17" s="27"/>
      <c r="P17" s="27"/>
    </row>
    <row r="18" spans="1:16" ht="11.25" customHeight="1" x14ac:dyDescent="0.2">
      <c r="A18" s="15" t="s">
        <v>28</v>
      </c>
      <c r="B18" s="27"/>
      <c r="C18" s="27"/>
      <c r="D18" s="27"/>
      <c r="E18" s="27"/>
      <c r="F18" s="27"/>
      <c r="G18" s="27"/>
      <c r="H18" s="27"/>
      <c r="I18" s="27"/>
      <c r="J18" s="27"/>
      <c r="K18" s="27"/>
      <c r="L18" s="27"/>
      <c r="M18" s="27"/>
      <c r="N18" s="27"/>
      <c r="O18" s="27"/>
      <c r="P18" s="27"/>
    </row>
    <row r="19" spans="1:16" ht="11.25" customHeight="1" x14ac:dyDescent="0.2">
      <c r="A19" s="3" t="s">
        <v>29</v>
      </c>
      <c r="B19" s="27">
        <v>70</v>
      </c>
      <c r="C19" s="27">
        <v>70</v>
      </c>
      <c r="D19" s="27">
        <v>60</v>
      </c>
      <c r="E19" s="27"/>
      <c r="F19" s="27">
        <v>1064</v>
      </c>
      <c r="G19" s="27">
        <v>924</v>
      </c>
      <c r="H19" s="27">
        <v>1000</v>
      </c>
      <c r="I19" s="27"/>
      <c r="J19" s="27">
        <v>69</v>
      </c>
      <c r="K19" s="27">
        <v>91</v>
      </c>
      <c r="L19" s="27">
        <v>136</v>
      </c>
      <c r="M19" s="27"/>
      <c r="N19" s="27">
        <v>995</v>
      </c>
      <c r="O19" s="27">
        <v>833</v>
      </c>
      <c r="P19" s="27">
        <v>865</v>
      </c>
    </row>
    <row r="20" spans="1:16" ht="11.25" customHeight="1" x14ac:dyDescent="0.2">
      <c r="A20" s="3" t="s">
        <v>30</v>
      </c>
      <c r="B20" s="27">
        <v>90</v>
      </c>
      <c r="C20" s="27">
        <v>90</v>
      </c>
      <c r="D20" s="27">
        <v>90</v>
      </c>
      <c r="E20" s="27"/>
      <c r="F20" s="27">
        <v>1691</v>
      </c>
      <c r="G20" s="27">
        <v>1687</v>
      </c>
      <c r="H20" s="27">
        <v>2045</v>
      </c>
      <c r="I20" s="27"/>
      <c r="J20" s="27">
        <v>221</v>
      </c>
      <c r="K20" s="27">
        <v>211</v>
      </c>
      <c r="L20" s="27">
        <v>362</v>
      </c>
      <c r="M20" s="27"/>
      <c r="N20" s="27">
        <v>1470</v>
      </c>
      <c r="O20" s="27">
        <v>1476</v>
      </c>
      <c r="P20" s="27">
        <v>1682</v>
      </c>
    </row>
    <row r="21" spans="1:16" ht="11.25" customHeight="1" x14ac:dyDescent="0.2">
      <c r="A21" s="3" t="s">
        <v>121</v>
      </c>
      <c r="B21" s="27">
        <v>10</v>
      </c>
      <c r="C21" s="27">
        <v>10</v>
      </c>
      <c r="D21" s="27">
        <v>10</v>
      </c>
      <c r="E21" s="27"/>
      <c r="F21" s="27">
        <v>62</v>
      </c>
      <c r="G21" s="27">
        <v>74</v>
      </c>
      <c r="H21" s="27">
        <v>100</v>
      </c>
      <c r="I21" s="27"/>
      <c r="J21" s="27">
        <v>19</v>
      </c>
      <c r="K21" s="27">
        <v>23</v>
      </c>
      <c r="L21" s="27">
        <v>34</v>
      </c>
      <c r="M21" s="27"/>
      <c r="N21" s="27">
        <v>43</v>
      </c>
      <c r="O21" s="27">
        <v>51</v>
      </c>
      <c r="P21" s="27">
        <v>66</v>
      </c>
    </row>
    <row r="22" spans="1:16" x14ac:dyDescent="0.2">
      <c r="A22" s="24"/>
      <c r="B22" s="23"/>
      <c r="C22" s="7"/>
      <c r="D22" s="7"/>
      <c r="E22" s="7"/>
      <c r="F22" s="7"/>
      <c r="G22" s="7"/>
      <c r="H22" s="7"/>
      <c r="I22" s="7"/>
      <c r="J22" s="7"/>
      <c r="K22" s="7"/>
      <c r="L22" s="7"/>
      <c r="M22" s="7"/>
      <c r="N22" s="7"/>
      <c r="O22" s="7"/>
      <c r="P22" s="7"/>
    </row>
    <row r="23" spans="1:16" x14ac:dyDescent="0.2">
      <c r="A23" s="8" t="s">
        <v>5</v>
      </c>
      <c r="B23" s="8"/>
      <c r="C23" s="14"/>
      <c r="D23" s="14"/>
      <c r="E23" s="14"/>
    </row>
    <row r="24" spans="1:16" x14ac:dyDescent="0.2">
      <c r="A24" s="22"/>
      <c r="C24" s="14"/>
      <c r="D24" s="14"/>
      <c r="E24" s="14"/>
    </row>
    <row r="25" spans="1:16" x14ac:dyDescent="0.2">
      <c r="A25" s="2"/>
      <c r="B25" s="6"/>
    </row>
    <row r="26" spans="1:16" x14ac:dyDescent="0.2">
      <c r="A26" s="6"/>
      <c r="B26" s="6"/>
      <c r="E26" s="50"/>
      <c r="F26" s="50"/>
      <c r="G26" s="50"/>
      <c r="H26" s="50"/>
    </row>
    <row r="27" spans="1:16" x14ac:dyDescent="0.2">
      <c r="A27" s="6"/>
      <c r="B27" s="6"/>
      <c r="E27" s="50"/>
      <c r="F27" s="50"/>
      <c r="G27" s="50"/>
      <c r="H27" s="50"/>
    </row>
    <row r="28" spans="1:16" x14ac:dyDescent="0.2">
      <c r="A28" s="6"/>
      <c r="B28" s="6"/>
      <c r="E28" s="50"/>
      <c r="F28" s="50"/>
      <c r="G28" s="50"/>
      <c r="H28" s="50"/>
    </row>
    <row r="29" spans="1:16" x14ac:dyDescent="0.2">
      <c r="B29" s="6"/>
      <c r="E29" s="50"/>
      <c r="F29" s="50"/>
      <c r="G29" s="50"/>
      <c r="H29" s="50"/>
    </row>
    <row r="30" spans="1:16" x14ac:dyDescent="0.2">
      <c r="B30" s="6"/>
      <c r="E30" s="14"/>
    </row>
    <row r="31" spans="1:16" x14ac:dyDescent="0.2">
      <c r="B31" s="6"/>
      <c r="E31" s="14"/>
    </row>
    <row r="32" spans="1:16" x14ac:dyDescent="0.2">
      <c r="B32" s="6"/>
      <c r="E32" s="14"/>
    </row>
    <row r="33" spans="2:5" x14ac:dyDescent="0.2">
      <c r="B33" s="6"/>
      <c r="E33" s="14"/>
    </row>
    <row r="34" spans="2:5" x14ac:dyDescent="0.2">
      <c r="B34" s="6"/>
      <c r="E34" s="14"/>
    </row>
    <row r="35" spans="2:5" x14ac:dyDescent="0.2">
      <c r="B35" s="6"/>
    </row>
    <row r="36" spans="2:5" x14ac:dyDescent="0.2">
      <c r="B36" s="6"/>
    </row>
    <row r="37" spans="2:5" x14ac:dyDescent="0.2">
      <c r="B37" s="6"/>
    </row>
    <row r="38" spans="2:5" x14ac:dyDescent="0.2">
      <c r="B38" s="6"/>
    </row>
  </sheetData>
  <mergeCells count="1">
    <mergeCell ref="N3:P3"/>
  </mergeCells>
  <conditionalFormatting sqref="J6">
    <cfRule type="cellIs" dxfId="47" priority="1" stopIfTrue="1" operator="equal">
      <formula>"   "</formula>
    </cfRule>
    <cfRule type="cellIs" dxfId="46" priority="2" stopIfTrue="1" operator="equal">
      <formula>"    "</formula>
    </cfRule>
  </conditionalFormatting>
  <conditionalFormatting sqref="B6">
    <cfRule type="cellIs" dxfId="45" priority="3" stopIfTrue="1" operator="equal">
      <formula>"   "</formula>
    </cfRule>
    <cfRule type="cellIs" dxfId="44" priority="4" stopIfTrue="1" operator="equal">
      <formula>"    "</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3"/>
  <sheetViews>
    <sheetView workbookViewId="0"/>
  </sheetViews>
  <sheetFormatPr defaultColWidth="9.140625" defaultRowHeight="11.25" x14ac:dyDescent="0.2"/>
  <cols>
    <col min="1" max="1" width="39.28515625" style="14" customWidth="1"/>
    <col min="2" max="2" width="13.140625" style="6" customWidth="1"/>
    <col min="3" max="5" width="10" style="6" customWidth="1"/>
    <col min="6" max="6" width="2.7109375" style="6" customWidth="1"/>
    <col min="7" max="16384" width="9.140625" style="6"/>
  </cols>
  <sheetData>
    <row r="1" spans="1:5" ht="11.25" customHeight="1" x14ac:dyDescent="0.2">
      <c r="A1" s="5" t="s">
        <v>53</v>
      </c>
    </row>
    <row r="2" spans="1:5" ht="11.25" customHeight="1" x14ac:dyDescent="0.2">
      <c r="A2" s="5" t="s">
        <v>257</v>
      </c>
    </row>
    <row r="3" spans="1:5" ht="11.25" customHeight="1" x14ac:dyDescent="0.2">
      <c r="A3" s="8"/>
      <c r="B3" s="66" t="s">
        <v>163</v>
      </c>
      <c r="C3" s="66"/>
      <c r="D3" s="9"/>
      <c r="E3" s="9"/>
    </row>
    <row r="4" spans="1:5" ht="21.75" customHeight="1" x14ac:dyDescent="0.2">
      <c r="A4" s="7"/>
      <c r="B4" s="11">
        <v>2017</v>
      </c>
      <c r="C4" s="11">
        <v>2018</v>
      </c>
      <c r="D4" s="11">
        <v>2019</v>
      </c>
      <c r="E4" s="11" t="s">
        <v>164</v>
      </c>
    </row>
    <row r="5" spans="1:5" ht="11.25" customHeight="1" x14ac:dyDescent="0.2">
      <c r="A5" s="6"/>
      <c r="B5" s="12"/>
      <c r="C5" s="12"/>
      <c r="D5" s="12"/>
      <c r="E5" s="12"/>
    </row>
    <row r="6" spans="1:5" ht="11.25" customHeight="1" x14ac:dyDescent="0.2">
      <c r="A6" s="6"/>
      <c r="B6" s="63" t="s">
        <v>15</v>
      </c>
      <c r="C6" s="61"/>
      <c r="D6" s="61"/>
      <c r="E6" s="61"/>
    </row>
    <row r="7" spans="1:5" ht="11.25" customHeight="1" x14ac:dyDescent="0.2">
      <c r="A7" s="6"/>
    </row>
    <row r="8" spans="1:5" ht="11.25" customHeight="1" x14ac:dyDescent="0.2">
      <c r="A8" s="5" t="s">
        <v>47</v>
      </c>
      <c r="B8" s="23">
        <v>17172</v>
      </c>
      <c r="C8" s="23">
        <v>17747</v>
      </c>
      <c r="D8" s="23">
        <v>18401</v>
      </c>
      <c r="E8" s="23">
        <v>19560</v>
      </c>
    </row>
    <row r="9" spans="1:5" ht="11.25" customHeight="1" x14ac:dyDescent="0.2">
      <c r="A9" s="6" t="s">
        <v>48</v>
      </c>
      <c r="B9" s="39">
        <v>11584</v>
      </c>
      <c r="C9" s="39">
        <v>11969</v>
      </c>
      <c r="D9" s="39">
        <v>12860</v>
      </c>
      <c r="E9" s="39">
        <v>13353</v>
      </c>
    </row>
    <row r="10" spans="1:5" ht="11.25" customHeight="1" x14ac:dyDescent="0.2">
      <c r="A10" s="6" t="s">
        <v>49</v>
      </c>
      <c r="B10" s="39">
        <v>5588</v>
      </c>
      <c r="C10" s="39">
        <v>5778</v>
      </c>
      <c r="D10" s="39">
        <v>5541</v>
      </c>
      <c r="E10" s="39">
        <v>6207</v>
      </c>
    </row>
    <row r="11" spans="1:5" ht="11.25" customHeight="1" x14ac:dyDescent="0.2">
      <c r="A11" s="6"/>
      <c r="B11" s="39"/>
      <c r="C11" s="39"/>
      <c r="D11" s="39"/>
      <c r="E11" s="39"/>
    </row>
    <row r="12" spans="1:5" ht="11.25" customHeight="1" x14ac:dyDescent="0.2">
      <c r="A12" s="5" t="s">
        <v>50</v>
      </c>
      <c r="B12" s="23">
        <v>15709</v>
      </c>
      <c r="C12" s="23">
        <v>16155</v>
      </c>
      <c r="D12" s="23">
        <v>16776</v>
      </c>
      <c r="E12" s="23">
        <v>17903</v>
      </c>
    </row>
    <row r="13" spans="1:5" ht="11.25" customHeight="1" x14ac:dyDescent="0.2">
      <c r="A13" s="6" t="s">
        <v>48</v>
      </c>
      <c r="B13" s="39">
        <v>10677</v>
      </c>
      <c r="C13" s="39">
        <v>10998</v>
      </c>
      <c r="D13" s="39">
        <v>11846</v>
      </c>
      <c r="E13" s="39">
        <v>12314</v>
      </c>
    </row>
    <row r="14" spans="1:5" ht="11.25" customHeight="1" x14ac:dyDescent="0.2">
      <c r="A14" s="6" t="s">
        <v>49</v>
      </c>
      <c r="B14" s="39">
        <v>5032</v>
      </c>
      <c r="C14" s="39">
        <v>5157</v>
      </c>
      <c r="D14" s="39">
        <v>4930</v>
      </c>
      <c r="E14" s="39">
        <v>5589</v>
      </c>
    </row>
    <row r="15" spans="1:5" ht="11.25" customHeight="1" x14ac:dyDescent="0.2">
      <c r="A15" s="6"/>
      <c r="B15" s="39"/>
      <c r="C15" s="39"/>
      <c r="D15" s="39"/>
      <c r="E15" s="39"/>
    </row>
    <row r="16" spans="1:5" ht="11.25" customHeight="1" x14ac:dyDescent="0.2">
      <c r="A16" s="46" t="s">
        <v>111</v>
      </c>
      <c r="B16" s="23">
        <v>825</v>
      </c>
      <c r="C16" s="23">
        <v>838</v>
      </c>
      <c r="D16" s="23">
        <v>937</v>
      </c>
      <c r="E16" s="23">
        <v>980</v>
      </c>
    </row>
    <row r="17" spans="1:16377" ht="11.25" customHeight="1" x14ac:dyDescent="0.2">
      <c r="A17" s="6" t="s">
        <v>48</v>
      </c>
      <c r="B17" s="39">
        <v>609</v>
      </c>
      <c r="C17" s="39">
        <v>625</v>
      </c>
      <c r="D17" s="39">
        <v>689</v>
      </c>
      <c r="E17" s="39">
        <v>697</v>
      </c>
    </row>
    <row r="18" spans="1:16377" ht="11.25" customHeight="1" x14ac:dyDescent="0.2">
      <c r="A18" s="6" t="s">
        <v>49</v>
      </c>
      <c r="B18" s="39">
        <v>216</v>
      </c>
      <c r="C18" s="39">
        <v>213</v>
      </c>
      <c r="D18" s="39">
        <v>248</v>
      </c>
      <c r="E18" s="39">
        <v>283</v>
      </c>
    </row>
    <row r="19" spans="1:16377" ht="11.25" customHeight="1" x14ac:dyDescent="0.2">
      <c r="A19" s="6"/>
      <c r="B19" s="39"/>
      <c r="C19" s="39"/>
      <c r="D19" s="39"/>
      <c r="E19" s="39"/>
    </row>
    <row r="20" spans="1:16377" ht="11.25" customHeight="1" x14ac:dyDescent="0.2">
      <c r="A20" s="5" t="s">
        <v>51</v>
      </c>
      <c r="B20" s="23">
        <v>178</v>
      </c>
      <c r="C20" s="23">
        <v>182</v>
      </c>
      <c r="D20" s="23">
        <v>224</v>
      </c>
      <c r="E20" s="23">
        <v>251</v>
      </c>
    </row>
    <row r="21" spans="1:16377" ht="11.25" customHeight="1" x14ac:dyDescent="0.2">
      <c r="A21" s="6" t="s">
        <v>48</v>
      </c>
      <c r="B21" s="39">
        <v>108</v>
      </c>
      <c r="C21" s="39">
        <v>109</v>
      </c>
      <c r="D21" s="39">
        <v>133</v>
      </c>
      <c r="E21" s="39">
        <v>152</v>
      </c>
    </row>
    <row r="22" spans="1:16377" ht="11.25" customHeight="1" x14ac:dyDescent="0.2">
      <c r="A22" s="6" t="s">
        <v>49</v>
      </c>
      <c r="B22" s="39">
        <v>70</v>
      </c>
      <c r="C22" s="39">
        <v>73</v>
      </c>
      <c r="D22" s="39">
        <v>91</v>
      </c>
      <c r="E22" s="39">
        <v>99</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row>
    <row r="23" spans="1:16377" ht="11.25" customHeight="1" x14ac:dyDescent="0.2">
      <c r="A23" s="6"/>
      <c r="B23" s="39"/>
      <c r="C23" s="39"/>
      <c r="D23" s="39"/>
      <c r="E23" s="39"/>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row>
    <row r="24" spans="1:16377" ht="11.25" customHeight="1" x14ac:dyDescent="0.2">
      <c r="A24" s="5" t="s">
        <v>52</v>
      </c>
      <c r="B24" s="23">
        <v>646</v>
      </c>
      <c r="C24" s="23">
        <v>656</v>
      </c>
      <c r="D24" s="23">
        <v>713</v>
      </c>
      <c r="E24" s="23">
        <v>729</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c r="XEJ24" s="4"/>
      <c r="XEK24" s="4"/>
      <c r="XEL24" s="4"/>
      <c r="XEM24" s="4"/>
      <c r="XEN24" s="4"/>
      <c r="XEO24" s="4"/>
      <c r="XEP24" s="4"/>
      <c r="XEQ24" s="4"/>
      <c r="XER24" s="4"/>
      <c r="XES24" s="4"/>
      <c r="XET24" s="4"/>
      <c r="XEU24" s="4"/>
      <c r="XEV24" s="4"/>
      <c r="XEW24" s="4"/>
    </row>
    <row r="25" spans="1:16377" ht="11.25" customHeight="1" x14ac:dyDescent="0.2">
      <c r="A25" s="6" t="s">
        <v>48</v>
      </c>
      <c r="B25" s="39">
        <v>500</v>
      </c>
      <c r="C25" s="39">
        <v>516</v>
      </c>
      <c r="D25" s="39">
        <v>556</v>
      </c>
      <c r="E25" s="39">
        <v>545</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c r="WUX25" s="4"/>
      <c r="WUY25" s="4"/>
      <c r="WUZ25" s="4"/>
      <c r="WVA25" s="4"/>
      <c r="WVB25" s="4"/>
      <c r="WVC25" s="4"/>
      <c r="WVD25" s="4"/>
      <c r="WVE25" s="4"/>
      <c r="WVF25" s="4"/>
      <c r="WVG25" s="4"/>
      <c r="WVH25" s="4"/>
      <c r="WVI25" s="4"/>
      <c r="WVJ25" s="4"/>
      <c r="WVK25" s="4"/>
      <c r="WVL25" s="4"/>
      <c r="WVM25" s="4"/>
      <c r="WVN25" s="4"/>
      <c r="WVO25" s="4"/>
      <c r="WVP25" s="4"/>
      <c r="WVQ25" s="4"/>
      <c r="WVR25" s="4"/>
      <c r="WVS25" s="4"/>
      <c r="WVT25" s="4"/>
      <c r="WVU25" s="4"/>
      <c r="WVV25" s="4"/>
      <c r="WVW25" s="4"/>
      <c r="WVX25" s="4"/>
      <c r="WVY25" s="4"/>
      <c r="WVZ25" s="4"/>
      <c r="WWA25" s="4"/>
      <c r="WWB25" s="4"/>
      <c r="WWC25" s="4"/>
      <c r="WWD25" s="4"/>
      <c r="WWE25" s="4"/>
      <c r="WWF25" s="4"/>
      <c r="WWG25" s="4"/>
      <c r="WWH25" s="4"/>
      <c r="WWI25" s="4"/>
      <c r="WWJ25" s="4"/>
      <c r="WWK25" s="4"/>
      <c r="WWL25" s="4"/>
      <c r="WWM25" s="4"/>
      <c r="WWN25" s="4"/>
      <c r="WWO25" s="4"/>
      <c r="WWP25" s="4"/>
      <c r="WWQ25" s="4"/>
      <c r="WWR25" s="4"/>
      <c r="WWS25" s="4"/>
      <c r="WWT25" s="4"/>
      <c r="WWU25" s="4"/>
      <c r="WWV25" s="4"/>
      <c r="WWW25" s="4"/>
      <c r="WWX25" s="4"/>
      <c r="WWY25" s="4"/>
      <c r="WWZ25" s="4"/>
      <c r="WXA25" s="4"/>
      <c r="WXB25" s="4"/>
      <c r="WXC25" s="4"/>
      <c r="WXD25" s="4"/>
      <c r="WXE25" s="4"/>
      <c r="WXF25" s="4"/>
      <c r="WXG25" s="4"/>
      <c r="WXH25" s="4"/>
      <c r="WXI25" s="4"/>
      <c r="WXJ25" s="4"/>
      <c r="WXK25" s="4"/>
      <c r="WXL25" s="4"/>
      <c r="WXM25" s="4"/>
      <c r="WXN25" s="4"/>
      <c r="WXO25" s="4"/>
      <c r="WXP25" s="4"/>
      <c r="WXQ25" s="4"/>
      <c r="WXR25" s="4"/>
      <c r="WXS25" s="4"/>
      <c r="WXT25" s="4"/>
      <c r="WXU25" s="4"/>
      <c r="WXV25" s="4"/>
      <c r="WXW25" s="4"/>
      <c r="WXX25" s="4"/>
      <c r="WXY25" s="4"/>
      <c r="WXZ25" s="4"/>
      <c r="WYA25" s="4"/>
      <c r="WYB25" s="4"/>
      <c r="WYC25" s="4"/>
      <c r="WYD25" s="4"/>
      <c r="WYE25" s="4"/>
      <c r="WYF25" s="4"/>
      <c r="WYG25" s="4"/>
      <c r="WYH25" s="4"/>
      <c r="WYI25" s="4"/>
      <c r="WYJ25" s="4"/>
      <c r="WYK25" s="4"/>
      <c r="WYL25" s="4"/>
      <c r="WYM25" s="4"/>
      <c r="WYN25" s="4"/>
      <c r="WYO25" s="4"/>
      <c r="WYP25" s="4"/>
      <c r="WYQ25" s="4"/>
      <c r="WYR25" s="4"/>
      <c r="WYS25" s="4"/>
      <c r="WYT25" s="4"/>
      <c r="WYU25" s="4"/>
      <c r="WYV25" s="4"/>
      <c r="WYW25" s="4"/>
      <c r="WYX25" s="4"/>
      <c r="WYY25" s="4"/>
      <c r="WYZ25" s="4"/>
      <c r="WZA25" s="4"/>
      <c r="WZB25" s="4"/>
      <c r="WZC25" s="4"/>
      <c r="WZD25" s="4"/>
      <c r="WZE25" s="4"/>
      <c r="WZF25" s="4"/>
      <c r="WZG25" s="4"/>
      <c r="WZH25" s="4"/>
      <c r="WZI25" s="4"/>
      <c r="WZJ25" s="4"/>
      <c r="WZK25" s="4"/>
      <c r="WZL25" s="4"/>
      <c r="WZM25" s="4"/>
      <c r="WZN25" s="4"/>
      <c r="WZO25" s="4"/>
      <c r="WZP25" s="4"/>
      <c r="WZQ25" s="4"/>
      <c r="WZR25" s="4"/>
      <c r="WZS25" s="4"/>
      <c r="WZT25" s="4"/>
      <c r="WZU25" s="4"/>
      <c r="WZV25" s="4"/>
      <c r="WZW25" s="4"/>
      <c r="WZX25" s="4"/>
      <c r="WZY25" s="4"/>
      <c r="WZZ25" s="4"/>
      <c r="XAA25" s="4"/>
      <c r="XAB25" s="4"/>
      <c r="XAC25" s="4"/>
      <c r="XAD25" s="4"/>
      <c r="XAE25" s="4"/>
      <c r="XAF25" s="4"/>
      <c r="XAG25" s="4"/>
      <c r="XAH25" s="4"/>
      <c r="XAI25" s="4"/>
      <c r="XAJ25" s="4"/>
      <c r="XAK25" s="4"/>
      <c r="XAL25" s="4"/>
      <c r="XAM25" s="4"/>
      <c r="XAN25" s="4"/>
      <c r="XAO25" s="4"/>
      <c r="XAP25" s="4"/>
      <c r="XAQ25" s="4"/>
      <c r="XAR25" s="4"/>
      <c r="XAS25" s="4"/>
      <c r="XAT25" s="4"/>
      <c r="XAU25" s="4"/>
      <c r="XAV25" s="4"/>
      <c r="XAW25" s="4"/>
      <c r="XAX25" s="4"/>
      <c r="XAY25" s="4"/>
      <c r="XAZ25" s="4"/>
      <c r="XBA25" s="4"/>
      <c r="XBB25" s="4"/>
      <c r="XBC25" s="4"/>
      <c r="XBD25" s="4"/>
      <c r="XBE25" s="4"/>
      <c r="XBF25" s="4"/>
      <c r="XBG25" s="4"/>
      <c r="XBH25" s="4"/>
      <c r="XBI25" s="4"/>
      <c r="XBJ25" s="4"/>
      <c r="XBK25" s="4"/>
      <c r="XBL25" s="4"/>
      <c r="XBM25" s="4"/>
      <c r="XBN25" s="4"/>
      <c r="XBO25" s="4"/>
      <c r="XBP25" s="4"/>
      <c r="XBQ25" s="4"/>
      <c r="XBR25" s="4"/>
      <c r="XBS25" s="4"/>
      <c r="XBT25" s="4"/>
      <c r="XBU25" s="4"/>
      <c r="XBV25" s="4"/>
      <c r="XBW25" s="4"/>
      <c r="XBX25" s="4"/>
      <c r="XBY25" s="4"/>
      <c r="XBZ25" s="4"/>
      <c r="XCA25" s="4"/>
      <c r="XCB25" s="4"/>
      <c r="XCC25" s="4"/>
      <c r="XCD25" s="4"/>
      <c r="XCE25" s="4"/>
      <c r="XCF25" s="4"/>
      <c r="XCG25" s="4"/>
      <c r="XCH25" s="4"/>
      <c r="XCI25" s="4"/>
      <c r="XCJ25" s="4"/>
      <c r="XCK25" s="4"/>
      <c r="XCL25" s="4"/>
      <c r="XCM25" s="4"/>
      <c r="XCN25" s="4"/>
      <c r="XCO25" s="4"/>
      <c r="XCP25" s="4"/>
      <c r="XCQ25" s="4"/>
      <c r="XCR25" s="4"/>
      <c r="XCS25" s="4"/>
      <c r="XCT25" s="4"/>
      <c r="XCU25" s="4"/>
      <c r="XCV25" s="4"/>
      <c r="XCW25" s="4"/>
      <c r="XCX25" s="4"/>
      <c r="XCY25" s="4"/>
      <c r="XCZ25" s="4"/>
      <c r="XDA25" s="4"/>
      <c r="XDB25" s="4"/>
      <c r="XDC25" s="4"/>
      <c r="XDD25" s="4"/>
      <c r="XDE25" s="4"/>
      <c r="XDF25" s="4"/>
      <c r="XDG25" s="4"/>
      <c r="XDH25" s="4"/>
      <c r="XDI25" s="4"/>
      <c r="XDJ25" s="4"/>
      <c r="XDK25" s="4"/>
      <c r="XDL25" s="4"/>
      <c r="XDM25" s="4"/>
      <c r="XDN25" s="4"/>
      <c r="XDO25" s="4"/>
      <c r="XDP25" s="4"/>
      <c r="XDQ25" s="4"/>
      <c r="XDR25" s="4"/>
      <c r="XDS25" s="4"/>
      <c r="XDT25" s="4"/>
      <c r="XDU25" s="4"/>
      <c r="XDV25" s="4"/>
      <c r="XDW25" s="4"/>
      <c r="XDX25" s="4"/>
      <c r="XDY25" s="4"/>
      <c r="XDZ25" s="4"/>
      <c r="XEA25" s="4"/>
      <c r="XEB25" s="4"/>
      <c r="XEC25" s="4"/>
      <c r="XED25" s="4"/>
      <c r="XEE25" s="4"/>
      <c r="XEF25" s="4"/>
      <c r="XEG25" s="4"/>
      <c r="XEH25" s="4"/>
      <c r="XEI25" s="4"/>
      <c r="XEJ25" s="4"/>
      <c r="XEK25" s="4"/>
      <c r="XEL25" s="4"/>
      <c r="XEM25" s="4"/>
      <c r="XEN25" s="4"/>
      <c r="XEO25" s="4"/>
      <c r="XEP25" s="4"/>
      <c r="XEQ25" s="4"/>
      <c r="XER25" s="4"/>
      <c r="XES25" s="4"/>
      <c r="XET25" s="4"/>
      <c r="XEU25" s="4"/>
      <c r="XEV25" s="4"/>
      <c r="XEW25" s="4"/>
    </row>
    <row r="26" spans="1:16377" ht="11.25" customHeight="1" x14ac:dyDescent="0.2">
      <c r="A26" s="6" t="s">
        <v>49</v>
      </c>
      <c r="B26" s="39">
        <v>146</v>
      </c>
      <c r="C26" s="39">
        <v>140</v>
      </c>
      <c r="D26" s="39">
        <v>157</v>
      </c>
      <c r="E26" s="39">
        <v>184</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4"/>
      <c r="XET26" s="4"/>
      <c r="XEU26" s="4"/>
      <c r="XEV26" s="4"/>
      <c r="XEW26" s="4"/>
    </row>
    <row r="27" spans="1:16377" x14ac:dyDescent="0.2">
      <c r="A27" s="24"/>
      <c r="B27" s="7"/>
      <c r="C27" s="7"/>
      <c r="D27" s="7"/>
      <c r="E27" s="7"/>
    </row>
    <row r="28" spans="1:16377" x14ac:dyDescent="0.2">
      <c r="A28" s="8" t="s">
        <v>5</v>
      </c>
    </row>
    <row r="29" spans="1:16377" x14ac:dyDescent="0.2">
      <c r="A29" s="47" t="s">
        <v>165</v>
      </c>
    </row>
    <row r="30" spans="1:16377" x14ac:dyDescent="0.2">
      <c r="A30" s="2"/>
    </row>
    <row r="31" spans="1:16377" x14ac:dyDescent="0.2">
      <c r="A31" s="6"/>
    </row>
    <row r="32" spans="1:16377" x14ac:dyDescent="0.2">
      <c r="A32" s="6"/>
    </row>
    <row r="33" spans="1:1" x14ac:dyDescent="0.2">
      <c r="A33" s="6"/>
    </row>
  </sheetData>
  <mergeCells count="1">
    <mergeCell ref="B3:C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workbookViewId="0"/>
  </sheetViews>
  <sheetFormatPr defaultColWidth="9.140625" defaultRowHeight="11.25" x14ac:dyDescent="0.2"/>
  <cols>
    <col min="1" max="1" width="33" style="14" customWidth="1"/>
    <col min="2" max="2" width="10" style="14" customWidth="1"/>
    <col min="3" max="6" width="10" style="6" customWidth="1"/>
    <col min="7" max="7" width="1.85546875" style="6" customWidth="1"/>
    <col min="8" max="8" width="11.5703125" style="6" bestFit="1" customWidth="1"/>
    <col min="9" max="10" width="10" style="6" customWidth="1"/>
    <col min="11" max="11" width="10.5703125" style="6" customWidth="1"/>
    <col min="12" max="12" width="9.140625" style="6"/>
    <col min="13" max="13" width="2.5703125" style="6" customWidth="1"/>
    <col min="14" max="18" width="9.140625" style="6"/>
    <col min="19" max="19" width="1.7109375" style="6" customWidth="1"/>
    <col min="20" max="24" width="9.140625" style="6"/>
    <col min="25" max="25" width="1.7109375" style="6" customWidth="1"/>
    <col min="26" max="30" width="9.140625" style="6"/>
    <col min="31" max="31" width="1.7109375" style="6" customWidth="1"/>
    <col min="32" max="16384" width="9.140625" style="6"/>
  </cols>
  <sheetData>
    <row r="1" spans="1:36" ht="11.25" customHeight="1" x14ac:dyDescent="0.2">
      <c r="A1" s="5" t="s">
        <v>85</v>
      </c>
      <c r="B1" s="6"/>
    </row>
    <row r="2" spans="1:36" ht="11.25" customHeight="1" x14ac:dyDescent="0.2">
      <c r="A2" s="5" t="s">
        <v>200</v>
      </c>
      <c r="B2" s="6"/>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ht="11.25" customHeight="1" x14ac:dyDescent="0.2">
      <c r="A3" s="8"/>
      <c r="B3" s="25" t="s">
        <v>54</v>
      </c>
      <c r="C3" s="9"/>
      <c r="D3" s="9"/>
      <c r="E3" s="9"/>
      <c r="F3" s="9"/>
      <c r="G3" s="10"/>
      <c r="H3" s="43" t="s">
        <v>57</v>
      </c>
      <c r="I3" s="44"/>
      <c r="J3" s="44"/>
      <c r="K3" s="44"/>
      <c r="L3" s="44"/>
      <c r="M3" s="10"/>
      <c r="N3" s="43" t="s">
        <v>54</v>
      </c>
      <c r="O3" s="44"/>
      <c r="P3" s="44"/>
      <c r="Q3" s="44"/>
      <c r="R3" s="44"/>
      <c r="S3" s="10"/>
      <c r="T3" s="43" t="s">
        <v>57</v>
      </c>
      <c r="U3" s="44"/>
      <c r="V3" s="44"/>
      <c r="W3" s="44"/>
      <c r="X3" s="44"/>
      <c r="Y3" s="10"/>
      <c r="Z3" s="43" t="s">
        <v>105</v>
      </c>
      <c r="AA3" s="44"/>
      <c r="AB3" s="44"/>
      <c r="AC3" s="44"/>
      <c r="AD3" s="44"/>
      <c r="AE3" s="10"/>
      <c r="AF3" s="43" t="s">
        <v>106</v>
      </c>
      <c r="AG3" s="44"/>
      <c r="AH3" s="44"/>
      <c r="AI3" s="44"/>
      <c r="AJ3" s="44"/>
    </row>
    <row r="4" spans="1:36" ht="11.25" customHeight="1" x14ac:dyDescent="0.2">
      <c r="A4" s="7"/>
      <c r="B4" s="11">
        <v>2017</v>
      </c>
      <c r="C4" s="11">
        <v>2018</v>
      </c>
      <c r="D4" s="11">
        <v>2019</v>
      </c>
      <c r="E4" s="11">
        <v>2020</v>
      </c>
      <c r="F4" s="11" t="s">
        <v>88</v>
      </c>
      <c r="G4" s="11"/>
      <c r="H4" s="11">
        <v>2017</v>
      </c>
      <c r="I4" s="11">
        <v>2018</v>
      </c>
      <c r="J4" s="11">
        <v>2019</v>
      </c>
      <c r="K4" s="11">
        <v>2020</v>
      </c>
      <c r="L4" s="11" t="s">
        <v>88</v>
      </c>
      <c r="M4" s="11"/>
      <c r="N4" s="11">
        <v>2017</v>
      </c>
      <c r="O4" s="11">
        <v>2018</v>
      </c>
      <c r="P4" s="11">
        <v>2019</v>
      </c>
      <c r="Q4" s="11">
        <v>2020</v>
      </c>
      <c r="R4" s="11" t="s">
        <v>88</v>
      </c>
      <c r="S4" s="11"/>
      <c r="T4" s="11">
        <v>2017</v>
      </c>
      <c r="U4" s="11">
        <v>2018</v>
      </c>
      <c r="V4" s="11">
        <v>2019</v>
      </c>
      <c r="W4" s="11">
        <v>2020</v>
      </c>
      <c r="X4" s="11" t="s">
        <v>88</v>
      </c>
      <c r="Y4" s="11"/>
      <c r="Z4" s="11">
        <v>2017</v>
      </c>
      <c r="AA4" s="11">
        <v>2018</v>
      </c>
      <c r="AB4" s="11">
        <v>2019</v>
      </c>
      <c r="AC4" s="11">
        <v>2020</v>
      </c>
      <c r="AD4" s="11" t="s">
        <v>88</v>
      </c>
      <c r="AE4" s="11"/>
      <c r="AF4" s="11">
        <v>2017</v>
      </c>
      <c r="AG4" s="11">
        <v>2018</v>
      </c>
      <c r="AH4" s="11">
        <v>2019</v>
      </c>
      <c r="AI4" s="11">
        <v>2020</v>
      </c>
      <c r="AJ4" s="11" t="s">
        <v>88</v>
      </c>
    </row>
    <row r="5" spans="1:36" ht="11.25" customHeight="1" x14ac:dyDescent="0.2">
      <c r="A5" s="6"/>
      <c r="B5" s="6"/>
      <c r="C5" s="12"/>
      <c r="D5" s="12"/>
      <c r="E5" s="12"/>
      <c r="F5" s="12"/>
      <c r="G5" s="12"/>
      <c r="I5" s="12"/>
      <c r="J5" s="12"/>
      <c r="K5" s="12"/>
      <c r="L5" s="12"/>
      <c r="M5" s="12"/>
      <c r="O5" s="12"/>
      <c r="P5" s="12"/>
      <c r="Q5" s="12"/>
      <c r="R5" s="12"/>
      <c r="S5" s="12"/>
      <c r="U5" s="12"/>
      <c r="V5" s="12"/>
      <c r="W5" s="12"/>
      <c r="X5" s="12"/>
      <c r="Y5" s="12"/>
      <c r="AA5" s="12"/>
      <c r="AB5" s="12"/>
      <c r="AC5" s="12"/>
      <c r="AD5" s="12"/>
      <c r="AE5" s="12"/>
      <c r="AG5" s="12"/>
      <c r="AH5" s="12"/>
      <c r="AI5" s="12"/>
      <c r="AJ5" s="12"/>
    </row>
    <row r="6" spans="1:36" ht="11.25" customHeight="1" x14ac:dyDescent="0.2">
      <c r="A6" s="6"/>
      <c r="B6" s="13" t="s">
        <v>15</v>
      </c>
      <c r="C6" s="11"/>
      <c r="D6" s="11"/>
      <c r="E6" s="11"/>
      <c r="F6" s="11"/>
      <c r="G6" s="12"/>
      <c r="H6" s="13" t="s">
        <v>15</v>
      </c>
      <c r="I6" s="11"/>
      <c r="J6" s="11"/>
      <c r="K6" s="11"/>
      <c r="L6" s="11"/>
      <c r="M6" s="12"/>
      <c r="N6" s="13" t="s">
        <v>108</v>
      </c>
      <c r="O6" s="11"/>
      <c r="P6" s="11"/>
      <c r="Q6" s="11"/>
      <c r="R6" s="11"/>
      <c r="S6" s="12"/>
      <c r="T6" s="13" t="s">
        <v>108</v>
      </c>
      <c r="U6" s="11"/>
      <c r="V6" s="11"/>
      <c r="W6" s="11"/>
      <c r="X6" s="11"/>
      <c r="Y6" s="12"/>
      <c r="Z6" s="13" t="s">
        <v>191</v>
      </c>
      <c r="AA6" s="11"/>
      <c r="AB6" s="11"/>
      <c r="AC6" s="11"/>
      <c r="AD6" s="11"/>
      <c r="AE6" s="12"/>
      <c r="AF6" s="13" t="s">
        <v>107</v>
      </c>
      <c r="AG6" s="11"/>
      <c r="AH6" s="11"/>
      <c r="AI6" s="11"/>
      <c r="AJ6" s="11"/>
    </row>
    <row r="7" spans="1:36" ht="11.25" customHeight="1" x14ac:dyDescent="0.2">
      <c r="A7" s="6"/>
      <c r="B7" s="6"/>
      <c r="C7" s="17"/>
      <c r="D7" s="14"/>
      <c r="I7" s="17"/>
      <c r="J7" s="14"/>
      <c r="O7" s="17"/>
      <c r="P7" s="14"/>
      <c r="U7" s="17"/>
      <c r="V7" s="14"/>
      <c r="AA7" s="17"/>
      <c r="AB7" s="14"/>
      <c r="AG7" s="17"/>
      <c r="AH7" s="14"/>
    </row>
    <row r="8" spans="1:36" ht="11.25" customHeight="1" x14ac:dyDescent="0.2">
      <c r="A8" s="15" t="s">
        <v>89</v>
      </c>
      <c r="B8" s="39">
        <v>1431012</v>
      </c>
      <c r="C8" s="39">
        <v>1514480</v>
      </c>
      <c r="D8" s="39">
        <v>1569815</v>
      </c>
      <c r="E8" s="39">
        <v>1520478</v>
      </c>
      <c r="F8" s="39">
        <v>1653634</v>
      </c>
      <c r="G8" s="39"/>
      <c r="H8" s="39">
        <v>661566</v>
      </c>
      <c r="I8" s="39">
        <v>692632</v>
      </c>
      <c r="J8" s="39">
        <v>724960</v>
      </c>
      <c r="K8" s="39">
        <v>709628</v>
      </c>
      <c r="L8" s="39">
        <v>762564</v>
      </c>
      <c r="M8" s="39"/>
      <c r="N8" s="39">
        <v>1418229</v>
      </c>
      <c r="O8" s="39">
        <v>1468341</v>
      </c>
      <c r="P8" s="39">
        <v>1491458</v>
      </c>
      <c r="Q8" s="39">
        <v>1437048</v>
      </c>
      <c r="R8" s="39">
        <v>1493745</v>
      </c>
      <c r="S8" s="39"/>
      <c r="T8" s="39">
        <v>651596</v>
      </c>
      <c r="U8" s="39">
        <v>666172</v>
      </c>
      <c r="V8" s="39">
        <v>680167</v>
      </c>
      <c r="W8" s="39">
        <v>652598</v>
      </c>
      <c r="X8" s="39">
        <v>686256</v>
      </c>
      <c r="Y8" s="39"/>
      <c r="Z8" s="39">
        <v>9157</v>
      </c>
      <c r="AA8" s="39">
        <v>9408</v>
      </c>
      <c r="AB8" s="39">
        <v>9623</v>
      </c>
      <c r="AC8" s="39">
        <v>9571</v>
      </c>
      <c r="AD8" s="39">
        <v>9759</v>
      </c>
      <c r="AE8" s="39"/>
      <c r="AF8" s="39">
        <v>7340</v>
      </c>
      <c r="AG8" s="39">
        <v>7561</v>
      </c>
      <c r="AH8" s="39">
        <v>7751</v>
      </c>
      <c r="AI8" s="39">
        <v>7774</v>
      </c>
      <c r="AJ8" s="39">
        <v>7951</v>
      </c>
    </row>
    <row r="9" spans="1:36" ht="11.25" customHeight="1" x14ac:dyDescent="0.2">
      <c r="A9" s="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row>
    <row r="10" spans="1:36" ht="11.25" customHeight="1" x14ac:dyDescent="0.2">
      <c r="A10" s="46" t="s">
        <v>111</v>
      </c>
      <c r="B10" s="39">
        <v>24711</v>
      </c>
      <c r="C10" s="39">
        <v>25191</v>
      </c>
      <c r="D10" s="39">
        <v>26117</v>
      </c>
      <c r="E10" s="39">
        <v>27606</v>
      </c>
      <c r="F10" s="39">
        <v>31265</v>
      </c>
      <c r="G10" s="39"/>
      <c r="H10" s="39">
        <v>11000</v>
      </c>
      <c r="I10" s="39">
        <v>10974</v>
      </c>
      <c r="J10" s="39">
        <v>11167</v>
      </c>
      <c r="K10" s="39">
        <v>12452</v>
      </c>
      <c r="L10" s="39">
        <v>13696</v>
      </c>
      <c r="M10" s="39"/>
      <c r="N10" s="39">
        <v>24116</v>
      </c>
      <c r="O10" s="39">
        <v>24958</v>
      </c>
      <c r="P10" s="39">
        <v>25693</v>
      </c>
      <c r="Q10" s="39">
        <v>27147</v>
      </c>
      <c r="R10" s="39">
        <v>29264</v>
      </c>
      <c r="S10" s="39"/>
      <c r="T10" s="39">
        <v>10767</v>
      </c>
      <c r="U10" s="39">
        <v>10967</v>
      </c>
      <c r="V10" s="39">
        <v>10937</v>
      </c>
      <c r="W10" s="39">
        <v>11913</v>
      </c>
      <c r="X10" s="39">
        <v>12990</v>
      </c>
      <c r="Y10" s="39"/>
      <c r="Z10" s="39">
        <v>163</v>
      </c>
      <c r="AA10" s="39">
        <v>163</v>
      </c>
      <c r="AB10" s="39">
        <v>163</v>
      </c>
      <c r="AC10" s="39">
        <v>168</v>
      </c>
      <c r="AD10" s="39">
        <v>160</v>
      </c>
      <c r="AE10" s="39"/>
      <c r="AF10" s="39">
        <v>132</v>
      </c>
      <c r="AG10" s="39">
        <v>136</v>
      </c>
      <c r="AH10" s="39">
        <v>128</v>
      </c>
      <c r="AI10" s="39">
        <v>136</v>
      </c>
      <c r="AJ10" s="39">
        <v>135</v>
      </c>
    </row>
    <row r="11" spans="1:36" ht="11.25" customHeight="1" x14ac:dyDescent="0.2">
      <c r="A11" s="21" t="s">
        <v>3</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row>
    <row r="12" spans="1:36" ht="11.25" customHeight="1" x14ac:dyDescent="0.2">
      <c r="A12" s="20" t="s">
        <v>55</v>
      </c>
      <c r="B12" s="39">
        <v>5901</v>
      </c>
      <c r="C12" s="39">
        <v>11004</v>
      </c>
      <c r="D12" s="39">
        <v>11120</v>
      </c>
      <c r="E12" s="39">
        <v>11394</v>
      </c>
      <c r="F12" s="39">
        <v>12998</v>
      </c>
      <c r="G12" s="39"/>
      <c r="H12" s="39">
        <v>6067</v>
      </c>
      <c r="I12" s="39">
        <v>5882</v>
      </c>
      <c r="J12" s="39">
        <v>6095</v>
      </c>
      <c r="K12" s="39">
        <v>6413</v>
      </c>
      <c r="L12" s="39">
        <v>7165</v>
      </c>
      <c r="M12" s="39"/>
      <c r="N12" s="39">
        <v>6067</v>
      </c>
      <c r="O12" s="39">
        <v>5882</v>
      </c>
      <c r="P12" s="39">
        <v>6095</v>
      </c>
      <c r="Q12" s="39">
        <v>6413</v>
      </c>
      <c r="R12" s="39">
        <v>7165</v>
      </c>
      <c r="S12" s="39"/>
      <c r="T12" s="39">
        <v>5901</v>
      </c>
      <c r="U12" s="39">
        <v>5967</v>
      </c>
      <c r="V12" s="39">
        <v>5966</v>
      </c>
      <c r="W12" s="39">
        <v>5932</v>
      </c>
      <c r="X12" s="39">
        <v>6694</v>
      </c>
      <c r="Y12" s="39"/>
      <c r="Z12" s="39">
        <v>73</v>
      </c>
      <c r="AA12" s="39">
        <v>73</v>
      </c>
      <c r="AB12" s="39">
        <v>74</v>
      </c>
      <c r="AC12" s="39">
        <v>75</v>
      </c>
      <c r="AD12" s="39">
        <v>77</v>
      </c>
      <c r="AE12" s="39"/>
      <c r="AF12" s="39">
        <v>57</v>
      </c>
      <c r="AG12" s="39">
        <v>59</v>
      </c>
      <c r="AH12" s="39">
        <v>61</v>
      </c>
      <c r="AI12" s="39">
        <v>62</v>
      </c>
      <c r="AJ12" s="39">
        <v>64</v>
      </c>
    </row>
    <row r="13" spans="1:36" ht="11.25" customHeight="1" x14ac:dyDescent="0.2">
      <c r="A13" s="20" t="s">
        <v>56</v>
      </c>
      <c r="B13" s="39">
        <v>13527</v>
      </c>
      <c r="C13" s="39">
        <v>14187</v>
      </c>
      <c r="D13" s="39">
        <v>14826</v>
      </c>
      <c r="E13" s="39">
        <v>16212</v>
      </c>
      <c r="F13" s="39">
        <v>18267</v>
      </c>
      <c r="G13" s="39"/>
      <c r="H13" s="39">
        <v>4933</v>
      </c>
      <c r="I13" s="39">
        <v>5092</v>
      </c>
      <c r="J13" s="39">
        <v>5072</v>
      </c>
      <c r="K13" s="39">
        <v>6039</v>
      </c>
      <c r="L13" s="39">
        <v>6531</v>
      </c>
      <c r="M13" s="39"/>
      <c r="N13" s="39">
        <v>13304</v>
      </c>
      <c r="O13" s="39">
        <v>13927</v>
      </c>
      <c r="P13" s="39">
        <v>14573</v>
      </c>
      <c r="Q13" s="39">
        <v>16141</v>
      </c>
      <c r="R13" s="39">
        <v>17367</v>
      </c>
      <c r="S13" s="39"/>
      <c r="T13" s="39">
        <v>4866</v>
      </c>
      <c r="U13" s="39">
        <v>5000</v>
      </c>
      <c r="V13" s="39">
        <v>4971</v>
      </c>
      <c r="W13" s="39">
        <v>5981</v>
      </c>
      <c r="X13" s="39">
        <v>6352</v>
      </c>
      <c r="Y13" s="39"/>
      <c r="Z13" s="39">
        <v>91</v>
      </c>
      <c r="AA13" s="39">
        <v>90</v>
      </c>
      <c r="AB13" s="39">
        <v>89</v>
      </c>
      <c r="AC13" s="39">
        <v>92</v>
      </c>
      <c r="AD13" s="39">
        <v>83</v>
      </c>
      <c r="AE13" s="39"/>
      <c r="AF13" s="39">
        <v>75</v>
      </c>
      <c r="AG13" s="39">
        <v>77</v>
      </c>
      <c r="AH13" s="39">
        <v>67</v>
      </c>
      <c r="AI13" s="39">
        <v>74</v>
      </c>
      <c r="AJ13" s="39">
        <v>72</v>
      </c>
    </row>
    <row r="14" spans="1:36" x14ac:dyDescent="0.2">
      <c r="A14" s="24"/>
      <c r="B14" s="23"/>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1:36" x14ac:dyDescent="0.2">
      <c r="A15" s="8" t="s">
        <v>5</v>
      </c>
      <c r="B15" s="8"/>
      <c r="C15" s="14"/>
      <c r="D15" s="14"/>
    </row>
    <row r="16" spans="1:36" x14ac:dyDescent="0.2">
      <c r="A16" s="6" t="s">
        <v>87</v>
      </c>
      <c r="C16" s="14"/>
      <c r="D16" s="14"/>
    </row>
    <row r="17" spans="1:4" x14ac:dyDescent="0.2">
      <c r="A17" s="2"/>
      <c r="B17" s="6"/>
    </row>
    <row r="18" spans="1:4" x14ac:dyDescent="0.2">
      <c r="A18" s="6"/>
      <c r="B18" s="6"/>
    </row>
    <row r="19" spans="1:4" x14ac:dyDescent="0.2">
      <c r="A19" s="6"/>
      <c r="B19" s="6"/>
    </row>
    <row r="20" spans="1:4" x14ac:dyDescent="0.2">
      <c r="A20" s="6"/>
      <c r="B20" s="6"/>
    </row>
    <row r="21" spans="1:4" x14ac:dyDescent="0.2">
      <c r="C21" s="14"/>
      <c r="D21" s="14"/>
    </row>
    <row r="22" spans="1:4" x14ac:dyDescent="0.2">
      <c r="C22" s="14"/>
      <c r="D22" s="14"/>
    </row>
    <row r="23" spans="1:4" x14ac:dyDescent="0.2">
      <c r="C23" s="14"/>
      <c r="D23" s="14"/>
    </row>
    <row r="24" spans="1:4" x14ac:dyDescent="0.2">
      <c r="C24" s="14"/>
      <c r="D24" s="14"/>
    </row>
    <row r="25" spans="1:4" x14ac:dyDescent="0.2">
      <c r="C25" s="14"/>
      <c r="D25" s="14"/>
    </row>
    <row r="26" spans="1:4" x14ac:dyDescent="0.2">
      <c r="C26" s="14"/>
      <c r="D26" s="14"/>
    </row>
  </sheetData>
  <conditionalFormatting sqref="B6">
    <cfRule type="cellIs" dxfId="43" priority="13" stopIfTrue="1" operator="equal">
      <formula>"   "</formula>
    </cfRule>
    <cfRule type="cellIs" dxfId="42" priority="14" stopIfTrue="1" operator="equal">
      <formula>"    "</formula>
    </cfRule>
  </conditionalFormatting>
  <conditionalFormatting sqref="H6">
    <cfRule type="cellIs" dxfId="41" priority="11" stopIfTrue="1" operator="equal">
      <formula>"   "</formula>
    </cfRule>
    <cfRule type="cellIs" dxfId="40" priority="12" stopIfTrue="1" operator="equal">
      <formula>"    "</formula>
    </cfRule>
  </conditionalFormatting>
  <conditionalFormatting sqref="N6">
    <cfRule type="cellIs" dxfId="39" priority="9" stopIfTrue="1" operator="equal">
      <formula>"   "</formula>
    </cfRule>
    <cfRule type="cellIs" dxfId="38" priority="10" stopIfTrue="1" operator="equal">
      <formula>"    "</formula>
    </cfRule>
  </conditionalFormatting>
  <conditionalFormatting sqref="Z6">
    <cfRule type="cellIs" dxfId="37" priority="5" stopIfTrue="1" operator="equal">
      <formula>"   "</formula>
    </cfRule>
    <cfRule type="cellIs" dxfId="36" priority="6" stopIfTrue="1" operator="equal">
      <formula>"    "</formula>
    </cfRule>
  </conditionalFormatting>
  <conditionalFormatting sqref="AF6">
    <cfRule type="cellIs" dxfId="35" priority="3" stopIfTrue="1" operator="equal">
      <formula>"   "</formula>
    </cfRule>
    <cfRule type="cellIs" dxfId="34" priority="4" stopIfTrue="1" operator="equal">
      <formula>"    "</formula>
    </cfRule>
  </conditionalFormatting>
  <conditionalFormatting sqref="T6">
    <cfRule type="cellIs" dxfId="33" priority="1" stopIfTrue="1" operator="equal">
      <formula>"   "</formula>
    </cfRule>
    <cfRule type="cellIs" dxfId="32" priority="2" stopIfTrue="1" operator="equal">
      <formula>"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ColWidth="9.140625" defaultRowHeight="11.25" x14ac:dyDescent="0.2"/>
  <cols>
    <col min="1" max="1" width="43.28515625" style="14" customWidth="1"/>
    <col min="2" max="2" width="10" style="14" customWidth="1"/>
    <col min="3" max="4" width="10" style="6" customWidth="1"/>
    <col min="5" max="5" width="1.7109375" style="6" customWidth="1"/>
    <col min="6" max="8" width="10" style="6" customWidth="1"/>
    <col min="9" max="9" width="1.7109375" style="6" customWidth="1"/>
    <col min="10" max="12" width="10" style="6" customWidth="1"/>
    <col min="13" max="13" width="2.7109375" style="6" customWidth="1"/>
    <col min="14" max="16384" width="9.140625" style="6"/>
  </cols>
  <sheetData>
    <row r="1" spans="1:12" ht="11.25" customHeight="1" x14ac:dyDescent="0.2">
      <c r="A1" s="5" t="s">
        <v>58</v>
      </c>
      <c r="B1" s="6"/>
    </row>
    <row r="2" spans="1:12" ht="11.25" customHeight="1" x14ac:dyDescent="0.2">
      <c r="A2" s="5" t="s">
        <v>201</v>
      </c>
      <c r="B2" s="6"/>
      <c r="I2" s="7"/>
    </row>
    <row r="3" spans="1:12" ht="11.25" customHeight="1" x14ac:dyDescent="0.2">
      <c r="A3" s="8"/>
      <c r="B3" s="25" t="s">
        <v>2</v>
      </c>
      <c r="C3" s="9"/>
      <c r="D3" s="9"/>
      <c r="E3" s="26"/>
      <c r="F3" s="66" t="s">
        <v>110</v>
      </c>
      <c r="G3" s="66"/>
      <c r="H3" s="66"/>
      <c r="I3" s="10"/>
      <c r="J3" s="66" t="s">
        <v>68</v>
      </c>
      <c r="K3" s="66"/>
      <c r="L3" s="66"/>
    </row>
    <row r="4" spans="1:12" ht="11.25" customHeight="1" x14ac:dyDescent="0.2">
      <c r="A4" s="7"/>
      <c r="B4" s="11">
        <v>2019</v>
      </c>
      <c r="C4" s="11">
        <v>2020</v>
      </c>
      <c r="D4" s="11">
        <v>2021</v>
      </c>
      <c r="E4" s="11"/>
      <c r="F4" s="11">
        <v>2019</v>
      </c>
      <c r="G4" s="11">
        <v>2020</v>
      </c>
      <c r="H4" s="11">
        <v>2021</v>
      </c>
      <c r="I4" s="11"/>
      <c r="J4" s="11">
        <v>2019</v>
      </c>
      <c r="K4" s="11">
        <v>2020</v>
      </c>
      <c r="L4" s="11">
        <v>2021</v>
      </c>
    </row>
    <row r="5" spans="1:12" ht="11.25" customHeight="1" x14ac:dyDescent="0.2">
      <c r="A5" s="6"/>
      <c r="B5" s="6"/>
      <c r="C5" s="12"/>
      <c r="D5" s="12"/>
      <c r="E5" s="12"/>
      <c r="F5" s="12"/>
      <c r="G5" s="12"/>
      <c r="H5" s="12"/>
      <c r="I5" s="12"/>
      <c r="J5" s="12"/>
      <c r="K5" s="12"/>
      <c r="L5" s="12"/>
    </row>
    <row r="6" spans="1:12" ht="11.25" customHeight="1" x14ac:dyDescent="0.2">
      <c r="A6" s="6"/>
      <c r="B6" s="13" t="s">
        <v>66</v>
      </c>
      <c r="C6" s="11"/>
      <c r="D6" s="11"/>
      <c r="E6" s="12"/>
      <c r="F6" s="13" t="s">
        <v>66</v>
      </c>
      <c r="G6" s="11"/>
      <c r="H6" s="11"/>
      <c r="I6" s="12"/>
      <c r="J6" s="13" t="s">
        <v>66</v>
      </c>
      <c r="K6" s="11"/>
      <c r="L6" s="11"/>
    </row>
    <row r="7" spans="1:12" ht="11.25" customHeight="1" x14ac:dyDescent="0.2">
      <c r="A7" s="6"/>
      <c r="B7" s="6"/>
      <c r="C7" s="17"/>
      <c r="D7" s="14"/>
      <c r="E7" s="14"/>
    </row>
    <row r="8" spans="1:12" ht="11.25" customHeight="1" x14ac:dyDescent="0.2">
      <c r="A8" s="15" t="s">
        <v>89</v>
      </c>
      <c r="B8" s="56">
        <v>8521.2999999999993</v>
      </c>
      <c r="C8" s="56">
        <v>8350</v>
      </c>
      <c r="D8" s="56">
        <v>8670</v>
      </c>
      <c r="E8" s="56"/>
      <c r="F8" s="56">
        <v>4154.2</v>
      </c>
      <c r="G8" s="56">
        <v>4010</v>
      </c>
      <c r="H8" s="56">
        <v>4218.2</v>
      </c>
      <c r="I8" s="56"/>
      <c r="J8" s="56">
        <v>4367.1000000000004</v>
      </c>
      <c r="K8" s="56">
        <v>4340</v>
      </c>
      <c r="L8" s="56">
        <v>4450.8</v>
      </c>
    </row>
    <row r="9" spans="1:12" ht="11.25" customHeight="1" x14ac:dyDescent="0.2">
      <c r="A9" s="1"/>
      <c r="B9" s="56"/>
      <c r="C9" s="56"/>
      <c r="D9" s="56"/>
      <c r="E9" s="56"/>
      <c r="F9" s="56"/>
      <c r="G9" s="56"/>
      <c r="H9" s="56"/>
      <c r="I9" s="56"/>
      <c r="J9" s="56"/>
      <c r="K9" s="56"/>
      <c r="L9" s="56"/>
    </row>
    <row r="10" spans="1:12" ht="11.25" customHeight="1" x14ac:dyDescent="0.2">
      <c r="A10" s="46" t="s">
        <v>111</v>
      </c>
      <c r="B10" s="56">
        <f>B11+B15</f>
        <v>138.30000000000001</v>
      </c>
      <c r="C10" s="56">
        <f>C11+C15</f>
        <v>143.4</v>
      </c>
      <c r="D10" s="56">
        <f>D11+D15</f>
        <v>147.5</v>
      </c>
      <c r="E10" s="56"/>
      <c r="F10" s="56">
        <f>F11+F15</f>
        <v>98.4</v>
      </c>
      <c r="G10" s="56">
        <f>G11+G15</f>
        <v>102.80000000000001</v>
      </c>
      <c r="H10" s="56">
        <f>H11+H15</f>
        <v>103.6</v>
      </c>
      <c r="I10" s="56"/>
      <c r="J10" s="56">
        <f>J11+J15</f>
        <v>39.9</v>
      </c>
      <c r="K10" s="56">
        <f>K11+K15</f>
        <v>40.6</v>
      </c>
      <c r="L10" s="56">
        <f>L11+L15</f>
        <v>43.900000000000006</v>
      </c>
    </row>
    <row r="11" spans="1:12" ht="11.25" customHeight="1" x14ac:dyDescent="0.2">
      <c r="A11" s="21" t="s">
        <v>59</v>
      </c>
      <c r="B11" s="56">
        <v>58.9</v>
      </c>
      <c r="C11" s="56">
        <v>61.7</v>
      </c>
      <c r="D11" s="56">
        <v>61.9</v>
      </c>
      <c r="E11" s="56"/>
      <c r="F11" s="56">
        <v>55.2</v>
      </c>
      <c r="G11" s="56">
        <v>57.7</v>
      </c>
      <c r="H11" s="56">
        <v>57.7</v>
      </c>
      <c r="I11" s="56"/>
      <c r="J11" s="56">
        <v>3.8</v>
      </c>
      <c r="K11" s="56">
        <v>4</v>
      </c>
      <c r="L11" s="56">
        <v>4.2</v>
      </c>
    </row>
    <row r="12" spans="1:12" ht="11.25" customHeight="1" x14ac:dyDescent="0.2">
      <c r="A12" s="21" t="s">
        <v>3</v>
      </c>
      <c r="B12" s="56"/>
      <c r="C12" s="56"/>
      <c r="D12" s="56"/>
      <c r="E12" s="56"/>
      <c r="F12" s="56"/>
      <c r="G12" s="56"/>
      <c r="H12" s="56"/>
      <c r="I12" s="56"/>
      <c r="J12" s="56"/>
      <c r="K12" s="56"/>
      <c r="L12" s="56"/>
    </row>
    <row r="13" spans="1:12" ht="11.25" customHeight="1" x14ac:dyDescent="0.2">
      <c r="A13" s="20" t="s">
        <v>109</v>
      </c>
      <c r="B13" s="56">
        <v>58.9</v>
      </c>
      <c r="C13" s="56">
        <v>61.7</v>
      </c>
      <c r="D13" s="56">
        <v>61.9</v>
      </c>
      <c r="E13" s="56"/>
      <c r="F13" s="56">
        <v>55.1</v>
      </c>
      <c r="G13" s="56">
        <v>57.7</v>
      </c>
      <c r="H13" s="56">
        <v>57.7</v>
      </c>
      <c r="I13" s="56"/>
      <c r="J13" s="56">
        <v>3.8</v>
      </c>
      <c r="K13" s="56">
        <v>4</v>
      </c>
      <c r="L13" s="56">
        <v>4.2</v>
      </c>
    </row>
    <row r="14" spans="1:12" ht="11.25" customHeight="1" x14ac:dyDescent="0.2">
      <c r="A14" s="20"/>
      <c r="B14" s="56"/>
      <c r="C14" s="56"/>
      <c r="D14" s="56"/>
      <c r="E14" s="56"/>
      <c r="F14" s="56"/>
      <c r="G14" s="56"/>
      <c r="H14" s="56"/>
      <c r="I14" s="56"/>
      <c r="J14" s="56"/>
      <c r="K14" s="56"/>
      <c r="L14" s="56"/>
    </row>
    <row r="15" spans="1:12" ht="11.25" customHeight="1" x14ac:dyDescent="0.2">
      <c r="A15" s="21" t="s">
        <v>4</v>
      </c>
      <c r="B15" s="56">
        <v>79.400000000000006</v>
      </c>
      <c r="C15" s="56">
        <v>81.7</v>
      </c>
      <c r="D15" s="56">
        <v>85.6</v>
      </c>
      <c r="E15" s="56"/>
      <c r="F15" s="56">
        <v>43.2</v>
      </c>
      <c r="G15" s="56">
        <v>45.1</v>
      </c>
      <c r="H15" s="56">
        <v>45.9</v>
      </c>
      <c r="I15" s="56"/>
      <c r="J15" s="56">
        <v>36.1</v>
      </c>
      <c r="K15" s="56">
        <v>36.6</v>
      </c>
      <c r="L15" s="56">
        <v>39.700000000000003</v>
      </c>
    </row>
    <row r="16" spans="1:12" ht="11.25" customHeight="1" x14ac:dyDescent="0.2">
      <c r="A16" s="21" t="s">
        <v>3</v>
      </c>
      <c r="B16" s="56"/>
      <c r="C16" s="56"/>
      <c r="D16" s="56"/>
      <c r="E16" s="56"/>
      <c r="F16" s="56"/>
      <c r="G16" s="56"/>
      <c r="H16" s="56"/>
      <c r="I16" s="56"/>
      <c r="J16" s="56"/>
      <c r="K16" s="56"/>
      <c r="L16" s="56"/>
    </row>
    <row r="17" spans="1:12" ht="11.25" customHeight="1" x14ac:dyDescent="0.2">
      <c r="A17" s="19" t="s">
        <v>60</v>
      </c>
      <c r="B17" s="56">
        <v>8</v>
      </c>
      <c r="C17" s="56">
        <v>8.6999999999999993</v>
      </c>
      <c r="D17" s="56">
        <v>8.9</v>
      </c>
      <c r="E17" s="56"/>
      <c r="F17" s="56">
        <v>2.5</v>
      </c>
      <c r="G17" s="56">
        <v>3.1</v>
      </c>
      <c r="H17" s="56">
        <v>3.2</v>
      </c>
      <c r="I17" s="56"/>
      <c r="J17" s="56">
        <v>5.5</v>
      </c>
      <c r="K17" s="56">
        <v>5.5</v>
      </c>
      <c r="L17" s="56">
        <v>5.7</v>
      </c>
    </row>
    <row r="18" spans="1:12" ht="11.25" customHeight="1" x14ac:dyDescent="0.2">
      <c r="A18" s="19" t="s">
        <v>61</v>
      </c>
      <c r="B18" s="56">
        <v>3.3</v>
      </c>
      <c r="C18" s="56">
        <v>3.1</v>
      </c>
      <c r="D18" s="56">
        <v>3.1</v>
      </c>
      <c r="E18" s="56"/>
      <c r="F18" s="56" t="s">
        <v>188</v>
      </c>
      <c r="G18" s="56" t="s">
        <v>188</v>
      </c>
      <c r="H18" s="56" t="s">
        <v>188</v>
      </c>
      <c r="I18" s="56"/>
      <c r="J18" s="56" t="s">
        <v>188</v>
      </c>
      <c r="K18" s="56" t="s">
        <v>188</v>
      </c>
      <c r="L18" s="56" t="s">
        <v>188</v>
      </c>
    </row>
    <row r="19" spans="1:12" ht="11.25" customHeight="1" x14ac:dyDescent="0.2">
      <c r="A19" s="19" t="s">
        <v>62</v>
      </c>
      <c r="B19" s="56">
        <v>42.7</v>
      </c>
      <c r="C19" s="56">
        <v>43.5</v>
      </c>
      <c r="D19" s="56">
        <v>44.2</v>
      </c>
      <c r="E19" s="56"/>
      <c r="F19" s="56">
        <v>32.5</v>
      </c>
      <c r="G19" s="56">
        <v>32.9</v>
      </c>
      <c r="H19" s="56">
        <v>32.700000000000003</v>
      </c>
      <c r="I19" s="56"/>
      <c r="J19" s="56">
        <v>10.199999999999999</v>
      </c>
      <c r="K19" s="56">
        <v>10.6</v>
      </c>
      <c r="L19" s="56">
        <v>11.5</v>
      </c>
    </row>
    <row r="20" spans="1:12" ht="11.25" customHeight="1" x14ac:dyDescent="0.2">
      <c r="A20" s="19" t="s">
        <v>63</v>
      </c>
      <c r="B20" s="56">
        <v>5.3</v>
      </c>
      <c r="C20" s="56">
        <v>6.3</v>
      </c>
      <c r="D20" s="56">
        <v>6.4</v>
      </c>
      <c r="E20" s="56"/>
      <c r="F20" s="56">
        <v>1.2</v>
      </c>
      <c r="G20" s="56">
        <v>1.7</v>
      </c>
      <c r="H20" s="56">
        <v>1.7</v>
      </c>
      <c r="I20" s="56"/>
      <c r="J20" s="56">
        <v>4.2</v>
      </c>
      <c r="K20" s="56">
        <v>3.5</v>
      </c>
      <c r="L20" s="56">
        <v>4.7</v>
      </c>
    </row>
    <row r="21" spans="1:12" ht="11.25" customHeight="1" x14ac:dyDescent="0.2">
      <c r="A21" s="19" t="s">
        <v>64</v>
      </c>
      <c r="B21" s="56">
        <v>3.3</v>
      </c>
      <c r="C21" s="56">
        <v>3.5</v>
      </c>
      <c r="D21" s="56">
        <v>3.5</v>
      </c>
      <c r="E21" s="56"/>
      <c r="F21" s="56" t="s">
        <v>188</v>
      </c>
      <c r="G21" s="56" t="s">
        <v>188</v>
      </c>
      <c r="H21" s="56" t="s">
        <v>188</v>
      </c>
      <c r="I21" s="56"/>
      <c r="J21" s="56" t="s">
        <v>188</v>
      </c>
      <c r="K21" s="56" t="s">
        <v>188</v>
      </c>
      <c r="L21" s="56" t="s">
        <v>188</v>
      </c>
    </row>
    <row r="22" spans="1:12" x14ac:dyDescent="0.2">
      <c r="A22" s="19" t="s">
        <v>65</v>
      </c>
      <c r="B22" s="57">
        <v>16.899999999999999</v>
      </c>
      <c r="C22" s="57">
        <v>16.600000000000001</v>
      </c>
      <c r="D22" s="57">
        <f>D15-66.1</f>
        <v>19.5</v>
      </c>
      <c r="E22" s="57"/>
      <c r="F22" s="57">
        <f>F15-37.2</f>
        <v>6</v>
      </c>
      <c r="G22" s="57">
        <f>G15-38.4</f>
        <v>6.7000000000000028</v>
      </c>
      <c r="H22" s="57">
        <f>H15-38.4</f>
        <v>7.5</v>
      </c>
      <c r="I22" s="57"/>
      <c r="J22" s="57">
        <f>J15-25.5</f>
        <v>10.600000000000001</v>
      </c>
      <c r="K22" s="57">
        <f>K15-25.5</f>
        <v>11.100000000000001</v>
      </c>
      <c r="L22" s="57">
        <f>L15-27.7</f>
        <v>12.000000000000004</v>
      </c>
    </row>
    <row r="23" spans="1:12" x14ac:dyDescent="0.2">
      <c r="A23" s="6"/>
      <c r="B23" s="6"/>
    </row>
    <row r="24" spans="1:12" x14ac:dyDescent="0.2">
      <c r="A24" s="8" t="s">
        <v>5</v>
      </c>
      <c r="B24" s="8"/>
      <c r="C24" s="8"/>
      <c r="D24" s="8"/>
      <c r="E24" s="8"/>
      <c r="F24" s="8"/>
      <c r="G24" s="8"/>
      <c r="H24" s="8"/>
      <c r="I24" s="8"/>
      <c r="J24" s="8"/>
      <c r="K24" s="8"/>
      <c r="L24" s="8"/>
    </row>
    <row r="25" spans="1:12" x14ac:dyDescent="0.2">
      <c r="B25" s="51"/>
      <c r="C25" s="51"/>
      <c r="D25" s="14"/>
      <c r="E25" s="14"/>
    </row>
    <row r="26" spans="1:12" x14ac:dyDescent="0.2">
      <c r="C26" s="14"/>
      <c r="D26" s="14"/>
      <c r="E26" s="14"/>
    </row>
    <row r="27" spans="1:12" x14ac:dyDescent="0.2">
      <c r="C27" s="14"/>
      <c r="D27" s="14"/>
      <c r="E27" s="14"/>
    </row>
    <row r="28" spans="1:12" x14ac:dyDescent="0.2">
      <c r="C28" s="14"/>
      <c r="D28" s="14"/>
      <c r="E28" s="14"/>
    </row>
    <row r="29" spans="1:12" x14ac:dyDescent="0.2">
      <c r="C29" s="14"/>
      <c r="D29" s="14"/>
      <c r="E29" s="14"/>
    </row>
    <row r="30" spans="1:12" x14ac:dyDescent="0.2">
      <c r="C30" s="14"/>
      <c r="D30" s="14"/>
      <c r="E30" s="14"/>
    </row>
  </sheetData>
  <mergeCells count="2">
    <mergeCell ref="F3:H3"/>
    <mergeCell ref="J3:L3"/>
  </mergeCells>
  <conditionalFormatting sqref="B6">
    <cfRule type="cellIs" dxfId="31" priority="9" stopIfTrue="1" operator="equal">
      <formula>"   "</formula>
    </cfRule>
    <cfRule type="cellIs" dxfId="30" priority="10" stopIfTrue="1" operator="equal">
      <formula>"    "</formula>
    </cfRule>
  </conditionalFormatting>
  <conditionalFormatting sqref="F6">
    <cfRule type="cellIs" dxfId="29" priority="3" stopIfTrue="1" operator="equal">
      <formula>"   "</formula>
    </cfRule>
    <cfRule type="cellIs" dxfId="28" priority="4" stopIfTrue="1" operator="equal">
      <formula>"    "</formula>
    </cfRule>
  </conditionalFormatting>
  <conditionalFormatting sqref="J6">
    <cfRule type="cellIs" dxfId="27" priority="1" stopIfTrue="1" operator="equal">
      <formula>"   "</formula>
    </cfRule>
    <cfRule type="cellIs" dxfId="26" priority="2" stopIfTrue="1" operator="equal">
      <formula>"    "</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defaultColWidth="9.140625" defaultRowHeight="11.25" x14ac:dyDescent="0.2"/>
  <cols>
    <col min="1" max="1" width="42.7109375" style="14" customWidth="1"/>
    <col min="2" max="2" width="10.28515625" style="14" customWidth="1"/>
    <col min="3" max="4" width="10.28515625" style="6" customWidth="1"/>
    <col min="5" max="5" width="1.85546875" style="6" customWidth="1"/>
    <col min="6" max="6" width="10" style="6" customWidth="1"/>
    <col min="7" max="8" width="10.28515625" style="6" customWidth="1"/>
    <col min="9" max="9" width="1.85546875" style="6" customWidth="1"/>
    <col min="10" max="12" width="10.28515625" style="6" customWidth="1"/>
    <col min="13" max="13" width="2.7109375" style="6" customWidth="1"/>
    <col min="14" max="16384" width="9.140625" style="6"/>
  </cols>
  <sheetData>
    <row r="1" spans="1:13" ht="11.25" customHeight="1" x14ac:dyDescent="0.2">
      <c r="A1" s="5" t="s">
        <v>69</v>
      </c>
      <c r="B1" s="6"/>
    </row>
    <row r="2" spans="1:13" ht="11.25" customHeight="1" x14ac:dyDescent="0.2">
      <c r="A2" s="5" t="s">
        <v>202</v>
      </c>
      <c r="B2" s="6"/>
      <c r="I2" s="7"/>
    </row>
    <row r="3" spans="1:13" ht="11.25" customHeight="1" x14ac:dyDescent="0.2">
      <c r="A3" s="8"/>
      <c r="B3" s="25" t="s">
        <v>2</v>
      </c>
      <c r="C3" s="9"/>
      <c r="D3" s="9"/>
      <c r="E3" s="26"/>
      <c r="F3" s="125" t="s">
        <v>67</v>
      </c>
      <c r="G3" s="125"/>
      <c r="H3" s="125"/>
      <c r="I3" s="10"/>
      <c r="J3" s="66" t="s">
        <v>68</v>
      </c>
      <c r="K3" s="66"/>
      <c r="L3" s="66"/>
    </row>
    <row r="4" spans="1:13" ht="11.25" customHeight="1" x14ac:dyDescent="0.2">
      <c r="A4" s="7"/>
      <c r="B4" s="11">
        <v>2019</v>
      </c>
      <c r="C4" s="11">
        <v>2020</v>
      </c>
      <c r="D4" s="11">
        <v>2021</v>
      </c>
      <c r="E4" s="11"/>
      <c r="F4" s="11">
        <v>2019</v>
      </c>
      <c r="G4" s="11">
        <v>2020</v>
      </c>
      <c r="H4" s="11">
        <v>2021</v>
      </c>
      <c r="I4" s="11"/>
      <c r="J4" s="11">
        <v>2019</v>
      </c>
      <c r="K4" s="11">
        <v>2020</v>
      </c>
      <c r="L4" s="11">
        <v>2021</v>
      </c>
    </row>
    <row r="5" spans="1:13" ht="11.25" customHeight="1" x14ac:dyDescent="0.2">
      <c r="A5" s="6"/>
      <c r="B5" s="6"/>
      <c r="C5" s="12"/>
      <c r="D5" s="12"/>
      <c r="E5" s="12"/>
      <c r="F5" s="12"/>
      <c r="G5" s="12"/>
      <c r="H5" s="12"/>
      <c r="I5" s="12"/>
      <c r="J5" s="12"/>
      <c r="K5" s="12"/>
      <c r="L5" s="12"/>
    </row>
    <row r="6" spans="1:13" ht="11.25" customHeight="1" x14ac:dyDescent="0.2">
      <c r="A6" s="6"/>
      <c r="B6" s="13" t="s">
        <v>66</v>
      </c>
      <c r="C6" s="11"/>
      <c r="D6" s="11"/>
      <c r="E6" s="12"/>
      <c r="F6" s="13" t="s">
        <v>66</v>
      </c>
      <c r="G6" s="11"/>
      <c r="H6" s="11"/>
      <c r="I6" s="12"/>
      <c r="J6" s="13" t="s">
        <v>66</v>
      </c>
      <c r="K6" s="11"/>
      <c r="L6" s="11"/>
    </row>
    <row r="7" spans="1:13" ht="11.25" customHeight="1" x14ac:dyDescent="0.2">
      <c r="A7" s="6"/>
      <c r="B7" s="6"/>
      <c r="C7" s="17"/>
      <c r="D7" s="14"/>
      <c r="E7" s="14"/>
    </row>
    <row r="8" spans="1:13" ht="11.25" customHeight="1" x14ac:dyDescent="0.2">
      <c r="A8" s="46" t="s">
        <v>204</v>
      </c>
      <c r="B8" s="56">
        <v>138.30000000000001</v>
      </c>
      <c r="C8" s="56">
        <v>143.4</v>
      </c>
      <c r="D8" s="56">
        <v>147.5</v>
      </c>
      <c r="E8" s="56"/>
      <c r="F8" s="56">
        <f t="shared" ref="F8:L8" si="0">SUM(F11:F13)</f>
        <v>98.4</v>
      </c>
      <c r="G8" s="56">
        <f t="shared" si="0"/>
        <v>102.79999999999998</v>
      </c>
      <c r="H8" s="56">
        <f t="shared" si="0"/>
        <v>103.6</v>
      </c>
      <c r="I8" s="56"/>
      <c r="J8" s="56">
        <f t="shared" si="0"/>
        <v>39.900000000000006</v>
      </c>
      <c r="K8" s="56">
        <f t="shared" si="0"/>
        <v>40.6</v>
      </c>
      <c r="L8" s="56">
        <f t="shared" si="0"/>
        <v>43.900000000000006</v>
      </c>
    </row>
    <row r="9" spans="1:13" ht="11.25" customHeight="1" x14ac:dyDescent="0.2">
      <c r="A9" s="1"/>
      <c r="B9" s="56"/>
      <c r="C9" s="56"/>
      <c r="D9" s="56"/>
      <c r="E9" s="56"/>
      <c r="F9" s="56"/>
      <c r="G9" s="56"/>
      <c r="H9" s="56"/>
      <c r="I9" s="56"/>
      <c r="J9" s="56"/>
      <c r="K9" s="56"/>
      <c r="L9" s="56"/>
    </row>
    <row r="10" spans="1:13" ht="11.25" customHeight="1" x14ac:dyDescent="0.2">
      <c r="A10" s="5" t="s">
        <v>70</v>
      </c>
      <c r="B10" s="56"/>
      <c r="C10" s="56"/>
      <c r="D10" s="56"/>
      <c r="E10" s="56"/>
      <c r="F10" s="56"/>
      <c r="G10" s="56"/>
      <c r="H10" s="56"/>
      <c r="I10" s="56"/>
      <c r="J10" s="56"/>
      <c r="K10" s="56"/>
      <c r="L10" s="56"/>
    </row>
    <row r="11" spans="1:13" ht="11.25" customHeight="1" x14ac:dyDescent="0.2">
      <c r="A11" s="6" t="s">
        <v>24</v>
      </c>
      <c r="B11" s="56">
        <v>54.7</v>
      </c>
      <c r="C11" s="56">
        <v>57.2</v>
      </c>
      <c r="D11" s="56">
        <v>57.9</v>
      </c>
      <c r="E11" s="56"/>
      <c r="F11" s="56">
        <v>39.1</v>
      </c>
      <c r="G11" s="56">
        <v>41.4</v>
      </c>
      <c r="H11" s="56">
        <v>41.6</v>
      </c>
      <c r="I11" s="56"/>
      <c r="J11" s="56">
        <v>15.8</v>
      </c>
      <c r="K11" s="56">
        <v>15.8</v>
      </c>
      <c r="L11" s="56">
        <v>17.3</v>
      </c>
    </row>
    <row r="12" spans="1:13" ht="11.25" customHeight="1" x14ac:dyDescent="0.2">
      <c r="A12" s="6" t="s">
        <v>25</v>
      </c>
      <c r="B12" s="56">
        <v>56.1</v>
      </c>
      <c r="C12" s="56">
        <v>58.1</v>
      </c>
      <c r="D12" s="56">
        <v>59.5</v>
      </c>
      <c r="E12" s="56"/>
      <c r="F12" s="56">
        <v>49.9</v>
      </c>
      <c r="G12" s="56">
        <v>51.8</v>
      </c>
      <c r="H12" s="56">
        <v>51.9</v>
      </c>
      <c r="I12" s="56"/>
      <c r="J12" s="56">
        <v>5.4</v>
      </c>
      <c r="K12" s="56">
        <v>5.7</v>
      </c>
      <c r="L12" s="56">
        <v>6.3</v>
      </c>
    </row>
    <row r="13" spans="1:13" ht="11.25" customHeight="1" x14ac:dyDescent="0.2">
      <c r="A13" s="6" t="s">
        <v>26</v>
      </c>
      <c r="B13" s="56">
        <v>27.5</v>
      </c>
      <c r="C13" s="56">
        <v>28.1</v>
      </c>
      <c r="D13" s="56">
        <v>30.1</v>
      </c>
      <c r="E13" s="56"/>
      <c r="F13" s="56">
        <v>9.4</v>
      </c>
      <c r="G13" s="56">
        <v>9.6</v>
      </c>
      <c r="H13" s="56">
        <v>10.1</v>
      </c>
      <c r="I13" s="56"/>
      <c r="J13" s="56">
        <v>18.7</v>
      </c>
      <c r="K13" s="56">
        <v>19.100000000000001</v>
      </c>
      <c r="L13" s="56">
        <v>20.3</v>
      </c>
    </row>
    <row r="14" spans="1:13" ht="11.25" customHeight="1" x14ac:dyDescent="0.2">
      <c r="A14" s="6"/>
      <c r="B14" s="56"/>
      <c r="C14" s="56"/>
      <c r="D14" s="56"/>
      <c r="E14" s="56"/>
      <c r="F14" s="56"/>
      <c r="G14" s="56"/>
      <c r="H14" s="56"/>
      <c r="I14" s="56"/>
      <c r="J14" s="56"/>
      <c r="K14" s="56"/>
      <c r="L14" s="56"/>
    </row>
    <row r="15" spans="1:13" ht="11.25" customHeight="1" x14ac:dyDescent="0.2">
      <c r="A15" s="15" t="s">
        <v>92</v>
      </c>
      <c r="B15" s="56">
        <f>SUM(B18:B23)</f>
        <v>46.300000000000004</v>
      </c>
      <c r="C15" s="56">
        <f>SUM(C18:C23)</f>
        <v>42.7</v>
      </c>
      <c r="D15" s="56">
        <f>SUM(D18:D23)</f>
        <v>49.4</v>
      </c>
      <c r="E15" s="56"/>
      <c r="F15" s="56">
        <f>SUM(F18:F23)</f>
        <v>17.600000000000001</v>
      </c>
      <c r="G15" s="56">
        <f>SUM(G18:G23)</f>
        <v>13.8</v>
      </c>
      <c r="H15" s="56">
        <f>SUM(H18:H23)</f>
        <v>18.200000000000003</v>
      </c>
      <c r="I15" s="56"/>
      <c r="J15" s="56">
        <f>SUM(J18:J23)</f>
        <v>25</v>
      </c>
      <c r="K15" s="56">
        <f>SUM(K18:K23)</f>
        <v>25.4</v>
      </c>
      <c r="L15" s="56">
        <f>SUM(L18:L23)</f>
        <v>27</v>
      </c>
      <c r="M15" s="45">
        <f>SUM(M18:M23)</f>
        <v>0</v>
      </c>
    </row>
    <row r="16" spans="1:13" ht="11.25" customHeight="1" x14ac:dyDescent="0.2">
      <c r="A16" s="15"/>
      <c r="B16" s="56"/>
      <c r="C16" s="56"/>
      <c r="D16" s="56"/>
      <c r="E16" s="56"/>
      <c r="F16" s="56"/>
      <c r="G16" s="56"/>
      <c r="H16" s="56"/>
      <c r="I16" s="56"/>
      <c r="J16" s="56"/>
      <c r="K16" s="56"/>
      <c r="L16" s="56"/>
      <c r="M16" s="45"/>
    </row>
    <row r="17" spans="1:13" ht="15" customHeight="1" x14ac:dyDescent="0.25">
      <c r="A17" s="5" t="s">
        <v>71</v>
      </c>
      <c r="B17" s="56"/>
      <c r="C17" s="56"/>
      <c r="D17" s="56"/>
      <c r="E17" s="56"/>
      <c r="F17" s="56"/>
      <c r="G17" s="56"/>
      <c r="H17" s="56"/>
      <c r="I17" s="56"/>
      <c r="J17" s="56"/>
      <c r="K17" s="56"/>
      <c r="L17" s="56"/>
    </row>
    <row r="18" spans="1:13" ht="11.25" customHeight="1" x14ac:dyDescent="0.2">
      <c r="A18" s="6" t="s">
        <v>72</v>
      </c>
      <c r="B18" s="56">
        <v>29.8</v>
      </c>
      <c r="C18" s="56">
        <v>30</v>
      </c>
      <c r="D18" s="56">
        <v>31.7</v>
      </c>
      <c r="E18" s="56"/>
      <c r="F18" s="56">
        <v>12.4</v>
      </c>
      <c r="G18" s="56">
        <v>12.1</v>
      </c>
      <c r="H18" s="56">
        <v>12.4</v>
      </c>
      <c r="I18" s="56"/>
      <c r="J18" s="56">
        <v>17.5</v>
      </c>
      <c r="K18" s="56">
        <v>17.899999999999999</v>
      </c>
      <c r="L18" s="56">
        <v>19.3</v>
      </c>
    </row>
    <row r="19" spans="1:13" ht="11.25" customHeight="1" x14ac:dyDescent="0.2">
      <c r="A19" s="6" t="s">
        <v>73</v>
      </c>
      <c r="B19" s="70">
        <v>0.9</v>
      </c>
      <c r="C19" s="70">
        <v>0.9</v>
      </c>
      <c r="D19" s="70">
        <v>0.9</v>
      </c>
      <c r="E19" s="70"/>
      <c r="F19" s="70">
        <v>0.9</v>
      </c>
      <c r="G19" s="70">
        <v>0.9</v>
      </c>
      <c r="H19" s="70">
        <v>0.9</v>
      </c>
      <c r="I19" s="70"/>
      <c r="J19" s="70">
        <v>0</v>
      </c>
      <c r="K19" s="70">
        <v>0</v>
      </c>
      <c r="L19" s="70">
        <v>0</v>
      </c>
    </row>
    <row r="20" spans="1:13" ht="11.25" customHeight="1" x14ac:dyDescent="0.2">
      <c r="A20" s="6" t="s">
        <v>74</v>
      </c>
      <c r="B20" s="56">
        <v>6.3</v>
      </c>
      <c r="C20" s="56">
        <v>6.6</v>
      </c>
      <c r="D20" s="56">
        <v>6.8</v>
      </c>
      <c r="E20" s="56"/>
      <c r="F20" s="70">
        <v>0.3</v>
      </c>
      <c r="G20" s="70">
        <v>0.3</v>
      </c>
      <c r="H20" s="70">
        <v>0.3</v>
      </c>
      <c r="I20" s="56"/>
      <c r="J20" s="56">
        <v>6</v>
      </c>
      <c r="K20" s="56">
        <v>6.3</v>
      </c>
      <c r="L20" s="56">
        <v>6.5</v>
      </c>
    </row>
    <row r="21" spans="1:13" ht="11.25" customHeight="1" x14ac:dyDescent="0.2">
      <c r="A21" s="6" t="s">
        <v>75</v>
      </c>
      <c r="B21" s="56">
        <v>5.5</v>
      </c>
      <c r="C21" s="56">
        <v>1.7</v>
      </c>
      <c r="D21" s="56">
        <v>5.8</v>
      </c>
      <c r="E21" s="56"/>
      <c r="F21" s="70">
        <v>4</v>
      </c>
      <c r="G21" s="70">
        <v>0.5</v>
      </c>
      <c r="H21" s="70">
        <v>4.5999999999999996</v>
      </c>
      <c r="I21" s="56"/>
      <c r="J21" s="56">
        <v>1.5</v>
      </c>
      <c r="K21" s="56">
        <v>1.2</v>
      </c>
      <c r="L21" s="56">
        <v>1.2</v>
      </c>
    </row>
    <row r="22" spans="1:13" ht="11.25" customHeight="1" x14ac:dyDescent="0.2">
      <c r="A22" s="6" t="s">
        <v>76</v>
      </c>
      <c r="B22" s="56">
        <v>1.6</v>
      </c>
      <c r="C22" s="56">
        <v>1.3</v>
      </c>
      <c r="D22" s="56">
        <v>1.2</v>
      </c>
      <c r="E22" s="56"/>
      <c r="F22" s="56" t="s">
        <v>188</v>
      </c>
      <c r="G22" s="56" t="s">
        <v>188</v>
      </c>
      <c r="H22" s="56" t="s">
        <v>188</v>
      </c>
      <c r="I22" s="56"/>
      <c r="J22" s="56" t="s">
        <v>188</v>
      </c>
      <c r="K22" s="56" t="s">
        <v>188</v>
      </c>
      <c r="L22" s="56" t="s">
        <v>188</v>
      </c>
      <c r="M22" s="37"/>
    </row>
    <row r="23" spans="1:13" ht="11.25" customHeight="1" x14ac:dyDescent="0.2">
      <c r="A23" s="6" t="s">
        <v>77</v>
      </c>
      <c r="B23" s="56">
        <v>2.2000000000000002</v>
      </c>
      <c r="C23" s="56">
        <v>2.2000000000000002</v>
      </c>
      <c r="D23" s="56">
        <v>3</v>
      </c>
      <c r="E23" s="56"/>
      <c r="F23" s="56" t="s">
        <v>188</v>
      </c>
      <c r="G23" s="56" t="s">
        <v>188</v>
      </c>
      <c r="H23" s="56" t="s">
        <v>188</v>
      </c>
      <c r="I23" s="56"/>
      <c r="J23" s="56" t="s">
        <v>188</v>
      </c>
      <c r="K23" s="56" t="s">
        <v>188</v>
      </c>
      <c r="L23" s="56" t="s">
        <v>188</v>
      </c>
      <c r="M23" s="37"/>
    </row>
    <row r="24" spans="1:13" x14ac:dyDescent="0.2">
      <c r="A24" s="24"/>
      <c r="B24" s="23"/>
      <c r="C24" s="7"/>
      <c r="D24" s="7"/>
      <c r="E24" s="7"/>
      <c r="F24" s="7"/>
      <c r="G24" s="7"/>
      <c r="H24" s="7"/>
      <c r="I24" s="7"/>
      <c r="J24" s="7"/>
      <c r="K24" s="7"/>
      <c r="L24" s="7"/>
    </row>
    <row r="25" spans="1:13" x14ac:dyDescent="0.2">
      <c r="A25" s="8" t="s">
        <v>5</v>
      </c>
      <c r="B25" s="8"/>
      <c r="C25" s="14"/>
      <c r="D25" s="14"/>
      <c r="E25" s="14"/>
    </row>
    <row r="26" spans="1:13" x14ac:dyDescent="0.2">
      <c r="A26" s="22"/>
      <c r="C26" s="14"/>
      <c r="D26" s="14"/>
      <c r="E26" s="14"/>
    </row>
    <row r="27" spans="1:13" ht="14.25" x14ac:dyDescent="0.2">
      <c r="A27" s="36" t="s">
        <v>78</v>
      </c>
      <c r="B27" s="6"/>
    </row>
    <row r="28" spans="1:13" x14ac:dyDescent="0.2">
      <c r="A28" s="6"/>
      <c r="B28" s="6"/>
    </row>
    <row r="29" spans="1:13" x14ac:dyDescent="0.2">
      <c r="A29" s="6"/>
      <c r="B29" s="6"/>
    </row>
    <row r="30" spans="1:13" x14ac:dyDescent="0.2">
      <c r="A30" s="6"/>
      <c r="B30" s="6"/>
    </row>
    <row r="31" spans="1:13" x14ac:dyDescent="0.2">
      <c r="C31" s="14"/>
      <c r="D31" s="14"/>
      <c r="E31" s="14"/>
    </row>
    <row r="32" spans="1:13" x14ac:dyDescent="0.2">
      <c r="C32" s="14"/>
      <c r="D32" s="14"/>
      <c r="E32" s="14"/>
    </row>
    <row r="33" spans="3:5" x14ac:dyDescent="0.2">
      <c r="C33" s="14"/>
      <c r="D33" s="14"/>
      <c r="E33" s="14"/>
    </row>
    <row r="34" spans="3:5" x14ac:dyDescent="0.2">
      <c r="C34" s="14"/>
      <c r="D34" s="14"/>
      <c r="E34" s="14"/>
    </row>
    <row r="35" spans="3:5" x14ac:dyDescent="0.2">
      <c r="C35" s="14"/>
      <c r="D35" s="14"/>
      <c r="E35" s="14"/>
    </row>
    <row r="36" spans="3:5" x14ac:dyDescent="0.2">
      <c r="C36" s="14"/>
      <c r="D36" s="14"/>
      <c r="E36" s="14"/>
    </row>
  </sheetData>
  <mergeCells count="2">
    <mergeCell ref="J3:L3"/>
    <mergeCell ref="F3:H3"/>
  </mergeCells>
  <conditionalFormatting sqref="B6">
    <cfRule type="cellIs" dxfId="25" priority="5" stopIfTrue="1" operator="equal">
      <formula>"   "</formula>
    </cfRule>
    <cfRule type="cellIs" dxfId="24" priority="6" stopIfTrue="1" operator="equal">
      <formula>"    "</formula>
    </cfRule>
  </conditionalFormatting>
  <conditionalFormatting sqref="F6">
    <cfRule type="cellIs" dxfId="23" priority="3" stopIfTrue="1" operator="equal">
      <formula>"   "</formula>
    </cfRule>
    <cfRule type="cellIs" dxfId="22" priority="4" stopIfTrue="1" operator="equal">
      <formula>"    "</formula>
    </cfRule>
  </conditionalFormatting>
  <conditionalFormatting sqref="J6">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ColWidth="9.140625" defaultRowHeight="11.25" x14ac:dyDescent="0.2"/>
  <cols>
    <col min="1" max="1" width="42.85546875" style="14" customWidth="1"/>
    <col min="2" max="2" width="10" style="14" customWidth="1"/>
    <col min="3" max="4" width="10" style="6" customWidth="1"/>
    <col min="5" max="5" width="1.7109375" style="6" customWidth="1"/>
    <col min="6" max="8" width="10" style="6" customWidth="1"/>
    <col min="9" max="9" width="1.7109375" style="6" customWidth="1"/>
    <col min="10" max="12" width="10" style="6" customWidth="1"/>
    <col min="13" max="13" width="2.7109375" style="6" customWidth="1"/>
    <col min="14" max="16384" width="9.140625" style="6"/>
  </cols>
  <sheetData>
    <row r="1" spans="1:12" ht="11.25" customHeight="1" x14ac:dyDescent="0.2">
      <c r="A1" s="5" t="s">
        <v>79</v>
      </c>
      <c r="B1" s="6"/>
    </row>
    <row r="2" spans="1:12" ht="11.25" customHeight="1" x14ac:dyDescent="0.2">
      <c r="A2" s="5" t="s">
        <v>265</v>
      </c>
      <c r="B2" s="6"/>
      <c r="I2" s="7"/>
    </row>
    <row r="3" spans="1:12" ht="11.25" customHeight="1" x14ac:dyDescent="0.2">
      <c r="A3" s="8"/>
      <c r="B3" s="25" t="s">
        <v>2</v>
      </c>
      <c r="C3" s="9"/>
      <c r="D3" s="9"/>
      <c r="E3" s="26"/>
      <c r="F3" s="9" t="s">
        <v>84</v>
      </c>
      <c r="G3" s="9"/>
      <c r="H3" s="9"/>
      <c r="I3" s="10"/>
      <c r="J3" s="9" t="s">
        <v>248</v>
      </c>
      <c r="K3" s="9"/>
      <c r="L3" s="9"/>
    </row>
    <row r="4" spans="1:12" ht="11.25" customHeight="1" x14ac:dyDescent="0.2">
      <c r="A4" s="7"/>
      <c r="B4" s="11">
        <v>2019</v>
      </c>
      <c r="C4" s="11">
        <v>2020</v>
      </c>
      <c r="D4" s="11">
        <v>2021</v>
      </c>
      <c r="E4" s="11"/>
      <c r="F4" s="11">
        <v>2019</v>
      </c>
      <c r="G4" s="11">
        <v>2020</v>
      </c>
      <c r="H4" s="11">
        <v>2021</v>
      </c>
      <c r="I4" s="11"/>
      <c r="J4" s="11">
        <v>2019</v>
      </c>
      <c r="K4" s="11">
        <v>2020</v>
      </c>
      <c r="L4" s="11">
        <v>2021</v>
      </c>
    </row>
    <row r="5" spans="1:12" ht="11.25" customHeight="1" x14ac:dyDescent="0.2">
      <c r="A5" s="6"/>
      <c r="B5" s="6"/>
      <c r="C5" s="12"/>
      <c r="D5" s="12"/>
      <c r="E5" s="12"/>
      <c r="F5" s="12"/>
      <c r="G5" s="12"/>
      <c r="H5" s="12"/>
      <c r="I5" s="12"/>
      <c r="J5" s="12"/>
      <c r="K5" s="12"/>
      <c r="L5" s="12"/>
    </row>
    <row r="6" spans="1:12" ht="11.25" customHeight="1" x14ac:dyDescent="0.2">
      <c r="A6" s="6"/>
      <c r="B6" s="40" t="s">
        <v>66</v>
      </c>
      <c r="C6" s="11"/>
      <c r="D6" s="11"/>
      <c r="E6" s="10"/>
      <c r="F6" s="40" t="s">
        <v>66</v>
      </c>
      <c r="G6" s="11"/>
      <c r="H6" s="11"/>
      <c r="I6" s="12"/>
      <c r="J6" s="40" t="s">
        <v>66</v>
      </c>
      <c r="K6" s="11"/>
      <c r="L6" s="11"/>
    </row>
    <row r="7" spans="1:12" ht="11.25" customHeight="1" x14ac:dyDescent="0.2">
      <c r="A7" s="6"/>
      <c r="B7" s="6"/>
      <c r="C7" s="17"/>
      <c r="D7" s="14"/>
      <c r="E7" s="14"/>
    </row>
    <row r="8" spans="1:12" ht="11.25" customHeight="1" x14ac:dyDescent="0.2">
      <c r="A8" s="15" t="s">
        <v>89</v>
      </c>
      <c r="B8" s="56">
        <v>8521.2999999999993</v>
      </c>
      <c r="C8" s="56">
        <v>8350</v>
      </c>
      <c r="D8" s="56">
        <v>8670</v>
      </c>
      <c r="E8" s="56"/>
      <c r="F8" s="56">
        <v>5267</v>
      </c>
      <c r="G8" s="56">
        <v>5528</v>
      </c>
      <c r="H8" s="56">
        <v>5577</v>
      </c>
      <c r="I8" s="56"/>
      <c r="J8" s="56">
        <v>3254.3</v>
      </c>
      <c r="K8" s="56">
        <v>2822</v>
      </c>
      <c r="L8" s="56">
        <v>3093</v>
      </c>
    </row>
    <row r="9" spans="1:12" ht="11.25" customHeight="1" x14ac:dyDescent="0.2">
      <c r="A9" s="1"/>
      <c r="B9" s="56"/>
      <c r="C9" s="56"/>
      <c r="D9" s="56"/>
      <c r="E9" s="56"/>
      <c r="F9" s="56"/>
      <c r="G9" s="56"/>
      <c r="H9" s="56"/>
      <c r="I9" s="56"/>
      <c r="J9" s="56"/>
      <c r="K9" s="56"/>
      <c r="L9" s="56"/>
    </row>
    <row r="10" spans="1:12" ht="11.25" customHeight="1" x14ac:dyDescent="0.2">
      <c r="A10" s="46" t="s">
        <v>166</v>
      </c>
      <c r="B10" s="56">
        <f>B11+B15</f>
        <v>138.30000000000001</v>
      </c>
      <c r="C10" s="56">
        <f>C11+C15</f>
        <v>143.4</v>
      </c>
      <c r="D10" s="56">
        <f>D11+D15</f>
        <v>147.5</v>
      </c>
      <c r="E10" s="56"/>
      <c r="F10" s="56">
        <f>F11+F15</f>
        <v>92.8</v>
      </c>
      <c r="G10" s="56">
        <f>G11+G15</f>
        <v>95.1</v>
      </c>
      <c r="H10" s="56">
        <f>H11+H15</f>
        <v>97</v>
      </c>
      <c r="I10" s="56"/>
      <c r="J10" s="56">
        <f>J11+J15</f>
        <v>45.5</v>
      </c>
      <c r="K10" s="56">
        <f>K11+K15</f>
        <v>48.3</v>
      </c>
      <c r="L10" s="56">
        <f>L11+L15</f>
        <v>50.5</v>
      </c>
    </row>
    <row r="11" spans="1:12" ht="11.25" customHeight="1" x14ac:dyDescent="0.2">
      <c r="A11" s="21" t="s">
        <v>59</v>
      </c>
      <c r="B11" s="56">
        <v>58.9</v>
      </c>
      <c r="C11" s="56">
        <v>61.7</v>
      </c>
      <c r="D11" s="56">
        <v>61.9</v>
      </c>
      <c r="E11" s="56"/>
      <c r="F11" s="56">
        <v>32.4</v>
      </c>
      <c r="G11" s="56">
        <v>33.200000000000003</v>
      </c>
      <c r="H11" s="56">
        <v>33.200000000000003</v>
      </c>
      <c r="I11" s="56"/>
      <c r="J11" s="56">
        <v>26.5</v>
      </c>
      <c r="K11" s="56">
        <v>28.5</v>
      </c>
      <c r="L11" s="56">
        <v>28.7</v>
      </c>
    </row>
    <row r="12" spans="1:12" ht="11.25" customHeight="1" x14ac:dyDescent="0.2">
      <c r="A12" s="21" t="s">
        <v>3</v>
      </c>
      <c r="B12" s="58"/>
      <c r="C12" s="56"/>
      <c r="D12" s="56"/>
      <c r="E12" s="56"/>
      <c r="F12" s="56"/>
      <c r="G12" s="56"/>
      <c r="H12" s="56"/>
      <c r="I12" s="56"/>
      <c r="J12" s="56"/>
      <c r="K12" s="56"/>
      <c r="L12" s="56"/>
    </row>
    <row r="13" spans="1:12" ht="11.25" customHeight="1" x14ac:dyDescent="0.2">
      <c r="A13" s="19" t="s">
        <v>263</v>
      </c>
      <c r="B13" s="56">
        <v>58.9</v>
      </c>
      <c r="C13" s="56">
        <v>61.7</v>
      </c>
      <c r="D13" s="56">
        <v>61.9</v>
      </c>
      <c r="E13" s="56"/>
      <c r="F13" s="56">
        <v>32.4</v>
      </c>
      <c r="G13" s="56">
        <v>33.200000000000003</v>
      </c>
      <c r="H13" s="56">
        <v>33.200000000000003</v>
      </c>
      <c r="I13" s="56"/>
      <c r="J13" s="56">
        <v>26.5</v>
      </c>
      <c r="K13" s="56">
        <v>28.5</v>
      </c>
      <c r="L13" s="56">
        <v>28.7</v>
      </c>
    </row>
    <row r="14" spans="1:12" ht="11.25" customHeight="1" x14ac:dyDescent="0.2">
      <c r="B14" s="56"/>
      <c r="C14" s="56"/>
      <c r="D14" s="56"/>
      <c r="E14" s="56"/>
      <c r="F14" s="56"/>
      <c r="G14" s="56"/>
      <c r="H14" s="56"/>
      <c r="I14" s="56"/>
      <c r="J14" s="56"/>
      <c r="K14" s="56"/>
      <c r="L14" s="56"/>
    </row>
    <row r="15" spans="1:12" ht="11.25" customHeight="1" x14ac:dyDescent="0.2">
      <c r="A15" s="21" t="s">
        <v>4</v>
      </c>
      <c r="B15" s="56">
        <v>79.400000000000006</v>
      </c>
      <c r="C15" s="56">
        <v>81.7</v>
      </c>
      <c r="D15" s="56">
        <v>85.6</v>
      </c>
      <c r="E15" s="56"/>
      <c r="F15" s="56">
        <v>60.4</v>
      </c>
      <c r="G15" s="56">
        <v>61.9</v>
      </c>
      <c r="H15" s="56">
        <v>63.8</v>
      </c>
      <c r="I15" s="56"/>
      <c r="J15" s="56">
        <v>19</v>
      </c>
      <c r="K15" s="56">
        <v>19.8</v>
      </c>
      <c r="L15" s="56">
        <v>21.8</v>
      </c>
    </row>
    <row r="16" spans="1:12" ht="11.25" customHeight="1" x14ac:dyDescent="0.2">
      <c r="A16" s="19" t="s">
        <v>3</v>
      </c>
      <c r="B16" s="56"/>
      <c r="C16" s="56"/>
      <c r="D16" s="56"/>
      <c r="E16" s="56"/>
      <c r="F16" s="56"/>
      <c r="G16" s="56"/>
      <c r="H16" s="56"/>
      <c r="I16" s="56"/>
      <c r="J16" s="56"/>
      <c r="K16" s="56"/>
      <c r="L16" s="56"/>
    </row>
    <row r="17" spans="1:12" ht="11.25" customHeight="1" x14ac:dyDescent="0.2">
      <c r="A17" s="19" t="s">
        <v>262</v>
      </c>
      <c r="B17" s="56">
        <v>8</v>
      </c>
      <c r="C17" s="56">
        <v>8.6999999999999993</v>
      </c>
      <c r="D17" s="56">
        <v>8.9</v>
      </c>
      <c r="E17" s="56"/>
      <c r="F17" s="56">
        <v>6.6</v>
      </c>
      <c r="G17" s="56">
        <v>7.3</v>
      </c>
      <c r="H17" s="56">
        <v>7.4</v>
      </c>
      <c r="I17" s="56"/>
      <c r="J17" s="56">
        <v>1.4</v>
      </c>
      <c r="K17" s="56">
        <v>1.4</v>
      </c>
      <c r="L17" s="56">
        <v>1.5</v>
      </c>
    </row>
    <row r="18" spans="1:12" ht="11.25" customHeight="1" x14ac:dyDescent="0.2">
      <c r="A18" s="19" t="s">
        <v>258</v>
      </c>
      <c r="B18" s="56">
        <v>3.3</v>
      </c>
      <c r="C18" s="56">
        <v>3.1</v>
      </c>
      <c r="D18" s="56">
        <v>3.1</v>
      </c>
      <c r="E18" s="56"/>
      <c r="F18" s="56" t="s">
        <v>188</v>
      </c>
      <c r="G18" s="56" t="s">
        <v>188</v>
      </c>
      <c r="H18" s="56" t="s">
        <v>188</v>
      </c>
      <c r="I18" s="56"/>
      <c r="J18" s="56" t="s">
        <v>188</v>
      </c>
      <c r="K18" s="56" t="s">
        <v>188</v>
      </c>
      <c r="L18" s="56" t="s">
        <v>188</v>
      </c>
    </row>
    <row r="19" spans="1:12" ht="11.25" customHeight="1" x14ac:dyDescent="0.2">
      <c r="A19" s="19" t="s">
        <v>259</v>
      </c>
      <c r="B19" s="56">
        <v>42.7</v>
      </c>
      <c r="C19" s="56">
        <v>43.5</v>
      </c>
      <c r="D19" s="56">
        <v>44.2</v>
      </c>
      <c r="E19" s="56"/>
      <c r="F19" s="56">
        <v>29</v>
      </c>
      <c r="G19" s="56">
        <v>31</v>
      </c>
      <c r="H19" s="56">
        <v>30.9</v>
      </c>
      <c r="I19" s="56"/>
      <c r="J19" s="56">
        <v>13.7</v>
      </c>
      <c r="K19" s="56">
        <v>12.5</v>
      </c>
      <c r="L19" s="56">
        <v>13.3</v>
      </c>
    </row>
    <row r="20" spans="1:12" ht="11.25" customHeight="1" x14ac:dyDescent="0.2">
      <c r="A20" s="19" t="s">
        <v>260</v>
      </c>
      <c r="B20" s="56">
        <v>5.3</v>
      </c>
      <c r="C20" s="56">
        <v>6.3</v>
      </c>
      <c r="D20" s="56">
        <v>6.4</v>
      </c>
      <c r="E20" s="56"/>
      <c r="F20" s="56">
        <v>4.7</v>
      </c>
      <c r="G20" s="56">
        <v>5</v>
      </c>
      <c r="H20" s="56">
        <v>5</v>
      </c>
      <c r="I20" s="56"/>
      <c r="J20" s="70">
        <v>0.6</v>
      </c>
      <c r="K20" s="56">
        <v>1.3</v>
      </c>
      <c r="L20" s="56">
        <v>1.4</v>
      </c>
    </row>
    <row r="21" spans="1:12" ht="11.25" customHeight="1" x14ac:dyDescent="0.2">
      <c r="A21" s="19" t="s">
        <v>261</v>
      </c>
      <c r="B21" s="56">
        <v>3.3</v>
      </c>
      <c r="C21" s="56">
        <v>3.5</v>
      </c>
      <c r="D21" s="56">
        <v>3.5</v>
      </c>
      <c r="E21" s="56"/>
      <c r="F21" s="56" t="s">
        <v>188</v>
      </c>
      <c r="G21" s="56" t="s">
        <v>188</v>
      </c>
      <c r="H21" s="56" t="s">
        <v>188</v>
      </c>
      <c r="I21" s="56"/>
      <c r="J21" s="56" t="s">
        <v>188</v>
      </c>
      <c r="K21" s="56" t="s">
        <v>188</v>
      </c>
      <c r="L21" s="56" t="s">
        <v>188</v>
      </c>
    </row>
    <row r="22" spans="1:12" x14ac:dyDescent="0.2">
      <c r="A22" s="19" t="s">
        <v>65</v>
      </c>
      <c r="B22" s="56">
        <v>16.899999999999999</v>
      </c>
      <c r="C22" s="56">
        <v>16.600000000000001</v>
      </c>
      <c r="D22" s="56">
        <f>D15-66.1</f>
        <v>19.5</v>
      </c>
      <c r="E22" s="56"/>
      <c r="F22" s="56">
        <v>14.3</v>
      </c>
      <c r="G22" s="56">
        <v>12.6</v>
      </c>
      <c r="H22" s="56">
        <v>14.5</v>
      </c>
      <c r="I22" s="56"/>
      <c r="J22" s="56">
        <v>2.6</v>
      </c>
      <c r="K22" s="56">
        <v>4</v>
      </c>
      <c r="L22" s="56">
        <v>5</v>
      </c>
    </row>
    <row r="23" spans="1:12" x14ac:dyDescent="0.2">
      <c r="A23" s="6"/>
      <c r="B23" s="6"/>
    </row>
    <row r="24" spans="1:12" x14ac:dyDescent="0.2">
      <c r="A24" s="8" t="s">
        <v>5</v>
      </c>
      <c r="B24" s="8"/>
      <c r="C24" s="8"/>
      <c r="D24" s="8"/>
      <c r="E24" s="8"/>
      <c r="F24" s="8"/>
      <c r="G24" s="8"/>
      <c r="H24" s="8"/>
      <c r="I24" s="8"/>
      <c r="J24" s="8"/>
      <c r="K24" s="8"/>
      <c r="L24" s="8"/>
    </row>
    <row r="25" spans="1:12" x14ac:dyDescent="0.2">
      <c r="C25" s="14"/>
      <c r="D25" s="14"/>
      <c r="E25" s="14"/>
    </row>
    <row r="26" spans="1:12" x14ac:dyDescent="0.2">
      <c r="C26" s="14"/>
      <c r="D26" s="14"/>
      <c r="E26" s="14"/>
    </row>
    <row r="27" spans="1:12" x14ac:dyDescent="0.2">
      <c r="C27" s="14"/>
      <c r="D27" s="14"/>
      <c r="E27" s="14"/>
    </row>
    <row r="28" spans="1:12" x14ac:dyDescent="0.2">
      <c r="C28" s="14"/>
      <c r="D28" s="14"/>
      <c r="E28" s="14"/>
    </row>
    <row r="29" spans="1:12" x14ac:dyDescent="0.2">
      <c r="C29" s="14"/>
      <c r="D29" s="14"/>
      <c r="E29" s="14"/>
    </row>
    <row r="30" spans="1:12" x14ac:dyDescent="0.2">
      <c r="C30" s="14"/>
      <c r="D30" s="14"/>
      <c r="E30" s="14"/>
    </row>
  </sheetData>
  <conditionalFormatting sqref="B6">
    <cfRule type="cellIs" dxfId="19" priority="5" stopIfTrue="1" operator="equal">
      <formula>"   "</formula>
    </cfRule>
    <cfRule type="cellIs" dxfId="18" priority="6" stopIfTrue="1" operator="equal">
      <formula>"    "</formula>
    </cfRule>
  </conditionalFormatting>
  <conditionalFormatting sqref="F6">
    <cfRule type="cellIs" dxfId="17" priority="3" stopIfTrue="1" operator="equal">
      <formula>"   "</formula>
    </cfRule>
    <cfRule type="cellIs" dxfId="16" priority="4" stopIfTrue="1" operator="equal">
      <formula>"    "</formula>
    </cfRule>
  </conditionalFormatting>
  <conditionalFormatting sqref="J6">
    <cfRule type="cellIs" dxfId="15" priority="1" stopIfTrue="1" operator="equal">
      <formula>"   "</formula>
    </cfRule>
    <cfRule type="cellIs" dxfId="14" priority="2" stopIfTrue="1" operator="equal">
      <formula>"    "</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ColWidth="9.140625" defaultRowHeight="11.25" x14ac:dyDescent="0.2"/>
  <cols>
    <col min="1" max="1" width="43" style="14" customWidth="1"/>
    <col min="2" max="2" width="10" style="14" customWidth="1"/>
    <col min="3" max="4" width="10" style="6" customWidth="1"/>
    <col min="5" max="5" width="1.7109375" style="6" customWidth="1"/>
    <col min="6" max="6" width="10.140625" style="6" customWidth="1"/>
    <col min="7" max="8" width="10" style="6" customWidth="1"/>
    <col min="9" max="9" width="1.7109375" style="6" customWidth="1"/>
    <col min="10" max="12" width="10" style="6" customWidth="1"/>
    <col min="13" max="13" width="2.7109375" style="6" customWidth="1"/>
    <col min="14" max="16384" width="9.140625" style="6"/>
  </cols>
  <sheetData>
    <row r="1" spans="1:12" ht="11.25" customHeight="1" x14ac:dyDescent="0.2">
      <c r="A1" s="5" t="s">
        <v>80</v>
      </c>
      <c r="B1" s="6"/>
    </row>
    <row r="2" spans="1:12" ht="11.25" customHeight="1" x14ac:dyDescent="0.2">
      <c r="A2" s="5" t="s">
        <v>264</v>
      </c>
      <c r="B2" s="6"/>
      <c r="I2" s="7"/>
    </row>
    <row r="3" spans="1:12" ht="11.25" customHeight="1" x14ac:dyDescent="0.2">
      <c r="A3" s="8"/>
      <c r="B3" s="25" t="s">
        <v>2</v>
      </c>
      <c r="C3" s="25"/>
      <c r="D3" s="25"/>
      <c r="E3" s="123"/>
      <c r="F3" s="25" t="s">
        <v>67</v>
      </c>
      <c r="G3" s="25"/>
      <c r="H3" s="25"/>
      <c r="I3" s="124"/>
      <c r="J3" s="125" t="s">
        <v>68</v>
      </c>
      <c r="K3" s="125"/>
      <c r="L3" s="125"/>
    </row>
    <row r="4" spans="1:12" ht="11.25" customHeight="1" x14ac:dyDescent="0.2">
      <c r="A4" s="7"/>
      <c r="B4" s="11">
        <v>2019</v>
      </c>
      <c r="C4" s="11">
        <v>2020</v>
      </c>
      <c r="D4" s="11">
        <v>2021</v>
      </c>
      <c r="E4" s="11"/>
      <c r="F4" s="11">
        <v>2019</v>
      </c>
      <c r="G4" s="11">
        <v>2020</v>
      </c>
      <c r="H4" s="11">
        <v>2021</v>
      </c>
      <c r="I4" s="11"/>
      <c r="J4" s="11">
        <v>2019</v>
      </c>
      <c r="K4" s="11">
        <v>2020</v>
      </c>
      <c r="L4" s="11">
        <v>2021</v>
      </c>
    </row>
    <row r="5" spans="1:12" ht="11.25" customHeight="1" x14ac:dyDescent="0.2">
      <c r="A5" s="6"/>
      <c r="B5" s="6"/>
      <c r="C5" s="12"/>
      <c r="D5" s="12"/>
      <c r="E5" s="12"/>
      <c r="F5" s="12"/>
      <c r="G5" s="12"/>
      <c r="H5" s="12"/>
      <c r="I5" s="12"/>
      <c r="J5" s="12"/>
      <c r="K5" s="12"/>
      <c r="L5" s="12"/>
    </row>
    <row r="6" spans="1:12" ht="11.25" customHeight="1" x14ac:dyDescent="0.2">
      <c r="A6" s="6"/>
      <c r="B6" s="40" t="s">
        <v>66</v>
      </c>
      <c r="C6" s="11"/>
      <c r="D6" s="11"/>
      <c r="E6" s="12"/>
      <c r="F6" s="40" t="s">
        <v>66</v>
      </c>
      <c r="G6" s="11"/>
      <c r="H6" s="11"/>
      <c r="I6" s="12"/>
      <c r="J6" s="40" t="s">
        <v>66</v>
      </c>
      <c r="K6" s="11"/>
      <c r="L6" s="11"/>
    </row>
    <row r="7" spans="1:12" ht="11.25" customHeight="1" x14ac:dyDescent="0.2">
      <c r="A7" s="6"/>
      <c r="B7" s="6"/>
      <c r="C7" s="17"/>
      <c r="D7" s="14"/>
      <c r="E7" s="14"/>
    </row>
    <row r="8" spans="1:12" ht="11.25" customHeight="1" x14ac:dyDescent="0.2">
      <c r="A8" s="15" t="s">
        <v>89</v>
      </c>
      <c r="B8" s="56">
        <v>8060.1</v>
      </c>
      <c r="C8" s="56">
        <v>7941.5</v>
      </c>
      <c r="D8" s="56">
        <v>8211.7000000000007</v>
      </c>
      <c r="E8" s="56"/>
      <c r="F8" s="56">
        <v>3932.8</v>
      </c>
      <c r="G8" s="56">
        <v>3800.9</v>
      </c>
      <c r="H8" s="56">
        <v>3992</v>
      </c>
      <c r="I8" s="56"/>
      <c r="J8" s="56">
        <v>4127.3</v>
      </c>
      <c r="K8" s="56">
        <v>4140.6000000000004</v>
      </c>
      <c r="L8" s="56">
        <v>4219.7</v>
      </c>
    </row>
    <row r="9" spans="1:12" ht="11.25" customHeight="1" x14ac:dyDescent="0.2">
      <c r="A9" s="1"/>
      <c r="B9" s="56"/>
      <c r="C9" s="56"/>
      <c r="D9" s="56"/>
      <c r="E9" s="56"/>
      <c r="F9" s="56"/>
      <c r="G9" s="56"/>
      <c r="H9" s="56"/>
      <c r="I9" s="56"/>
      <c r="J9" s="56"/>
      <c r="K9" s="56"/>
      <c r="L9" s="56"/>
    </row>
    <row r="10" spans="1:12" ht="11.25" customHeight="1" x14ac:dyDescent="0.2">
      <c r="A10" s="46" t="s">
        <v>166</v>
      </c>
      <c r="B10" s="56">
        <f>SUM(B11+B15)</f>
        <v>133.69999999999999</v>
      </c>
      <c r="C10" s="56">
        <f>SUM(C11+C15)</f>
        <v>138.30000000000001</v>
      </c>
      <c r="D10" s="56">
        <f>SUM(D11+D15)</f>
        <v>142.30000000000001</v>
      </c>
      <c r="E10" s="56"/>
      <c r="F10" s="56">
        <f>SUM(F11+F15)</f>
        <v>94.4</v>
      </c>
      <c r="G10" s="56">
        <f>SUM(G11+G15)</f>
        <v>98.3</v>
      </c>
      <c r="H10" s="56">
        <f>SUM(H11+H15)</f>
        <v>99.1</v>
      </c>
      <c r="I10" s="56"/>
      <c r="J10" s="56">
        <f>SUM(J11+J15)</f>
        <v>39.299999999999997</v>
      </c>
      <c r="K10" s="56">
        <f>SUM(K11+K15)</f>
        <v>40</v>
      </c>
      <c r="L10" s="56">
        <f>SUM(L11+L15)</f>
        <v>43.2</v>
      </c>
    </row>
    <row r="11" spans="1:12" ht="11.25" customHeight="1" x14ac:dyDescent="0.2">
      <c r="A11" s="21" t="s">
        <v>59</v>
      </c>
      <c r="B11" s="56">
        <v>56.2</v>
      </c>
      <c r="C11" s="56">
        <v>58.5</v>
      </c>
      <c r="D11" s="56">
        <v>58.7</v>
      </c>
      <c r="E11" s="56"/>
      <c r="F11" s="56">
        <v>52.4</v>
      </c>
      <c r="G11" s="56">
        <v>54.5</v>
      </c>
      <c r="H11" s="56">
        <v>54.5</v>
      </c>
      <c r="I11" s="56"/>
      <c r="J11" s="56">
        <v>3.8</v>
      </c>
      <c r="K11" s="56">
        <v>4</v>
      </c>
      <c r="L11" s="56">
        <v>4.2</v>
      </c>
    </row>
    <row r="12" spans="1:12" ht="11.25" customHeight="1" x14ac:dyDescent="0.2">
      <c r="A12" s="21" t="s">
        <v>3</v>
      </c>
      <c r="B12" s="56"/>
      <c r="C12" s="56"/>
      <c r="D12" s="56"/>
      <c r="E12" s="56"/>
      <c r="F12" s="56"/>
      <c r="G12" s="56"/>
      <c r="H12" s="56"/>
      <c r="I12" s="56"/>
      <c r="J12" s="56"/>
      <c r="K12" s="56"/>
      <c r="L12" s="56"/>
    </row>
    <row r="13" spans="1:12" ht="11.25" customHeight="1" x14ac:dyDescent="0.2">
      <c r="A13" s="19" t="s">
        <v>263</v>
      </c>
      <c r="B13" s="56">
        <v>56.2</v>
      </c>
      <c r="C13" s="56">
        <v>58.5</v>
      </c>
      <c r="D13" s="56">
        <v>58.7</v>
      </c>
      <c r="E13" s="56"/>
      <c r="F13" s="56">
        <v>52.4</v>
      </c>
      <c r="G13" s="56">
        <v>54.5</v>
      </c>
      <c r="H13" s="56">
        <v>54.5</v>
      </c>
      <c r="I13" s="56"/>
      <c r="J13" s="56">
        <v>3.8</v>
      </c>
      <c r="K13" s="56">
        <v>4</v>
      </c>
      <c r="L13" s="56">
        <v>4.2</v>
      </c>
    </row>
    <row r="14" spans="1:12" ht="11.25" customHeight="1" x14ac:dyDescent="0.2">
      <c r="B14" s="58"/>
      <c r="C14" s="56"/>
      <c r="D14" s="56"/>
      <c r="E14" s="56"/>
      <c r="F14" s="56"/>
      <c r="G14" s="56"/>
      <c r="H14" s="56"/>
      <c r="I14" s="56"/>
      <c r="J14" s="56"/>
      <c r="K14" s="56"/>
      <c r="L14" s="56"/>
    </row>
    <row r="15" spans="1:12" ht="11.25" customHeight="1" x14ac:dyDescent="0.2">
      <c r="A15" s="21" t="s">
        <v>4</v>
      </c>
      <c r="B15" s="56">
        <v>77.5</v>
      </c>
      <c r="C15" s="56">
        <v>79.8</v>
      </c>
      <c r="D15" s="56">
        <v>83.6</v>
      </c>
      <c r="E15" s="56"/>
      <c r="F15" s="56">
        <v>42</v>
      </c>
      <c r="G15" s="56">
        <v>43.8</v>
      </c>
      <c r="H15" s="56">
        <v>44.6</v>
      </c>
      <c r="I15" s="56"/>
      <c r="J15" s="56">
        <v>35.5</v>
      </c>
      <c r="K15" s="56">
        <v>36</v>
      </c>
      <c r="L15" s="56">
        <v>39</v>
      </c>
    </row>
    <row r="16" spans="1:12" ht="11.25" customHeight="1" x14ac:dyDescent="0.2">
      <c r="A16" s="19" t="s">
        <v>3</v>
      </c>
      <c r="B16" s="56"/>
      <c r="C16" s="56"/>
      <c r="D16" s="56"/>
      <c r="E16" s="56"/>
      <c r="F16" s="56"/>
      <c r="G16" s="56"/>
      <c r="H16" s="56"/>
      <c r="I16" s="56"/>
      <c r="J16" s="56"/>
      <c r="K16" s="56"/>
      <c r="L16" s="56"/>
    </row>
    <row r="17" spans="1:12" ht="11.25" customHeight="1" x14ac:dyDescent="0.2">
      <c r="A17" s="19" t="s">
        <v>262</v>
      </c>
      <c r="B17" s="56">
        <v>7.8</v>
      </c>
      <c r="C17" s="56">
        <v>8.5</v>
      </c>
      <c r="D17" s="56">
        <v>8.8000000000000007</v>
      </c>
      <c r="E17" s="56"/>
      <c r="F17" s="56">
        <v>2.5</v>
      </c>
      <c r="G17" s="56">
        <v>3.1</v>
      </c>
      <c r="H17" s="56">
        <v>3.2</v>
      </c>
      <c r="I17" s="56"/>
      <c r="J17" s="56">
        <v>5.3</v>
      </c>
      <c r="K17" s="56">
        <v>5.4</v>
      </c>
      <c r="L17" s="56">
        <v>5.6</v>
      </c>
    </row>
    <row r="18" spans="1:12" ht="11.25" customHeight="1" x14ac:dyDescent="0.2">
      <c r="A18" s="19" t="s">
        <v>258</v>
      </c>
      <c r="B18" s="56">
        <v>3.3</v>
      </c>
      <c r="C18" s="56">
        <v>3.1</v>
      </c>
      <c r="D18" s="56">
        <v>3.1</v>
      </c>
      <c r="E18" s="56"/>
      <c r="F18" s="56" t="s">
        <v>188</v>
      </c>
      <c r="G18" s="56" t="s">
        <v>188</v>
      </c>
      <c r="H18" s="56" t="s">
        <v>188</v>
      </c>
      <c r="I18" s="56"/>
      <c r="J18" s="56" t="s">
        <v>188</v>
      </c>
      <c r="K18" s="56" t="s">
        <v>188</v>
      </c>
      <c r="L18" s="56" t="s">
        <v>188</v>
      </c>
    </row>
    <row r="19" spans="1:12" ht="11.25" customHeight="1" x14ac:dyDescent="0.2">
      <c r="A19" s="19" t="s">
        <v>259</v>
      </c>
      <c r="B19" s="56">
        <v>41.4</v>
      </c>
      <c r="C19" s="56">
        <v>42.3</v>
      </c>
      <c r="D19" s="56">
        <v>43</v>
      </c>
      <c r="E19" s="56"/>
      <c r="F19" s="56">
        <v>31.4</v>
      </c>
      <c r="G19" s="56">
        <v>31.9</v>
      </c>
      <c r="H19" s="56">
        <v>31.7</v>
      </c>
      <c r="I19" s="56"/>
      <c r="J19" s="56">
        <v>10</v>
      </c>
      <c r="K19" s="56">
        <v>10.4</v>
      </c>
      <c r="L19" s="56">
        <v>11.3</v>
      </c>
    </row>
    <row r="20" spans="1:12" ht="11.25" customHeight="1" x14ac:dyDescent="0.2">
      <c r="A20" s="19" t="s">
        <v>260</v>
      </c>
      <c r="B20" s="56">
        <v>5.3</v>
      </c>
      <c r="C20" s="56">
        <v>6.1</v>
      </c>
      <c r="D20" s="56">
        <v>6.3</v>
      </c>
      <c r="E20" s="56"/>
      <c r="F20" s="56">
        <v>1.1000000000000001</v>
      </c>
      <c r="G20" s="56">
        <v>1.7</v>
      </c>
      <c r="H20" s="56">
        <v>1.6</v>
      </c>
      <c r="I20" s="56"/>
      <c r="J20" s="56">
        <v>4.2</v>
      </c>
      <c r="K20" s="56">
        <v>4.4000000000000004</v>
      </c>
      <c r="L20" s="56">
        <v>4.7</v>
      </c>
    </row>
    <row r="21" spans="1:12" ht="11.25" customHeight="1" x14ac:dyDescent="0.2">
      <c r="A21" s="19" t="s">
        <v>261</v>
      </c>
      <c r="B21" s="56">
        <v>3.2</v>
      </c>
      <c r="C21" s="56">
        <v>3.4</v>
      </c>
      <c r="D21" s="56">
        <v>3.4</v>
      </c>
      <c r="E21" s="56"/>
      <c r="F21" s="56" t="s">
        <v>188</v>
      </c>
      <c r="G21" s="56" t="s">
        <v>188</v>
      </c>
      <c r="H21" s="56" t="s">
        <v>188</v>
      </c>
      <c r="I21" s="56"/>
      <c r="J21" s="56" t="s">
        <v>188</v>
      </c>
      <c r="K21" s="56" t="s">
        <v>188</v>
      </c>
      <c r="L21" s="56" t="s">
        <v>188</v>
      </c>
    </row>
    <row r="22" spans="1:12" x14ac:dyDescent="0.2">
      <c r="A22" s="19" t="s">
        <v>65</v>
      </c>
      <c r="B22" s="56">
        <f>B15-SUM(B17:B21)</f>
        <v>16.5</v>
      </c>
      <c r="C22" s="56">
        <f>C15-SUM(C17:C21)</f>
        <v>16.399999999999999</v>
      </c>
      <c r="D22" s="56">
        <f>D15-SUM(D17:D21)</f>
        <v>19</v>
      </c>
      <c r="E22" s="56"/>
      <c r="F22" s="56">
        <v>4</v>
      </c>
      <c r="G22" s="56">
        <v>3.6</v>
      </c>
      <c r="H22" s="56">
        <v>4.5999999999999996</v>
      </c>
      <c r="I22" s="56"/>
      <c r="J22" s="56">
        <v>1</v>
      </c>
      <c r="K22" s="56">
        <v>3.9</v>
      </c>
      <c r="L22" s="56">
        <v>1.5</v>
      </c>
    </row>
    <row r="23" spans="1:12" x14ac:dyDescent="0.2">
      <c r="A23" s="6"/>
      <c r="B23" s="6"/>
    </row>
    <row r="24" spans="1:12" x14ac:dyDescent="0.2">
      <c r="A24" s="8" t="s">
        <v>5</v>
      </c>
      <c r="B24" s="8"/>
      <c r="C24" s="8"/>
      <c r="D24" s="8"/>
      <c r="E24" s="8"/>
      <c r="F24" s="8"/>
      <c r="G24" s="8"/>
      <c r="H24" s="8"/>
      <c r="I24" s="8"/>
      <c r="J24" s="8"/>
      <c r="K24" s="8"/>
      <c r="L24" s="8"/>
    </row>
    <row r="25" spans="1:12" x14ac:dyDescent="0.2">
      <c r="C25" s="14"/>
      <c r="D25" s="14"/>
      <c r="E25" s="14"/>
    </row>
    <row r="26" spans="1:12" x14ac:dyDescent="0.2">
      <c r="C26" s="14"/>
      <c r="D26" s="14"/>
      <c r="E26" s="14"/>
    </row>
    <row r="27" spans="1:12" x14ac:dyDescent="0.2">
      <c r="C27" s="14"/>
      <c r="D27" s="14"/>
      <c r="E27" s="14"/>
    </row>
    <row r="28" spans="1:12" x14ac:dyDescent="0.2">
      <c r="C28" s="14"/>
      <c r="D28" s="14"/>
      <c r="E28" s="14"/>
    </row>
    <row r="29" spans="1:12" x14ac:dyDescent="0.2">
      <c r="C29" s="14"/>
      <c r="D29" s="14"/>
      <c r="E29" s="14"/>
    </row>
    <row r="30" spans="1:12" x14ac:dyDescent="0.2">
      <c r="C30" s="14"/>
      <c r="D30" s="14"/>
      <c r="E30" s="14"/>
    </row>
  </sheetData>
  <mergeCells count="1">
    <mergeCell ref="J3:L3"/>
  </mergeCells>
  <conditionalFormatting sqref="B6">
    <cfRule type="cellIs" dxfId="13" priority="5" stopIfTrue="1" operator="equal">
      <formula>"   "</formula>
    </cfRule>
    <cfRule type="cellIs" dxfId="12" priority="6" stopIfTrue="1" operator="equal">
      <formula>"    "</formula>
    </cfRule>
  </conditionalFormatting>
  <conditionalFormatting sqref="F6">
    <cfRule type="cellIs" dxfId="11" priority="3" stopIfTrue="1" operator="equal">
      <formula>"   "</formula>
    </cfRule>
    <cfRule type="cellIs" dxfId="10" priority="4" stopIfTrue="1" operator="equal">
      <formula>"    "</formula>
    </cfRule>
  </conditionalFormatting>
  <conditionalFormatting sqref="J6">
    <cfRule type="cellIs" dxfId="9" priority="1" stopIfTrue="1" operator="equal">
      <formula>"   "</formula>
    </cfRule>
    <cfRule type="cellIs" dxfId="8" priority="2" stopIfTrue="1" operator="equal">
      <formula>"    "</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heetViews>
  <sheetFormatPr defaultColWidth="9.140625" defaultRowHeight="11.25" x14ac:dyDescent="0.2"/>
  <cols>
    <col min="1" max="1" width="37.5703125" style="14" customWidth="1"/>
    <col min="2" max="2" width="10" style="14" customWidth="1"/>
    <col min="3" max="4" width="10" style="6" customWidth="1"/>
    <col min="5" max="5" width="1.7109375" style="6" customWidth="1"/>
    <col min="6" max="6" width="13.28515625" style="6" bestFit="1" customWidth="1"/>
    <col min="7" max="8" width="10" style="6" customWidth="1"/>
    <col min="9" max="9" width="1.7109375" style="6" customWidth="1"/>
    <col min="10" max="10" width="10.5703125" style="6" customWidth="1"/>
    <col min="11" max="12" width="10" style="6" customWidth="1"/>
    <col min="13" max="13" width="2.7109375" style="6" customWidth="1"/>
    <col min="14" max="16384" width="9.140625" style="6"/>
  </cols>
  <sheetData>
    <row r="1" spans="1:12" ht="11.25" customHeight="1" x14ac:dyDescent="0.2">
      <c r="A1" s="5" t="s">
        <v>82</v>
      </c>
      <c r="B1" s="6"/>
    </row>
    <row r="2" spans="1:12" ht="11.25" customHeight="1" x14ac:dyDescent="0.2">
      <c r="A2" s="5" t="s">
        <v>206</v>
      </c>
      <c r="B2" s="6"/>
      <c r="I2" s="7"/>
    </row>
    <row r="3" spans="1:12" ht="11.25" customHeight="1" x14ac:dyDescent="0.2">
      <c r="A3" s="8"/>
      <c r="B3" s="25" t="s">
        <v>2</v>
      </c>
      <c r="C3" s="9"/>
      <c r="D3" s="9"/>
      <c r="E3" s="26"/>
      <c r="F3" s="9" t="s">
        <v>67</v>
      </c>
      <c r="G3" s="9"/>
      <c r="H3" s="9"/>
      <c r="I3" s="10"/>
      <c r="J3" s="66" t="s">
        <v>68</v>
      </c>
      <c r="K3" s="66"/>
      <c r="L3" s="66"/>
    </row>
    <row r="4" spans="1:12" ht="11.25" customHeight="1" x14ac:dyDescent="0.2">
      <c r="A4" s="7"/>
      <c r="B4" s="11">
        <v>2019</v>
      </c>
      <c r="C4" s="11">
        <v>2020</v>
      </c>
      <c r="D4" s="11">
        <v>2021</v>
      </c>
      <c r="E4" s="11"/>
      <c r="F4" s="11">
        <v>2019</v>
      </c>
      <c r="G4" s="11">
        <v>2020</v>
      </c>
      <c r="H4" s="11">
        <v>2021</v>
      </c>
      <c r="I4" s="11"/>
      <c r="J4" s="11">
        <v>2019</v>
      </c>
      <c r="K4" s="11">
        <v>2020</v>
      </c>
      <c r="L4" s="11">
        <v>2021</v>
      </c>
    </row>
    <row r="5" spans="1:12" ht="11.25" customHeight="1" x14ac:dyDescent="0.2">
      <c r="A5" s="6"/>
      <c r="B5" s="6"/>
      <c r="C5" s="12"/>
      <c r="D5" s="12"/>
      <c r="E5" s="12"/>
      <c r="F5" s="12"/>
      <c r="G5" s="12"/>
      <c r="H5" s="12"/>
      <c r="I5" s="12"/>
      <c r="J5" s="12"/>
      <c r="K5" s="12"/>
      <c r="L5" s="12"/>
    </row>
    <row r="6" spans="1:12" ht="11.25" customHeight="1" x14ac:dyDescent="0.2">
      <c r="A6" s="6"/>
      <c r="B6" s="13" t="s">
        <v>66</v>
      </c>
      <c r="C6" s="11"/>
      <c r="D6" s="11"/>
      <c r="E6" s="12"/>
      <c r="F6" s="13" t="s">
        <v>66</v>
      </c>
      <c r="G6" s="11"/>
      <c r="H6" s="11"/>
      <c r="I6" s="12"/>
      <c r="J6" s="13" t="s">
        <v>66</v>
      </c>
      <c r="K6" s="11"/>
      <c r="L6" s="11"/>
    </row>
    <row r="7" spans="1:12" ht="11.25" customHeight="1" x14ac:dyDescent="0.2">
      <c r="A7" s="6"/>
      <c r="B7" s="6"/>
      <c r="C7" s="17"/>
      <c r="D7" s="14"/>
      <c r="E7" s="14"/>
    </row>
    <row r="8" spans="1:12" ht="11.25" customHeight="1" x14ac:dyDescent="0.2">
      <c r="A8" s="46" t="s">
        <v>204</v>
      </c>
      <c r="B8" s="59">
        <v>133.69999999999999</v>
      </c>
      <c r="C8" s="59">
        <f t="shared" ref="C8:L8" si="0">SUM(C11:C13)</f>
        <v>138.30000000000001</v>
      </c>
      <c r="D8" s="59">
        <f t="shared" si="0"/>
        <v>142.29999999999998</v>
      </c>
      <c r="E8" s="59"/>
      <c r="F8" s="59">
        <f t="shared" si="0"/>
        <v>94.399999999999991</v>
      </c>
      <c r="G8" s="59">
        <f t="shared" si="0"/>
        <v>98.299999999999983</v>
      </c>
      <c r="H8" s="59">
        <f t="shared" si="0"/>
        <v>99.1</v>
      </c>
      <c r="I8" s="59"/>
      <c r="J8" s="59">
        <f t="shared" si="0"/>
        <v>39.299999999999997</v>
      </c>
      <c r="K8" s="59">
        <f t="shared" si="0"/>
        <v>40</v>
      </c>
      <c r="L8" s="59">
        <f t="shared" si="0"/>
        <v>43.2</v>
      </c>
    </row>
    <row r="9" spans="1:12" ht="11.25" customHeight="1" x14ac:dyDescent="0.2">
      <c r="A9" s="1"/>
      <c r="B9" s="23"/>
      <c r="C9" s="18"/>
      <c r="D9" s="18"/>
      <c r="E9" s="18"/>
      <c r="F9" s="37"/>
      <c r="G9" s="37"/>
      <c r="H9" s="37"/>
      <c r="I9" s="37"/>
      <c r="J9" s="37"/>
      <c r="K9" s="37"/>
      <c r="L9" s="37"/>
    </row>
    <row r="10" spans="1:12" ht="11.25" customHeight="1" x14ac:dyDescent="0.2">
      <c r="A10" s="5" t="s">
        <v>70</v>
      </c>
      <c r="B10" s="23"/>
      <c r="C10" s="18"/>
      <c r="D10" s="18"/>
      <c r="E10" s="18"/>
      <c r="F10" s="37"/>
      <c r="G10" s="37"/>
      <c r="H10" s="37"/>
      <c r="I10" s="37"/>
      <c r="J10" s="37"/>
      <c r="K10" s="37"/>
      <c r="L10" s="37"/>
    </row>
    <row r="11" spans="1:12" ht="11.25" customHeight="1" x14ac:dyDescent="0.2">
      <c r="A11" s="6" t="s">
        <v>24</v>
      </c>
      <c r="B11" s="59">
        <v>53.5</v>
      </c>
      <c r="C11" s="59">
        <v>55.8</v>
      </c>
      <c r="D11" s="59">
        <v>57</v>
      </c>
      <c r="E11" s="18"/>
      <c r="F11" s="59">
        <v>38.9</v>
      </c>
      <c r="G11" s="59">
        <v>39.799999999999997</v>
      </c>
      <c r="H11" s="59">
        <v>40.200000000000003</v>
      </c>
      <c r="I11" s="37"/>
      <c r="J11" s="59">
        <v>15</v>
      </c>
      <c r="K11" s="59">
        <v>15.5</v>
      </c>
      <c r="L11" s="59">
        <v>16.3</v>
      </c>
    </row>
    <row r="12" spans="1:12" ht="11.25" customHeight="1" x14ac:dyDescent="0.2">
      <c r="A12" s="6" t="s">
        <v>25</v>
      </c>
      <c r="B12" s="59">
        <v>52.6</v>
      </c>
      <c r="C12" s="59">
        <v>55</v>
      </c>
      <c r="D12" s="59">
        <v>56.1</v>
      </c>
      <c r="E12" s="18"/>
      <c r="F12" s="59">
        <v>46.4</v>
      </c>
      <c r="G12" s="59">
        <v>48.4</v>
      </c>
      <c r="H12" s="59">
        <v>48.4</v>
      </c>
      <c r="I12" s="37"/>
      <c r="J12" s="59">
        <v>5.0999999999999996</v>
      </c>
      <c r="K12" s="59">
        <v>5.5</v>
      </c>
      <c r="L12" s="59">
        <v>6.1</v>
      </c>
    </row>
    <row r="13" spans="1:12" ht="11.25" customHeight="1" x14ac:dyDescent="0.2">
      <c r="A13" s="6" t="s">
        <v>26</v>
      </c>
      <c r="B13" s="59">
        <v>27.5</v>
      </c>
      <c r="C13" s="59">
        <v>27.5</v>
      </c>
      <c r="D13" s="59">
        <v>29.2</v>
      </c>
      <c r="E13" s="18"/>
      <c r="F13" s="59">
        <v>9.1</v>
      </c>
      <c r="G13" s="59">
        <v>10.1</v>
      </c>
      <c r="H13" s="59">
        <v>10.5</v>
      </c>
      <c r="I13" s="37"/>
      <c r="J13" s="59">
        <v>19.2</v>
      </c>
      <c r="K13" s="59">
        <v>19</v>
      </c>
      <c r="L13" s="59">
        <v>20.8</v>
      </c>
    </row>
    <row r="14" spans="1:12" ht="11.25" customHeight="1" x14ac:dyDescent="0.2">
      <c r="A14" s="20"/>
      <c r="B14" s="23"/>
      <c r="C14" s="18"/>
      <c r="D14" s="18"/>
      <c r="E14" s="18"/>
      <c r="F14" s="37"/>
      <c r="G14" s="37"/>
      <c r="H14" s="37"/>
      <c r="I14" s="37"/>
      <c r="J14" s="37"/>
      <c r="K14" s="37"/>
      <c r="L14" s="37"/>
    </row>
    <row r="15" spans="1:12" ht="15.75" customHeight="1" x14ac:dyDescent="0.25">
      <c r="A15" s="5" t="s">
        <v>71</v>
      </c>
      <c r="B15" s="23"/>
      <c r="C15" s="18"/>
      <c r="D15" s="18"/>
      <c r="E15" s="18"/>
      <c r="F15" s="37"/>
      <c r="G15" s="37"/>
      <c r="H15" s="37"/>
      <c r="I15" s="37"/>
      <c r="J15" s="37"/>
      <c r="K15" s="37"/>
      <c r="L15" s="37"/>
    </row>
    <row r="16" spans="1:12" ht="11.25" customHeight="1" x14ac:dyDescent="0.2">
      <c r="A16" s="6" t="s">
        <v>72</v>
      </c>
      <c r="B16" s="59">
        <v>29.3</v>
      </c>
      <c r="C16" s="59">
        <v>29.4</v>
      </c>
      <c r="D16" s="59">
        <v>31.1</v>
      </c>
      <c r="E16" s="18"/>
      <c r="F16" s="59">
        <v>12.1</v>
      </c>
      <c r="G16" s="59">
        <v>11.9</v>
      </c>
      <c r="H16" s="59">
        <v>12.2</v>
      </c>
      <c r="I16" s="59"/>
      <c r="J16" s="59">
        <v>17.2</v>
      </c>
      <c r="K16" s="59">
        <v>17.5</v>
      </c>
      <c r="L16" s="59">
        <v>18.899999999999999</v>
      </c>
    </row>
    <row r="17" spans="1:13" ht="11.25" customHeight="1" x14ac:dyDescent="0.2">
      <c r="A17" s="6" t="s">
        <v>73</v>
      </c>
      <c r="B17" s="59">
        <v>0.9</v>
      </c>
      <c r="C17" s="59">
        <v>0.9</v>
      </c>
      <c r="D17" s="59">
        <v>0.9</v>
      </c>
      <c r="E17" s="18"/>
      <c r="F17" s="59">
        <v>0.9</v>
      </c>
      <c r="G17" s="59">
        <v>0.9</v>
      </c>
      <c r="H17" s="59">
        <v>0.9</v>
      </c>
      <c r="I17" s="59"/>
      <c r="J17" s="59">
        <v>0</v>
      </c>
      <c r="K17" s="59">
        <v>0</v>
      </c>
      <c r="L17" s="59">
        <v>0</v>
      </c>
    </row>
    <row r="18" spans="1:13" ht="11.25" customHeight="1" x14ac:dyDescent="0.2">
      <c r="A18" s="6" t="s">
        <v>74</v>
      </c>
      <c r="B18" s="59">
        <v>6.2</v>
      </c>
      <c r="C18" s="59">
        <v>6.5</v>
      </c>
      <c r="D18" s="59">
        <v>6.7</v>
      </c>
      <c r="E18" s="18"/>
      <c r="F18" s="59">
        <v>0.3</v>
      </c>
      <c r="G18" s="59">
        <v>0.3</v>
      </c>
      <c r="H18" s="59">
        <v>0.3</v>
      </c>
      <c r="I18" s="59"/>
      <c r="J18" s="59">
        <v>5.9</v>
      </c>
      <c r="K18" s="59">
        <v>6.2</v>
      </c>
      <c r="L18" s="59">
        <v>6.4</v>
      </c>
    </row>
    <row r="19" spans="1:13" ht="11.25" customHeight="1" x14ac:dyDescent="0.2">
      <c r="A19" s="6" t="s">
        <v>75</v>
      </c>
      <c r="B19" s="59">
        <v>5.4</v>
      </c>
      <c r="C19" s="59">
        <v>1.7</v>
      </c>
      <c r="D19" s="59">
        <v>5.7</v>
      </c>
      <c r="E19" s="18"/>
      <c r="F19" s="59">
        <v>3.9</v>
      </c>
      <c r="G19" s="59">
        <v>0.5</v>
      </c>
      <c r="H19" s="59">
        <v>4.5999999999999996</v>
      </c>
      <c r="I19" s="59"/>
      <c r="J19" s="59">
        <v>1.5</v>
      </c>
      <c r="K19" s="59">
        <v>1.2</v>
      </c>
      <c r="L19" s="59">
        <v>1.2</v>
      </c>
    </row>
    <row r="20" spans="1:13" ht="11.25" customHeight="1" x14ac:dyDescent="0.2">
      <c r="A20" s="6" t="s">
        <v>76</v>
      </c>
      <c r="B20" s="59">
        <v>1.5</v>
      </c>
      <c r="C20" s="59">
        <v>1.3</v>
      </c>
      <c r="D20" s="59">
        <v>1.2</v>
      </c>
      <c r="E20" s="18"/>
      <c r="F20" s="59" t="s">
        <v>188</v>
      </c>
      <c r="G20" s="59" t="s">
        <v>188</v>
      </c>
      <c r="H20" s="59" t="s">
        <v>188</v>
      </c>
      <c r="I20" s="37"/>
      <c r="J20" s="59" t="s">
        <v>188</v>
      </c>
      <c r="K20" s="59" t="s">
        <v>188</v>
      </c>
      <c r="L20" s="59" t="s">
        <v>188</v>
      </c>
      <c r="M20" s="37"/>
    </row>
    <row r="21" spans="1:13" ht="11.25" customHeight="1" x14ac:dyDescent="0.2">
      <c r="A21" s="6" t="s">
        <v>77</v>
      </c>
      <c r="B21" s="59">
        <v>2.1</v>
      </c>
      <c r="C21" s="59">
        <v>2.2000000000000002</v>
      </c>
      <c r="D21" s="59">
        <v>2.9</v>
      </c>
      <c r="E21" s="18"/>
      <c r="F21" s="59" t="s">
        <v>188</v>
      </c>
      <c r="G21" s="59" t="s">
        <v>188</v>
      </c>
      <c r="H21" s="59" t="s">
        <v>188</v>
      </c>
      <c r="I21" s="37"/>
      <c r="J21" s="59" t="s">
        <v>188</v>
      </c>
      <c r="K21" s="59" t="s">
        <v>188</v>
      </c>
      <c r="L21" s="59" t="s">
        <v>188</v>
      </c>
      <c r="M21" s="37"/>
    </row>
    <row r="22" spans="1:13" x14ac:dyDescent="0.2">
      <c r="A22" s="24"/>
      <c r="B22" s="23"/>
      <c r="C22" s="7"/>
      <c r="D22" s="7"/>
      <c r="E22" s="7"/>
      <c r="F22" s="7"/>
      <c r="G22" s="7"/>
      <c r="H22" s="7"/>
      <c r="I22" s="7"/>
      <c r="J22" s="7"/>
      <c r="K22" s="7"/>
      <c r="L22" s="7"/>
    </row>
    <row r="23" spans="1:13" x14ac:dyDescent="0.2">
      <c r="A23" s="8" t="s">
        <v>5</v>
      </c>
      <c r="B23" s="8"/>
      <c r="C23" s="14"/>
      <c r="D23" s="14"/>
      <c r="E23" s="14"/>
    </row>
    <row r="24" spans="1:13" x14ac:dyDescent="0.2">
      <c r="A24" s="22"/>
      <c r="C24" s="14"/>
      <c r="D24" s="14"/>
      <c r="E24" s="14"/>
    </row>
    <row r="25" spans="1:13" ht="14.25" x14ac:dyDescent="0.2">
      <c r="A25" s="36" t="s">
        <v>78</v>
      </c>
      <c r="B25" s="6"/>
    </row>
    <row r="26" spans="1:13" x14ac:dyDescent="0.2">
      <c r="A26" s="6"/>
      <c r="B26" s="6"/>
    </row>
    <row r="27" spans="1:13" x14ac:dyDescent="0.2">
      <c r="A27" s="6"/>
      <c r="B27" s="6"/>
    </row>
    <row r="28" spans="1:13" x14ac:dyDescent="0.2">
      <c r="A28" s="6"/>
      <c r="B28" s="6"/>
    </row>
    <row r="29" spans="1:13" x14ac:dyDescent="0.2">
      <c r="C29" s="14"/>
      <c r="D29" s="14"/>
      <c r="E29" s="14"/>
    </row>
    <row r="30" spans="1:13" x14ac:dyDescent="0.2">
      <c r="C30" s="14"/>
      <c r="D30" s="14"/>
      <c r="E30" s="14"/>
    </row>
    <row r="31" spans="1:13" x14ac:dyDescent="0.2">
      <c r="C31" s="14"/>
      <c r="D31" s="14"/>
      <c r="E31" s="14"/>
    </row>
    <row r="32" spans="1:13" x14ac:dyDescent="0.2">
      <c r="C32" s="14"/>
      <c r="D32" s="14"/>
      <c r="E32" s="14"/>
    </row>
    <row r="33" spans="3:5" x14ac:dyDescent="0.2">
      <c r="C33" s="14"/>
      <c r="D33" s="14"/>
      <c r="E33" s="14"/>
    </row>
    <row r="34" spans="3:5" x14ac:dyDescent="0.2">
      <c r="C34" s="14"/>
      <c r="D34" s="14"/>
      <c r="E34" s="14"/>
    </row>
  </sheetData>
  <mergeCells count="1">
    <mergeCell ref="J3:L3"/>
  </mergeCells>
  <conditionalFormatting sqref="J6">
    <cfRule type="cellIs" dxfId="7" priority="1" stopIfTrue="1" operator="equal">
      <formula>"   "</formula>
    </cfRule>
    <cfRule type="cellIs" dxfId="6" priority="2" stopIfTrue="1" operator="equal">
      <formula>"    "</formula>
    </cfRule>
  </conditionalFormatting>
  <conditionalFormatting sqref="B6">
    <cfRule type="cellIs" dxfId="5" priority="5" stopIfTrue="1" operator="equal">
      <formula>"   "</formula>
    </cfRule>
    <cfRule type="cellIs" dxfId="4" priority="6" stopIfTrue="1" operator="equal">
      <formula>"    "</formula>
    </cfRule>
  </conditionalFormatting>
  <conditionalFormatting sqref="F6">
    <cfRule type="cellIs" dxfId="3" priority="3" stopIfTrue="1" operator="equal">
      <formula>"   "</formula>
    </cfRule>
    <cfRule type="cellIs" dxfId="2" priority="4"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9"/>
  <sheetViews>
    <sheetView workbookViewId="0"/>
  </sheetViews>
  <sheetFormatPr defaultColWidth="9.140625" defaultRowHeight="12.75" x14ac:dyDescent="0.2"/>
  <cols>
    <col min="1" max="1" width="15.7109375" style="4" customWidth="1"/>
    <col min="2" max="2" width="128.7109375" style="60" bestFit="1" customWidth="1"/>
    <col min="3" max="16384" width="9.140625" style="4"/>
  </cols>
  <sheetData>
    <row r="2" spans="1:2" ht="21" x14ac:dyDescent="0.35">
      <c r="A2" s="28" t="s">
        <v>7</v>
      </c>
    </row>
    <row r="3" spans="1:2" ht="15" x14ac:dyDescent="0.25">
      <c r="A3" s="29"/>
      <c r="B3" s="75"/>
    </row>
    <row r="4" spans="1:2" ht="15" x14ac:dyDescent="0.25">
      <c r="A4" s="75"/>
      <c r="B4" s="76"/>
    </row>
    <row r="5" spans="1:2" ht="16.5" customHeight="1" x14ac:dyDescent="0.25">
      <c r="A5" s="71" t="s">
        <v>181</v>
      </c>
      <c r="B5" s="72" t="str">
        <f>Toelichting!A2</f>
        <v>Toelichting bij de tabellen</v>
      </c>
    </row>
    <row r="6" spans="1:2" ht="18" customHeight="1" x14ac:dyDescent="0.25">
      <c r="A6" s="71" t="s">
        <v>180</v>
      </c>
      <c r="B6" s="72" t="str">
        <f>Bronbestanden!A2</f>
        <v>Beschrijving van de gebruikte CBS-bronbestanden</v>
      </c>
    </row>
    <row r="7" spans="1:2" ht="15" x14ac:dyDescent="0.25">
      <c r="A7" s="71"/>
      <c r="B7" s="71"/>
    </row>
    <row r="8" spans="1:2" ht="15" x14ac:dyDescent="0.25">
      <c r="A8" s="73" t="s">
        <v>0</v>
      </c>
      <c r="B8" s="72" t="str">
        <f>'Tabel 1'!A2</f>
        <v>Goedereninvoer door bedrijven in de keten T&amp;U, 2019-2021</v>
      </c>
    </row>
    <row r="9" spans="1:2" ht="15" x14ac:dyDescent="0.25">
      <c r="A9" s="73" t="s">
        <v>1</v>
      </c>
      <c r="B9" s="72" t="str">
        <f>'Tabel 2'!A2</f>
        <v>Goedereninvoer door bedrijven in de keten T&amp;U, naar bedrijfsactiviteit (3-digit SBI), 2019-2021</v>
      </c>
    </row>
    <row r="10" spans="1:2" ht="15" x14ac:dyDescent="0.25">
      <c r="A10" s="73" t="s">
        <v>20</v>
      </c>
      <c r="B10" s="72" t="str">
        <f>'Tabel 3'!A2</f>
        <v>Goedereninvoer door bedrijven in de keten T&amp;U, naar bedrijfsactiviteit (4-/5-digit SBI), 2019-2021</v>
      </c>
    </row>
    <row r="11" spans="1:2" ht="15" x14ac:dyDescent="0.25">
      <c r="A11" s="73" t="s">
        <v>22</v>
      </c>
      <c r="B11" s="72" t="str">
        <f>'Tabel 4'!A2</f>
        <v>Goedereninvoer door bedrijven in de keten T&amp;U, naar bedrijfstype, 2019-2021</v>
      </c>
    </row>
    <row r="12" spans="1:2" ht="15" x14ac:dyDescent="0.25">
      <c r="A12" s="73" t="s">
        <v>39</v>
      </c>
      <c r="B12" s="72" t="str">
        <f>'Tabel 5'!A2</f>
        <v>Goederenuitvoer door bedrijven in de keten T&amp;U 2019-2021</v>
      </c>
    </row>
    <row r="13" spans="1:2" ht="15" x14ac:dyDescent="0.25">
      <c r="A13" s="73" t="s">
        <v>40</v>
      </c>
      <c r="B13" s="72" t="str">
        <f>'Tabel 6'!A2</f>
        <v>Goederenuitvoer door bedrijven in de keten T&amp;U, naar bedrijfsactiviteit (3-digit SBI), 2019-2021</v>
      </c>
    </row>
    <row r="14" spans="1:2" ht="15" x14ac:dyDescent="0.25">
      <c r="A14" s="73" t="s">
        <v>45</v>
      </c>
      <c r="B14" s="72" t="str">
        <f>'Tabel 7'!A2</f>
        <v>Goederenuitvoer door bedrijven in de keten T&amp;U, naar bedrijfsactiviteit (4-/5-digit SBI), 2019-2021</v>
      </c>
    </row>
    <row r="15" spans="1:2" ht="15" x14ac:dyDescent="0.25">
      <c r="A15" s="73" t="s">
        <v>46</v>
      </c>
      <c r="B15" s="72" t="str">
        <f>'Tabel 8'!A2</f>
        <v>Goederenuitvoer door bedrijven in de keten T&amp;U, naar bedrijfstype, 2019-2021</v>
      </c>
    </row>
    <row r="16" spans="1:2" ht="15" x14ac:dyDescent="0.25">
      <c r="A16" s="73" t="s">
        <v>53</v>
      </c>
      <c r="B16" s="72" t="str">
        <f>'Tabel 9'!A2</f>
        <v>R&amp;D-uitgaven keten T&amp;U, 2017-2020</v>
      </c>
    </row>
    <row r="17" spans="1:2" ht="15" x14ac:dyDescent="0.25">
      <c r="A17" s="73" t="s">
        <v>85</v>
      </c>
      <c r="B17" s="72" t="str">
        <f>'Tabel 10'!A2</f>
        <v>Productie, toegevoegde waarde en werkzame personen (inclusief uitzendkrachten) in de keten T&amp;U, 2017-2021</v>
      </c>
    </row>
    <row r="18" spans="1:2" ht="15" x14ac:dyDescent="0.25">
      <c r="A18" s="73" t="s">
        <v>58</v>
      </c>
      <c r="B18" s="72" t="str">
        <f>'Tabel 11'!A2</f>
        <v>Aantal banen in de keten T&amp;U, 2019-2021, exclusief uitzendkrachten</v>
      </c>
    </row>
    <row r="19" spans="1:2" ht="15" x14ac:dyDescent="0.25">
      <c r="A19" s="73" t="s">
        <v>69</v>
      </c>
      <c r="B19" s="72" t="str">
        <f>'Tabel 12'!A2</f>
        <v>Aantal banen in de keten T&amp;U naar bedrijfstype, 2019-2021, exclusief uitzendkrachten</v>
      </c>
    </row>
    <row r="20" spans="1:2" ht="15" x14ac:dyDescent="0.25">
      <c r="A20" s="73" t="s">
        <v>79</v>
      </c>
      <c r="B20" s="72" t="str">
        <f>'Tabel 13'!A2</f>
        <v>Type arbeidsrelaties in de keten T&amp;U, naar bedrijfsactiviteit (2-digit SBI), 2019-2021, exclusief uitzendkrachten</v>
      </c>
    </row>
    <row r="21" spans="1:2" ht="15" x14ac:dyDescent="0.25">
      <c r="A21" s="73" t="s">
        <v>80</v>
      </c>
      <c r="B21" s="72" t="str">
        <f>'Tabel 14'!A2</f>
        <v>Aantal werknemers in de keten T&amp;U, naar bedrijfsactiviteit (2-digit SBI), 2019-2021, exclusief uitzendkrachten</v>
      </c>
    </row>
    <row r="22" spans="1:2" ht="15" x14ac:dyDescent="0.25">
      <c r="A22" s="73" t="s">
        <v>82</v>
      </c>
      <c r="B22" s="72" t="str">
        <f>'Tabel 15'!A2</f>
        <v>Aantal werknemers in de keten T&amp;U, naar bedrijfstype, 2019-2021, exclusief uitzendkrachten</v>
      </c>
    </row>
    <row r="23" spans="1:2" ht="15" x14ac:dyDescent="0.25">
      <c r="A23" s="73" t="s">
        <v>83</v>
      </c>
      <c r="B23" s="72" t="str">
        <f>'Tabel 16'!A2</f>
        <v>Toegevoegde waarde en werkgelegenheid complex T&amp;U, methode Wageningen Economic Research, 2021, inclusief uitzendkrachten</v>
      </c>
    </row>
    <row r="24" spans="1:2" ht="15" x14ac:dyDescent="0.25">
      <c r="A24" s="71"/>
      <c r="B24" s="71"/>
    </row>
    <row r="25" spans="1:2" ht="15" x14ac:dyDescent="0.25">
      <c r="A25" s="71"/>
      <c r="B25" s="71"/>
    </row>
    <row r="26" spans="1:2" ht="15" x14ac:dyDescent="0.25">
      <c r="A26" s="71"/>
      <c r="B26" s="71"/>
    </row>
    <row r="27" spans="1:2" ht="15.75" x14ac:dyDescent="0.2">
      <c r="A27" s="122" t="s">
        <v>174</v>
      </c>
      <c r="B27" s="73"/>
    </row>
    <row r="28" spans="1:2" ht="15" x14ac:dyDescent="0.2">
      <c r="A28" s="73" t="s">
        <v>175</v>
      </c>
      <c r="B28" s="73"/>
    </row>
    <row r="29" spans="1:2" ht="15" x14ac:dyDescent="0.2">
      <c r="A29" s="73" t="s">
        <v>176</v>
      </c>
      <c r="B29" s="73"/>
    </row>
    <row r="30" spans="1:2" ht="15" x14ac:dyDescent="0.2">
      <c r="A30" s="73" t="s">
        <v>177</v>
      </c>
      <c r="B30" s="73"/>
    </row>
    <row r="31" spans="1:2" ht="15" x14ac:dyDescent="0.2">
      <c r="A31" s="73" t="s">
        <v>208</v>
      </c>
      <c r="B31" s="73"/>
    </row>
    <row r="32" spans="1:2" ht="15" x14ac:dyDescent="0.2">
      <c r="A32" s="73" t="s">
        <v>178</v>
      </c>
      <c r="B32" s="73"/>
    </row>
    <row r="33" spans="1:2" ht="15" x14ac:dyDescent="0.2">
      <c r="A33" s="73" t="s">
        <v>179</v>
      </c>
      <c r="B33" s="73"/>
    </row>
    <row r="34" spans="1:2" ht="15" x14ac:dyDescent="0.25">
      <c r="A34" s="74"/>
      <c r="B34" s="74"/>
    </row>
    <row r="35" spans="1:2" ht="15" x14ac:dyDescent="0.25">
      <c r="A35" s="74"/>
      <c r="B35" s="74"/>
    </row>
    <row r="36" spans="1:2" ht="15" x14ac:dyDescent="0.25">
      <c r="A36" s="74" t="s">
        <v>195</v>
      </c>
      <c r="B36" s="74"/>
    </row>
    <row r="37" spans="1:2" ht="15" x14ac:dyDescent="0.25">
      <c r="A37" s="74" t="s">
        <v>190</v>
      </c>
      <c r="B37" s="74"/>
    </row>
    <row r="38" spans="1:2" ht="15" x14ac:dyDescent="0.25">
      <c r="A38" s="71"/>
      <c r="B38" s="71"/>
    </row>
    <row r="39" spans="1:2" ht="15" x14ac:dyDescent="0.25">
      <c r="A39" s="71"/>
      <c r="B39" s="71"/>
    </row>
  </sheetData>
  <hyperlinks>
    <hyperlink ref="B9" location="'Tabel 2'!A1" display="'Tabel 2'!A1"/>
    <hyperlink ref="B10" location="'Tabel 3'!A1" display="'Tabel 3'!A1"/>
    <hyperlink ref="B11" location="'Tabel 4'!A1" display="'Tabel 4'!A1"/>
    <hyperlink ref="B12" location="'Tabel 5'!A1" display="'Tabel 5'!A1"/>
    <hyperlink ref="B13" location="'Tabel 6'!A1" display="'Tabel 6'!A1"/>
    <hyperlink ref="B14" location="'Tabel 7'!A1" display="'Tabel 7'!A1"/>
    <hyperlink ref="B15" location="'Tabel 8'!A1" display="'Tabel 8'!A1"/>
    <hyperlink ref="B16" location="'Tabel 9'!A1" display="'Tabel 9'!A1"/>
    <hyperlink ref="B17" location="'Tabel 10'!A1" display="'Tabel 10'!A1"/>
    <hyperlink ref="B18" location="'Tabel 11'!A1" display="'Tabel 11'!A1"/>
    <hyperlink ref="B19" location="'Tabel 12'!A1" display="'Tabel 12'!A1"/>
    <hyperlink ref="B20" location="'Tabel 13'!A1" display="'Tabel 13'!A1"/>
    <hyperlink ref="B21" location="'Tabel 14'!A1" display="'Tabel 14'!A1"/>
    <hyperlink ref="B22" location="'Tabel 15'!A1" display="'Tabel 15'!A1"/>
    <hyperlink ref="B23" location="'Tabel 16'!A1" display="'Tabel 16'!A1"/>
    <hyperlink ref="B6" location="Bronbestanden!A1" display="Bronbestanden!A1"/>
    <hyperlink ref="B5" location="Toelichting!A1" display="Toelichting!A1"/>
    <hyperlink ref="B8" location="'Tabel 1'!A1" display="'Tabel 1'!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ColWidth="9.140625" defaultRowHeight="11.25" x14ac:dyDescent="0.2"/>
  <cols>
    <col min="1" max="1" width="33.5703125" style="14" bestFit="1" customWidth="1"/>
    <col min="2" max="2" width="13.28515625" style="14" customWidth="1"/>
    <col min="3" max="3" width="13.28515625" style="6" customWidth="1"/>
    <col min="4" max="4" width="2.140625" style="6" customWidth="1"/>
    <col min="5" max="6" width="16.140625" style="6" customWidth="1"/>
    <col min="7" max="16384" width="9.140625" style="6"/>
  </cols>
  <sheetData>
    <row r="1" spans="1:6" ht="11.25" customHeight="1" x14ac:dyDescent="0.2">
      <c r="A1" s="5" t="s">
        <v>83</v>
      </c>
      <c r="B1" s="6"/>
    </row>
    <row r="2" spans="1:6" ht="11.25" customHeight="1" x14ac:dyDescent="0.2">
      <c r="A2" s="5" t="s">
        <v>203</v>
      </c>
      <c r="B2" s="6"/>
    </row>
    <row r="3" spans="1:6" ht="11.25" customHeight="1" x14ac:dyDescent="0.2">
      <c r="A3" s="8"/>
      <c r="B3" s="25" t="s">
        <v>267</v>
      </c>
      <c r="C3" s="9"/>
      <c r="D3" s="26"/>
      <c r="E3" s="67" t="s">
        <v>268</v>
      </c>
      <c r="F3" s="67"/>
    </row>
    <row r="4" spans="1:6" ht="11.25" customHeight="1" x14ac:dyDescent="0.2">
      <c r="A4" s="7"/>
      <c r="B4" s="11">
        <v>2018</v>
      </c>
      <c r="C4" s="11">
        <v>2021</v>
      </c>
      <c r="D4" s="11"/>
      <c r="E4" s="11">
        <v>2018</v>
      </c>
      <c r="F4" s="11">
        <v>2021</v>
      </c>
    </row>
    <row r="5" spans="1:6" ht="11.25" customHeight="1" x14ac:dyDescent="0.2">
      <c r="A5" s="6"/>
      <c r="B5" s="6"/>
      <c r="C5" s="12"/>
      <c r="D5" s="12"/>
      <c r="E5" s="12"/>
      <c r="F5" s="12"/>
    </row>
    <row r="6" spans="1:6" ht="11.25" customHeight="1" x14ac:dyDescent="0.2">
      <c r="A6" s="6"/>
      <c r="B6" s="64" t="s">
        <v>170</v>
      </c>
      <c r="C6" s="44"/>
      <c r="D6" s="10"/>
      <c r="E6" s="65" t="s">
        <v>86</v>
      </c>
      <c r="F6" s="44"/>
    </row>
    <row r="7" spans="1:6" ht="11.25" customHeight="1" x14ac:dyDescent="0.2">
      <c r="A7" s="6"/>
      <c r="B7" s="6"/>
      <c r="C7" s="17"/>
      <c r="D7" s="17"/>
    </row>
    <row r="8" spans="1:6" ht="11.25" customHeight="1" x14ac:dyDescent="0.2">
      <c r="A8" s="1"/>
      <c r="B8" s="23"/>
      <c r="C8" s="18"/>
      <c r="D8" s="18"/>
    </row>
    <row r="9" spans="1:6" ht="11.25" customHeight="1" x14ac:dyDescent="0.2">
      <c r="A9" s="15" t="s">
        <v>266</v>
      </c>
      <c r="B9" s="31">
        <v>19.75</v>
      </c>
      <c r="C9" s="31">
        <v>23.6</v>
      </c>
      <c r="D9" s="31"/>
      <c r="E9" s="31">
        <v>233</v>
      </c>
      <c r="F9" s="31">
        <v>246</v>
      </c>
    </row>
    <row r="10" spans="1:6" ht="11.25" customHeight="1" x14ac:dyDescent="0.2">
      <c r="A10" s="52" t="s">
        <v>81</v>
      </c>
      <c r="B10" s="53">
        <v>2.5499999999999998E-2</v>
      </c>
      <c r="C10" s="54">
        <v>2.76E-2</v>
      </c>
      <c r="D10" s="54"/>
      <c r="E10" s="55">
        <v>3.1E-2</v>
      </c>
      <c r="F10" s="55">
        <v>3.1E-2</v>
      </c>
    </row>
    <row r="11" spans="1:6" ht="11.25" customHeight="1" x14ac:dyDescent="0.2">
      <c r="A11" s="15"/>
      <c r="B11" s="23"/>
      <c r="C11" s="18"/>
      <c r="D11" s="18"/>
    </row>
    <row r="12" spans="1:6" ht="11.25" customHeight="1" x14ac:dyDescent="0.2">
      <c r="A12" s="21" t="s">
        <v>3</v>
      </c>
      <c r="B12" s="23"/>
      <c r="C12" s="18"/>
      <c r="D12" s="18"/>
    </row>
    <row r="13" spans="1:6" ht="11.25" customHeight="1" x14ac:dyDescent="0.2">
      <c r="A13" s="20" t="s">
        <v>167</v>
      </c>
      <c r="B13" s="31">
        <v>10.97</v>
      </c>
      <c r="C13" s="31">
        <v>13.74</v>
      </c>
      <c r="D13" s="31"/>
      <c r="E13" s="6">
        <v>131.4</v>
      </c>
      <c r="F13" s="6">
        <v>139.9</v>
      </c>
    </row>
    <row r="14" spans="1:6" ht="11.25" customHeight="1" x14ac:dyDescent="0.2">
      <c r="A14" s="20" t="s">
        <v>168</v>
      </c>
      <c r="B14" s="38">
        <v>5.93</v>
      </c>
      <c r="C14" s="31">
        <v>6.48</v>
      </c>
      <c r="D14" s="31"/>
      <c r="E14" s="6">
        <v>68.2</v>
      </c>
      <c r="F14" s="42">
        <v>67</v>
      </c>
    </row>
    <row r="15" spans="1:6" ht="11.25" customHeight="1" x14ac:dyDescent="0.2">
      <c r="A15" s="20" t="s">
        <v>169</v>
      </c>
      <c r="B15" s="31">
        <v>2.84</v>
      </c>
      <c r="C15" s="31">
        <v>3.37</v>
      </c>
      <c r="D15" s="31"/>
      <c r="E15" s="31">
        <v>33.4</v>
      </c>
      <c r="F15" s="31">
        <v>39.1</v>
      </c>
    </row>
    <row r="16" spans="1:6" x14ac:dyDescent="0.2">
      <c r="A16" s="24"/>
      <c r="B16" s="23"/>
      <c r="C16" s="7"/>
      <c r="D16" s="7"/>
      <c r="E16" s="7"/>
      <c r="F16" s="7"/>
    </row>
    <row r="17" spans="1:4" x14ac:dyDescent="0.2">
      <c r="A17" s="8" t="s">
        <v>192</v>
      </c>
      <c r="B17" s="8"/>
      <c r="C17" s="14"/>
      <c r="D17" s="14"/>
    </row>
    <row r="18" spans="1:4" x14ac:dyDescent="0.2">
      <c r="A18" s="22"/>
      <c r="C18" s="14"/>
      <c r="D18" s="14"/>
    </row>
    <row r="19" spans="1:4" x14ac:dyDescent="0.2">
      <c r="A19" s="2" t="s">
        <v>271</v>
      </c>
      <c r="B19" s="6"/>
    </row>
    <row r="20" spans="1:4" x14ac:dyDescent="0.2">
      <c r="A20" s="2" t="s">
        <v>269</v>
      </c>
      <c r="B20" s="6"/>
    </row>
    <row r="21" spans="1:4" x14ac:dyDescent="0.2">
      <c r="A21" s="2" t="s">
        <v>273</v>
      </c>
      <c r="B21" s="6"/>
    </row>
    <row r="22" spans="1:4" x14ac:dyDescent="0.2">
      <c r="A22" s="2"/>
      <c r="B22" s="6"/>
    </row>
    <row r="23" spans="1:4" x14ac:dyDescent="0.2">
      <c r="A23" s="6" t="s">
        <v>270</v>
      </c>
      <c r="B23" s="6"/>
    </row>
    <row r="24" spans="1:4" x14ac:dyDescent="0.2">
      <c r="A24" s="6" t="s">
        <v>274</v>
      </c>
      <c r="B24" s="6"/>
    </row>
    <row r="25" spans="1:4" x14ac:dyDescent="0.2">
      <c r="A25" s="6"/>
      <c r="B25" s="6"/>
    </row>
    <row r="26" spans="1:4" x14ac:dyDescent="0.2">
      <c r="C26" s="14"/>
      <c r="D26" s="14"/>
    </row>
    <row r="27" spans="1:4" x14ac:dyDescent="0.2">
      <c r="C27" s="14"/>
      <c r="D27" s="14"/>
    </row>
    <row r="28" spans="1:4" x14ac:dyDescent="0.2">
      <c r="C28" s="14"/>
      <c r="D28" s="14"/>
    </row>
    <row r="29" spans="1:4" x14ac:dyDescent="0.2">
      <c r="C29" s="14"/>
      <c r="D29" s="14"/>
    </row>
    <row r="30" spans="1:4" x14ac:dyDescent="0.2">
      <c r="C30" s="14"/>
      <c r="D30" s="14"/>
    </row>
    <row r="31" spans="1:4" x14ac:dyDescent="0.2">
      <c r="C31" s="14"/>
      <c r="D31" s="14"/>
    </row>
  </sheetData>
  <mergeCells count="1">
    <mergeCell ref="E3:F3"/>
  </mergeCells>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8"/>
  <sheetViews>
    <sheetView workbookViewId="0">
      <selection activeCell="C44" sqref="C44"/>
    </sheetView>
  </sheetViews>
  <sheetFormatPr defaultColWidth="9.140625" defaultRowHeight="15" x14ac:dyDescent="0.25"/>
  <cols>
    <col min="1" max="1" width="127.42578125" style="92" customWidth="1"/>
    <col min="2" max="16384" width="9.140625" style="90"/>
  </cols>
  <sheetData>
    <row r="2" spans="1:1" ht="21" x14ac:dyDescent="0.35">
      <c r="A2" s="95" t="s">
        <v>8</v>
      </c>
    </row>
    <row r="4" spans="1:1" ht="18.75" x14ac:dyDescent="0.3">
      <c r="A4" s="94" t="s">
        <v>9</v>
      </c>
    </row>
    <row r="5" spans="1:1" ht="7.5" customHeight="1" x14ac:dyDescent="0.25">
      <c r="A5" s="89"/>
    </row>
    <row r="6" spans="1:1" ht="105" x14ac:dyDescent="0.25">
      <c r="A6" s="106" t="s">
        <v>209</v>
      </c>
    </row>
    <row r="7" spans="1:1" ht="7.5" customHeight="1" x14ac:dyDescent="0.25">
      <c r="A7" s="103"/>
    </row>
    <row r="8" spans="1:1" ht="75" x14ac:dyDescent="0.25">
      <c r="A8" s="103" t="s">
        <v>276</v>
      </c>
    </row>
    <row r="9" spans="1:1" ht="7.5" customHeight="1" x14ac:dyDescent="0.25">
      <c r="A9" s="103"/>
    </row>
    <row r="10" spans="1:1" ht="45" x14ac:dyDescent="0.25">
      <c r="A10" s="103" t="s">
        <v>210</v>
      </c>
    </row>
    <row r="11" spans="1:1" ht="7.5" customHeight="1" x14ac:dyDescent="0.25">
      <c r="A11" s="103"/>
    </row>
    <row r="12" spans="1:1" x14ac:dyDescent="0.25">
      <c r="A12" s="103" t="s">
        <v>211</v>
      </c>
    </row>
    <row r="13" spans="1:1" x14ac:dyDescent="0.25">
      <c r="A13" s="104" t="s">
        <v>213</v>
      </c>
    </row>
    <row r="14" spans="1:1" ht="6.75" customHeight="1" x14ac:dyDescent="0.25">
      <c r="A14" s="103"/>
    </row>
    <row r="15" spans="1:1" x14ac:dyDescent="0.25">
      <c r="A15" s="103" t="s">
        <v>212</v>
      </c>
    </row>
    <row r="16" spans="1:1" x14ac:dyDescent="0.25">
      <c r="A16" s="105" t="s">
        <v>214</v>
      </c>
    </row>
    <row r="17" spans="1:1" ht="12.75" customHeight="1" x14ac:dyDescent="0.25"/>
    <row r="18" spans="1:1" ht="18.75" x14ac:dyDescent="0.3">
      <c r="A18" s="96" t="s">
        <v>10</v>
      </c>
    </row>
    <row r="19" spans="1:1" x14ac:dyDescent="0.25">
      <c r="A19" s="93"/>
    </row>
    <row r="20" spans="1:1" ht="105" x14ac:dyDescent="0.25">
      <c r="A20" s="107" t="s">
        <v>275</v>
      </c>
    </row>
    <row r="21" spans="1:1" x14ac:dyDescent="0.25">
      <c r="A21" s="91"/>
    </row>
    <row r="22" spans="1:1" s="98" customFormat="1" ht="18.75" x14ac:dyDescent="0.25">
      <c r="A22" s="101" t="s">
        <v>246</v>
      </c>
    </row>
    <row r="23" spans="1:1" s="98" customFormat="1" ht="15.75" x14ac:dyDescent="0.25">
      <c r="A23" s="97"/>
    </row>
    <row r="24" spans="1:1" s="98" customFormat="1" ht="15.75" x14ac:dyDescent="0.25">
      <c r="A24" s="108" t="s">
        <v>247</v>
      </c>
    </row>
    <row r="25" spans="1:1" s="98" customFormat="1" ht="330" x14ac:dyDescent="0.25">
      <c r="A25" s="109" t="s">
        <v>277</v>
      </c>
    </row>
    <row r="26" spans="1:1" s="98" customFormat="1" ht="15.75" x14ac:dyDescent="0.25">
      <c r="A26" s="110"/>
    </row>
    <row r="27" spans="1:1" s="98" customFormat="1" ht="15.75" x14ac:dyDescent="0.25">
      <c r="A27" s="111" t="s">
        <v>243</v>
      </c>
    </row>
    <row r="28" spans="1:1" s="98" customFormat="1" ht="255" x14ac:dyDescent="0.25">
      <c r="A28" s="109" t="s">
        <v>249</v>
      </c>
    </row>
    <row r="29" spans="1:1" s="98" customFormat="1" ht="15.75" x14ac:dyDescent="0.25">
      <c r="A29" s="111" t="s">
        <v>250</v>
      </c>
    </row>
    <row r="30" spans="1:1" s="98" customFormat="1" ht="135" x14ac:dyDescent="0.25">
      <c r="A30" s="112" t="s">
        <v>278</v>
      </c>
    </row>
    <row r="31" spans="1:1" s="98" customFormat="1" ht="15.75" x14ac:dyDescent="0.25">
      <c r="A31" s="121"/>
    </row>
    <row r="32" spans="1:1" s="98" customFormat="1" ht="18.75" x14ac:dyDescent="0.25">
      <c r="A32" s="102" t="s">
        <v>244</v>
      </c>
    </row>
    <row r="33" spans="1:1" s="98" customFormat="1" ht="15.75" x14ac:dyDescent="0.25">
      <c r="A33" s="99"/>
    </row>
    <row r="34" spans="1:1" s="98" customFormat="1" ht="15.75" x14ac:dyDescent="0.25">
      <c r="A34" s="108" t="s">
        <v>245</v>
      </c>
    </row>
    <row r="35" spans="1:1" s="98" customFormat="1" ht="75" x14ac:dyDescent="0.25">
      <c r="A35" s="113" t="s">
        <v>272</v>
      </c>
    </row>
    <row r="36" spans="1:1" s="98" customFormat="1" ht="15.75" x14ac:dyDescent="0.25">
      <c r="A36" s="114"/>
    </row>
    <row r="37" spans="1:1" s="98" customFormat="1" ht="15.75" x14ac:dyDescent="0.25">
      <c r="A37" s="115" t="s">
        <v>185</v>
      </c>
    </row>
    <row r="38" spans="1:1" s="98" customFormat="1" ht="45" x14ac:dyDescent="0.25">
      <c r="A38" s="113" t="s">
        <v>186</v>
      </c>
    </row>
    <row r="39" spans="1:1" s="98" customFormat="1" ht="105" x14ac:dyDescent="0.25">
      <c r="A39" s="113" t="s">
        <v>187</v>
      </c>
    </row>
    <row r="40" spans="1:1" s="98" customFormat="1" ht="15.75" x14ac:dyDescent="0.25">
      <c r="A40" s="116" t="s">
        <v>251</v>
      </c>
    </row>
    <row r="41" spans="1:1" s="98" customFormat="1" ht="15.75" x14ac:dyDescent="0.25">
      <c r="A41" s="100"/>
    </row>
    <row r="42" spans="1:1" ht="18.75" x14ac:dyDescent="0.3">
      <c r="A42" s="96" t="s">
        <v>11</v>
      </c>
    </row>
    <row r="43" spans="1:1" ht="18.75" x14ac:dyDescent="0.3">
      <c r="A43" s="96"/>
    </row>
    <row r="44" spans="1:1" ht="30.75" customHeight="1" x14ac:dyDescent="0.25">
      <c r="A44" s="117" t="s">
        <v>220</v>
      </c>
    </row>
    <row r="45" spans="1:1" x14ac:dyDescent="0.25">
      <c r="A45" s="118"/>
    </row>
    <row r="46" spans="1:1" x14ac:dyDescent="0.25">
      <c r="A46" s="118" t="s">
        <v>221</v>
      </c>
    </row>
    <row r="47" spans="1:1" x14ac:dyDescent="0.25">
      <c r="A47" s="118"/>
    </row>
    <row r="48" spans="1:1" ht="30" x14ac:dyDescent="0.25">
      <c r="A48" s="118" t="s">
        <v>222</v>
      </c>
    </row>
    <row r="49" spans="1:1" x14ac:dyDescent="0.25">
      <c r="A49" s="118"/>
    </row>
    <row r="50" spans="1:1" ht="30" x14ac:dyDescent="0.25">
      <c r="A50" s="119" t="s">
        <v>223</v>
      </c>
    </row>
    <row r="51" spans="1:1" x14ac:dyDescent="0.25">
      <c r="A51" s="103"/>
    </row>
    <row r="52" spans="1:1" ht="45" x14ac:dyDescent="0.25">
      <c r="A52" s="103" t="s">
        <v>224</v>
      </c>
    </row>
    <row r="53" spans="1:1" x14ac:dyDescent="0.25">
      <c r="A53" s="103"/>
    </row>
    <row r="54" spans="1:1" ht="30" x14ac:dyDescent="0.25">
      <c r="A54" s="103" t="s">
        <v>225</v>
      </c>
    </row>
    <row r="55" spans="1:1" x14ac:dyDescent="0.25">
      <c r="A55" s="103"/>
    </row>
    <row r="56" spans="1:1" ht="45" x14ac:dyDescent="0.25">
      <c r="A56" s="103" t="s">
        <v>226</v>
      </c>
    </row>
    <row r="57" spans="1:1" x14ac:dyDescent="0.25">
      <c r="A57" s="103"/>
    </row>
    <row r="58" spans="1:1" x14ac:dyDescent="0.25">
      <c r="A58" s="103" t="s">
        <v>227</v>
      </c>
    </row>
    <row r="59" spans="1:1" x14ac:dyDescent="0.25">
      <c r="A59" s="103"/>
    </row>
    <row r="60" spans="1:1" x14ac:dyDescent="0.25">
      <c r="A60" s="118" t="s">
        <v>228</v>
      </c>
    </row>
    <row r="61" spans="1:1" x14ac:dyDescent="0.25">
      <c r="A61" s="118"/>
    </row>
    <row r="62" spans="1:1" x14ac:dyDescent="0.25">
      <c r="A62" s="118" t="s">
        <v>229</v>
      </c>
    </row>
    <row r="63" spans="1:1" x14ac:dyDescent="0.25">
      <c r="A63" s="118"/>
    </row>
    <row r="64" spans="1:1" x14ac:dyDescent="0.25">
      <c r="A64" s="118" t="s">
        <v>230</v>
      </c>
    </row>
    <row r="65" spans="1:1" x14ac:dyDescent="0.25">
      <c r="A65" s="118"/>
    </row>
    <row r="66" spans="1:1" ht="45" x14ac:dyDescent="0.25">
      <c r="A66" s="118" t="s">
        <v>231</v>
      </c>
    </row>
    <row r="67" spans="1:1" x14ac:dyDescent="0.25">
      <c r="A67" s="118"/>
    </row>
    <row r="68" spans="1:1" ht="30" x14ac:dyDescent="0.25">
      <c r="A68" s="118" t="s">
        <v>232</v>
      </c>
    </row>
    <row r="69" spans="1:1" x14ac:dyDescent="0.25">
      <c r="A69" s="118"/>
    </row>
    <row r="70" spans="1:1" ht="43.5" customHeight="1" x14ac:dyDescent="0.25">
      <c r="A70" s="118" t="s">
        <v>233</v>
      </c>
    </row>
    <row r="71" spans="1:1" x14ac:dyDescent="0.25">
      <c r="A71" s="118"/>
    </row>
    <row r="72" spans="1:1" ht="30" x14ac:dyDescent="0.25">
      <c r="A72" s="118" t="s">
        <v>234</v>
      </c>
    </row>
    <row r="73" spans="1:1" x14ac:dyDescent="0.25">
      <c r="A73" s="118"/>
    </row>
    <row r="74" spans="1:1" ht="30" x14ac:dyDescent="0.25">
      <c r="A74" s="118" t="s">
        <v>235</v>
      </c>
    </row>
    <row r="75" spans="1:1" x14ac:dyDescent="0.25">
      <c r="A75" s="118"/>
    </row>
    <row r="76" spans="1:1" ht="60" x14ac:dyDescent="0.25">
      <c r="A76" s="103" t="s">
        <v>236</v>
      </c>
    </row>
    <row r="77" spans="1:1" x14ac:dyDescent="0.25">
      <c r="A77" s="103"/>
    </row>
    <row r="78" spans="1:1" ht="60.75" customHeight="1" x14ac:dyDescent="0.25">
      <c r="A78" s="103" t="s">
        <v>237</v>
      </c>
    </row>
    <row r="79" spans="1:1" x14ac:dyDescent="0.25">
      <c r="A79" s="103"/>
    </row>
    <row r="80" spans="1:1" ht="30" x14ac:dyDescent="0.25">
      <c r="A80" s="103" t="s">
        <v>238</v>
      </c>
    </row>
    <row r="81" spans="1:1" x14ac:dyDescent="0.25">
      <c r="A81" s="103"/>
    </row>
    <row r="82" spans="1:1" ht="60" x14ac:dyDescent="0.25">
      <c r="A82" s="103" t="s">
        <v>239</v>
      </c>
    </row>
    <row r="83" spans="1:1" x14ac:dyDescent="0.25">
      <c r="A83" s="103"/>
    </row>
    <row r="84" spans="1:1" ht="30" x14ac:dyDescent="0.25">
      <c r="A84" s="103" t="s">
        <v>240</v>
      </c>
    </row>
    <row r="85" spans="1:1" x14ac:dyDescent="0.25">
      <c r="A85" s="103"/>
    </row>
    <row r="86" spans="1:1" ht="120" x14ac:dyDescent="0.25">
      <c r="A86" s="103" t="s">
        <v>241</v>
      </c>
    </row>
    <row r="87" spans="1:1" x14ac:dyDescent="0.25">
      <c r="A87" s="103"/>
    </row>
    <row r="88" spans="1:1" x14ac:dyDescent="0.25">
      <c r="A88" s="120" t="s">
        <v>242</v>
      </c>
    </row>
  </sheetData>
  <hyperlinks>
    <hyperlink ref="A13" r:id="rId1"/>
    <hyperlink ref="A16" r:id="rId2"/>
    <hyperlink ref="A40" r:id="rId3" display="http://www.cbs.nl/privac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0" sqref="A20"/>
    </sheetView>
  </sheetViews>
  <sheetFormatPr defaultColWidth="19.140625" defaultRowHeight="15" x14ac:dyDescent="0.25"/>
  <cols>
    <col min="1" max="1" width="99.140625" style="87" customWidth="1"/>
    <col min="2" max="2" width="2.42578125" style="79" customWidth="1"/>
    <col min="3" max="16384" width="19.140625" style="79"/>
  </cols>
  <sheetData>
    <row r="2" spans="1:1" s="77" customFormat="1" ht="21" x14ac:dyDescent="0.25">
      <c r="A2" s="88" t="s">
        <v>182</v>
      </c>
    </row>
    <row r="4" spans="1:1" ht="180" customHeight="1" x14ac:dyDescent="0.25">
      <c r="A4" s="78" t="s">
        <v>215</v>
      </c>
    </row>
    <row r="5" spans="1:1" s="81" customFormat="1" x14ac:dyDescent="0.25">
      <c r="A5" s="80"/>
    </row>
    <row r="6" spans="1:1" s="82" customFormat="1" ht="360" x14ac:dyDescent="0.25">
      <c r="A6" s="78" t="s">
        <v>216</v>
      </c>
    </row>
    <row r="8" spans="1:1" ht="270" x14ac:dyDescent="0.25">
      <c r="A8" s="83" t="s">
        <v>217</v>
      </c>
    </row>
    <row r="10" spans="1:1" ht="150" x14ac:dyDescent="0.25">
      <c r="A10" s="83" t="s">
        <v>218</v>
      </c>
    </row>
    <row r="12" spans="1:1" ht="240" x14ac:dyDescent="0.25">
      <c r="A12" s="83" t="s">
        <v>219</v>
      </c>
    </row>
    <row r="14" spans="1:1" x14ac:dyDescent="0.25">
      <c r="A14" s="84" t="s">
        <v>183</v>
      </c>
    </row>
    <row r="15" spans="1:1" x14ac:dyDescent="0.25">
      <c r="A15" s="85"/>
    </row>
    <row r="16" spans="1:1" ht="60" x14ac:dyDescent="0.25">
      <c r="A16" s="86" t="s">
        <v>184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zoomScaleSheetLayoutView="100" workbookViewId="0"/>
  </sheetViews>
  <sheetFormatPr defaultColWidth="9.140625" defaultRowHeight="11.25" x14ac:dyDescent="0.2"/>
  <cols>
    <col min="1" max="1" width="62.85546875" style="14" bestFit="1" customWidth="1"/>
    <col min="2" max="2" width="10" style="14" customWidth="1"/>
    <col min="3" max="4" width="10" style="6" customWidth="1"/>
    <col min="5" max="5" width="1.7109375" style="6" customWidth="1"/>
    <col min="6" max="8" width="10" style="6" customWidth="1"/>
    <col min="9" max="9" width="1.7109375" style="6" customWidth="1"/>
    <col min="10" max="12" width="10" style="6" customWidth="1"/>
    <col min="13" max="13" width="2.7109375" style="6" customWidth="1"/>
    <col min="14" max="16384" width="9.140625" style="6"/>
  </cols>
  <sheetData>
    <row r="1" spans="1:12" ht="11.25" customHeight="1" x14ac:dyDescent="0.2">
      <c r="A1" s="5" t="s">
        <v>0</v>
      </c>
      <c r="B1" s="6"/>
    </row>
    <row r="2" spans="1:12" ht="11.25" customHeight="1" x14ac:dyDescent="0.2">
      <c r="A2" s="5" t="s">
        <v>196</v>
      </c>
      <c r="B2" s="6"/>
      <c r="I2" s="7"/>
    </row>
    <row r="3" spans="1:12" ht="35.25" customHeight="1" x14ac:dyDescent="0.2">
      <c r="A3" s="8"/>
      <c r="B3" s="25" t="s">
        <v>12</v>
      </c>
      <c r="C3" s="9"/>
      <c r="D3" s="9"/>
      <c r="E3" s="26"/>
      <c r="F3" s="9" t="s">
        <v>90</v>
      </c>
      <c r="G3" s="9"/>
      <c r="H3" s="9"/>
      <c r="I3" s="10"/>
      <c r="J3" s="9" t="s">
        <v>19</v>
      </c>
      <c r="K3" s="9"/>
      <c r="L3" s="9"/>
    </row>
    <row r="4" spans="1:12" ht="11.25" customHeight="1" x14ac:dyDescent="0.2">
      <c r="A4" s="7"/>
      <c r="B4" s="11">
        <v>2019</v>
      </c>
      <c r="C4" s="11">
        <v>2020</v>
      </c>
      <c r="D4" s="11">
        <v>2021</v>
      </c>
      <c r="E4" s="11"/>
      <c r="F4" s="11">
        <v>2019</v>
      </c>
      <c r="G4" s="11">
        <v>2020</v>
      </c>
      <c r="H4" s="11">
        <v>2021</v>
      </c>
      <c r="I4" s="11"/>
      <c r="J4" s="11">
        <v>2019</v>
      </c>
      <c r="K4" s="11">
        <v>2020</v>
      </c>
      <c r="L4" s="11">
        <v>2021</v>
      </c>
    </row>
    <row r="5" spans="1:12" ht="11.25" customHeight="1" x14ac:dyDescent="0.2">
      <c r="A5" s="6"/>
      <c r="B5" s="6"/>
      <c r="C5" s="12"/>
      <c r="D5" s="12"/>
      <c r="E5" s="12"/>
      <c r="F5" s="12"/>
      <c r="G5" s="12"/>
      <c r="H5" s="12"/>
      <c r="I5" s="12"/>
      <c r="J5" s="12"/>
      <c r="K5" s="12"/>
      <c r="L5" s="12"/>
    </row>
    <row r="6" spans="1:12" ht="13.5" customHeight="1" x14ac:dyDescent="0.2">
      <c r="A6" s="6"/>
      <c r="B6" s="13" t="s">
        <v>15</v>
      </c>
      <c r="C6" s="61"/>
      <c r="D6" s="61"/>
      <c r="E6" s="62"/>
      <c r="F6" s="63" t="s">
        <v>17</v>
      </c>
      <c r="G6" s="61"/>
      <c r="H6" s="61"/>
      <c r="I6" s="62"/>
      <c r="J6" s="63" t="s">
        <v>16</v>
      </c>
      <c r="K6" s="11"/>
      <c r="L6" s="11"/>
    </row>
    <row r="7" spans="1:12" ht="11.25" customHeight="1" x14ac:dyDescent="0.2">
      <c r="A7" s="6"/>
      <c r="B7" s="6"/>
      <c r="C7" s="17"/>
      <c r="D7" s="14"/>
      <c r="E7" s="14"/>
    </row>
    <row r="8" spans="1:12" ht="11.25" customHeight="1" x14ac:dyDescent="0.2">
      <c r="A8" s="5" t="s">
        <v>89</v>
      </c>
      <c r="B8" s="16">
        <v>459893</v>
      </c>
      <c r="C8" s="16">
        <v>423823</v>
      </c>
      <c r="D8" s="16">
        <v>527055</v>
      </c>
      <c r="E8" s="14"/>
      <c r="F8" s="6">
        <v>100</v>
      </c>
      <c r="G8" s="6">
        <v>100</v>
      </c>
      <c r="H8" s="6">
        <v>100</v>
      </c>
    </row>
    <row r="9" spans="1:12" ht="11.25" customHeight="1" x14ac:dyDescent="0.2">
      <c r="A9" s="6"/>
      <c r="B9" s="6"/>
      <c r="C9" s="17"/>
      <c r="D9" s="14"/>
      <c r="E9" s="14"/>
    </row>
    <row r="10" spans="1:12" ht="11.25" customHeight="1" x14ac:dyDescent="0.2">
      <c r="A10" s="16" t="s">
        <v>205</v>
      </c>
      <c r="B10" s="16">
        <v>11504</v>
      </c>
      <c r="C10" s="16">
        <v>11894</v>
      </c>
      <c r="D10" s="16">
        <v>12682</v>
      </c>
      <c r="E10" s="18"/>
      <c r="F10" s="31">
        <v>2.5014514245704977</v>
      </c>
      <c r="G10" s="31">
        <v>2.8063602022542429</v>
      </c>
      <c r="H10" s="31">
        <v>2.4062004914098147</v>
      </c>
      <c r="J10" s="16">
        <v>8830</v>
      </c>
      <c r="K10" s="16">
        <v>9220</v>
      </c>
      <c r="L10" s="16">
        <v>9500</v>
      </c>
    </row>
    <row r="11" spans="1:12" ht="11.25" customHeight="1" x14ac:dyDescent="0.2">
      <c r="A11" s="16" t="s">
        <v>13</v>
      </c>
      <c r="B11" s="16">
        <v>1221</v>
      </c>
      <c r="C11" s="16">
        <v>1205</v>
      </c>
      <c r="D11" s="16">
        <v>1284</v>
      </c>
      <c r="E11" s="18"/>
      <c r="F11" s="31">
        <v>0.26549653941242851</v>
      </c>
      <c r="G11" s="31">
        <v>0.28431680206123783</v>
      </c>
      <c r="H11" s="31">
        <v>0.24361783874548198</v>
      </c>
      <c r="J11" s="16">
        <v>6110</v>
      </c>
      <c r="K11" s="16">
        <v>6400</v>
      </c>
      <c r="L11" s="16">
        <v>6660</v>
      </c>
    </row>
    <row r="12" spans="1:12" ht="11.25" customHeight="1" x14ac:dyDescent="0.2">
      <c r="A12" s="16" t="s">
        <v>14</v>
      </c>
      <c r="B12" s="16">
        <v>10283</v>
      </c>
      <c r="C12" s="16">
        <v>10689</v>
      </c>
      <c r="D12" s="16">
        <v>11397</v>
      </c>
      <c r="E12" s="18"/>
      <c r="F12" s="31">
        <v>2.2359548851580695</v>
      </c>
      <c r="G12" s="31">
        <v>2.522043400193005</v>
      </c>
      <c r="H12" s="31">
        <v>2.162392919145061</v>
      </c>
      <c r="J12" s="16">
        <v>2720</v>
      </c>
      <c r="K12" s="16">
        <v>2820</v>
      </c>
      <c r="L12" s="16">
        <v>2830</v>
      </c>
    </row>
    <row r="13" spans="1:12" x14ac:dyDescent="0.2">
      <c r="A13" s="24"/>
      <c r="B13" s="23"/>
      <c r="C13" s="7"/>
      <c r="D13" s="7"/>
      <c r="E13" s="7"/>
      <c r="F13" s="7"/>
      <c r="G13" s="7"/>
      <c r="H13" s="7"/>
      <c r="I13" s="7"/>
      <c r="J13" s="7"/>
      <c r="K13" s="7"/>
      <c r="L13" s="7"/>
    </row>
    <row r="14" spans="1:12" x14ac:dyDescent="0.2">
      <c r="A14" s="8" t="s">
        <v>5</v>
      </c>
      <c r="B14" s="8"/>
      <c r="C14" s="14"/>
      <c r="D14" s="14"/>
      <c r="E14" s="14"/>
    </row>
    <row r="15" spans="1:12" x14ac:dyDescent="0.2">
      <c r="A15" s="22"/>
      <c r="C15" s="14"/>
      <c r="D15" s="14"/>
      <c r="E15" s="14"/>
    </row>
    <row r="16" spans="1:12" x14ac:dyDescent="0.2">
      <c r="A16" s="2"/>
      <c r="B16" s="6"/>
    </row>
    <row r="17" spans="1:5" x14ac:dyDescent="0.2">
      <c r="A17" s="6"/>
      <c r="B17" s="6"/>
    </row>
    <row r="18" spans="1:5" x14ac:dyDescent="0.2">
      <c r="A18" s="6"/>
      <c r="B18" s="6"/>
    </row>
    <row r="19" spans="1:5" x14ac:dyDescent="0.2">
      <c r="A19" s="6"/>
      <c r="B19" s="6"/>
    </row>
    <row r="20" spans="1:5" x14ac:dyDescent="0.2">
      <c r="C20" s="14"/>
      <c r="D20" s="14"/>
      <c r="E20" s="14"/>
    </row>
    <row r="21" spans="1:5" x14ac:dyDescent="0.2">
      <c r="C21" s="14"/>
      <c r="D21" s="14"/>
      <c r="E21" s="14"/>
    </row>
    <row r="22" spans="1:5" x14ac:dyDescent="0.2">
      <c r="C22" s="14"/>
      <c r="D22" s="14"/>
      <c r="E22" s="14"/>
    </row>
    <row r="23" spans="1:5" x14ac:dyDescent="0.2">
      <c r="C23" s="14"/>
      <c r="D23" s="14"/>
      <c r="E23" s="14"/>
    </row>
    <row r="24" spans="1:5" x14ac:dyDescent="0.2">
      <c r="C24" s="14"/>
      <c r="D24" s="14"/>
      <c r="E24" s="14"/>
    </row>
    <row r="25" spans="1:5" x14ac:dyDescent="0.2">
      <c r="C25" s="14"/>
      <c r="D25" s="14"/>
      <c r="E25" s="14"/>
    </row>
  </sheetData>
  <conditionalFormatting sqref="B6">
    <cfRule type="cellIs" dxfId="65" priority="1" stopIfTrue="1" operator="equal">
      <formula>"   "</formula>
    </cfRule>
    <cfRule type="cellIs" dxfId="64"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heetViews>
  <sheetFormatPr defaultColWidth="9.140625" defaultRowHeight="11.25" x14ac:dyDescent="0.2"/>
  <cols>
    <col min="1" max="1" width="64.42578125" style="14" bestFit="1" customWidth="1"/>
    <col min="2" max="2" width="10" style="14" customWidth="1"/>
    <col min="3" max="4" width="10" style="6" customWidth="1"/>
    <col min="5" max="5" width="1.7109375" style="6" customWidth="1"/>
    <col min="6" max="6" width="10.7109375" style="6" bestFit="1" customWidth="1"/>
    <col min="7" max="8" width="10" style="6" customWidth="1"/>
    <col min="9" max="9" width="1.7109375" style="6" customWidth="1"/>
    <col min="10" max="10" width="2.7109375" style="6" customWidth="1"/>
    <col min="11" max="16384" width="9.140625" style="6"/>
  </cols>
  <sheetData>
    <row r="1" spans="1:9" ht="11.25" customHeight="1" x14ac:dyDescent="0.2">
      <c r="A1" s="5" t="s">
        <v>1</v>
      </c>
      <c r="B1" s="6"/>
    </row>
    <row r="2" spans="1:9" ht="11.25" customHeight="1" x14ac:dyDescent="0.2">
      <c r="A2" s="5" t="s">
        <v>197</v>
      </c>
      <c r="B2" s="6"/>
      <c r="I2" s="7"/>
    </row>
    <row r="3" spans="1:9" ht="11.25" customHeight="1" x14ac:dyDescent="0.2">
      <c r="A3" s="8"/>
      <c r="B3" s="25" t="s">
        <v>19</v>
      </c>
      <c r="C3" s="9"/>
      <c r="D3" s="9"/>
      <c r="E3" s="26"/>
      <c r="F3" s="9" t="s">
        <v>12</v>
      </c>
      <c r="G3" s="9"/>
      <c r="H3" s="9"/>
      <c r="I3" s="10"/>
    </row>
    <row r="4" spans="1:9" ht="11.25" customHeight="1" x14ac:dyDescent="0.2">
      <c r="A4" s="7"/>
      <c r="B4" s="11">
        <v>2019</v>
      </c>
      <c r="C4" s="11">
        <v>2020</v>
      </c>
      <c r="D4" s="11">
        <v>2021</v>
      </c>
      <c r="E4" s="11"/>
      <c r="F4" s="11">
        <v>2019</v>
      </c>
      <c r="G4" s="11">
        <v>2020</v>
      </c>
      <c r="H4" s="11">
        <v>2021</v>
      </c>
      <c r="I4" s="11"/>
    </row>
    <row r="5" spans="1:9" ht="11.25" customHeight="1" x14ac:dyDescent="0.2">
      <c r="A5" s="6"/>
      <c r="B5" s="6"/>
      <c r="C5" s="12"/>
      <c r="D5" s="12"/>
      <c r="E5" s="12"/>
      <c r="F5" s="12"/>
      <c r="G5" s="12"/>
      <c r="H5" s="12"/>
      <c r="I5" s="12"/>
    </row>
    <row r="6" spans="1:9" ht="11.25" customHeight="1" x14ac:dyDescent="0.2">
      <c r="A6" s="6"/>
      <c r="B6" s="13" t="s">
        <v>16</v>
      </c>
      <c r="C6" s="61"/>
      <c r="D6" s="61"/>
      <c r="E6" s="62"/>
      <c r="F6" s="63" t="s">
        <v>15</v>
      </c>
      <c r="G6" s="61"/>
      <c r="H6" s="11"/>
      <c r="I6" s="11"/>
    </row>
    <row r="7" spans="1:9" ht="11.25" customHeight="1" x14ac:dyDescent="0.2">
      <c r="A7" s="6"/>
      <c r="B7" s="6"/>
      <c r="C7" s="17"/>
      <c r="D7" s="14"/>
      <c r="E7" s="14"/>
    </row>
    <row r="8" spans="1:9" ht="11.25" customHeight="1" x14ac:dyDescent="0.2">
      <c r="A8" s="46" t="s">
        <v>204</v>
      </c>
      <c r="B8" s="16">
        <v>8830</v>
      </c>
      <c r="C8" s="16">
        <v>9220</v>
      </c>
      <c r="D8" s="16">
        <v>9500</v>
      </c>
      <c r="E8" s="16"/>
      <c r="F8" s="16">
        <v>11504</v>
      </c>
      <c r="G8" s="16">
        <v>11894</v>
      </c>
      <c r="H8" s="16">
        <v>12682</v>
      </c>
    </row>
    <row r="9" spans="1:9" ht="11.25" customHeight="1" x14ac:dyDescent="0.2">
      <c r="A9" s="15"/>
      <c r="B9" s="16"/>
      <c r="C9" s="16"/>
      <c r="D9" s="16"/>
      <c r="E9" s="16"/>
      <c r="F9" s="16"/>
      <c r="G9" s="16"/>
      <c r="H9" s="16"/>
    </row>
    <row r="10" spans="1:9" ht="11.25" customHeight="1" x14ac:dyDescent="0.2">
      <c r="A10" s="16" t="s">
        <v>18</v>
      </c>
      <c r="B10" s="16">
        <v>120</v>
      </c>
      <c r="C10" s="16">
        <v>120</v>
      </c>
      <c r="D10" s="16">
        <v>110</v>
      </c>
      <c r="E10" s="16"/>
      <c r="F10" s="16">
        <v>1501</v>
      </c>
      <c r="G10" s="16">
        <v>2084</v>
      </c>
      <c r="H10" s="16">
        <v>1517</v>
      </c>
    </row>
    <row r="11" spans="1:9" ht="11.25" customHeight="1" x14ac:dyDescent="0.2">
      <c r="A11" s="1"/>
      <c r="B11" s="16"/>
      <c r="C11" s="16"/>
      <c r="D11" s="16"/>
      <c r="E11" s="16"/>
      <c r="F11" s="16"/>
      <c r="G11" s="16"/>
      <c r="H11" s="16"/>
    </row>
    <row r="12" spans="1:9" ht="11.25" customHeight="1" x14ac:dyDescent="0.2">
      <c r="A12" s="16" t="s">
        <v>91</v>
      </c>
      <c r="B12" s="16">
        <v>8710</v>
      </c>
      <c r="C12" s="16">
        <v>9090</v>
      </c>
      <c r="D12" s="16">
        <v>9390</v>
      </c>
      <c r="E12" s="16"/>
      <c r="F12" s="16">
        <v>10003</v>
      </c>
      <c r="G12" s="16">
        <v>9810</v>
      </c>
      <c r="H12" s="16">
        <v>11165</v>
      </c>
    </row>
    <row r="13" spans="1:9" ht="11.25" customHeight="1" x14ac:dyDescent="0.2">
      <c r="A13" s="21" t="s">
        <v>3</v>
      </c>
      <c r="B13" s="16"/>
      <c r="C13" s="16"/>
      <c r="D13" s="16"/>
      <c r="E13" s="16"/>
      <c r="F13" s="16"/>
      <c r="G13" s="16"/>
      <c r="H13" s="16"/>
    </row>
    <row r="14" spans="1:9" ht="11.25" customHeight="1" x14ac:dyDescent="0.2">
      <c r="A14" s="41" t="s">
        <v>93</v>
      </c>
      <c r="B14" s="16">
        <v>2950</v>
      </c>
      <c r="C14" s="16">
        <v>3090</v>
      </c>
      <c r="D14" s="16">
        <v>3250</v>
      </c>
      <c r="E14" s="16"/>
      <c r="F14" s="16">
        <v>732</v>
      </c>
      <c r="G14" s="16">
        <v>717</v>
      </c>
      <c r="H14" s="16">
        <v>759</v>
      </c>
    </row>
    <row r="15" spans="1:9" ht="11.25" customHeight="1" x14ac:dyDescent="0.2">
      <c r="A15" s="41" t="s">
        <v>94</v>
      </c>
      <c r="B15" s="16">
        <v>1000</v>
      </c>
      <c r="C15" s="16">
        <v>1100</v>
      </c>
      <c r="D15" s="16">
        <v>1120</v>
      </c>
      <c r="E15" s="16"/>
      <c r="F15" s="16">
        <v>93</v>
      </c>
      <c r="G15" s="16">
        <v>109</v>
      </c>
      <c r="H15" s="16">
        <v>58</v>
      </c>
    </row>
    <row r="16" spans="1:9" ht="11.25" customHeight="1" x14ac:dyDescent="0.2">
      <c r="A16" s="41" t="s">
        <v>95</v>
      </c>
      <c r="B16" s="16">
        <v>2150</v>
      </c>
      <c r="C16" s="16">
        <v>2200</v>
      </c>
      <c r="D16" s="16">
        <v>2280</v>
      </c>
      <c r="E16" s="16"/>
      <c r="F16" s="16">
        <v>383</v>
      </c>
      <c r="G16" s="16">
        <v>360</v>
      </c>
      <c r="H16" s="16">
        <v>419</v>
      </c>
    </row>
    <row r="17" spans="1:9" ht="11.25" customHeight="1" x14ac:dyDescent="0.2">
      <c r="A17" s="41" t="s">
        <v>96</v>
      </c>
      <c r="B17" s="16">
        <v>40</v>
      </c>
      <c r="C17" s="16">
        <v>30</v>
      </c>
      <c r="D17" s="16">
        <v>40</v>
      </c>
      <c r="E17" s="16"/>
      <c r="F17" s="16">
        <v>198</v>
      </c>
      <c r="G17" s="16">
        <v>175</v>
      </c>
      <c r="H17" s="16">
        <v>135</v>
      </c>
    </row>
    <row r="18" spans="1:9" ht="11.25" customHeight="1" x14ac:dyDescent="0.2">
      <c r="A18" s="41" t="s">
        <v>97</v>
      </c>
      <c r="B18" s="16">
        <v>90</v>
      </c>
      <c r="C18" s="16">
        <v>100</v>
      </c>
      <c r="D18" s="16">
        <v>100</v>
      </c>
      <c r="E18" s="16"/>
      <c r="F18" s="16">
        <v>321</v>
      </c>
      <c r="G18" s="16">
        <v>386</v>
      </c>
      <c r="H18" s="16">
        <v>450</v>
      </c>
    </row>
    <row r="19" spans="1:9" ht="11.25" customHeight="1" x14ac:dyDescent="0.2">
      <c r="A19" s="41" t="s">
        <v>98</v>
      </c>
      <c r="B19" s="16">
        <v>10</v>
      </c>
      <c r="C19" s="16">
        <v>10</v>
      </c>
      <c r="D19" s="16">
        <v>10</v>
      </c>
      <c r="E19" s="16"/>
      <c r="F19" s="16">
        <v>56</v>
      </c>
      <c r="G19" s="16">
        <v>60</v>
      </c>
      <c r="H19" s="16">
        <v>80</v>
      </c>
    </row>
    <row r="20" spans="1:9" ht="11.25" customHeight="1" x14ac:dyDescent="0.2">
      <c r="A20" s="41" t="s">
        <v>99</v>
      </c>
      <c r="B20" s="16">
        <v>10</v>
      </c>
      <c r="C20" s="16">
        <v>20</v>
      </c>
      <c r="D20" s="16">
        <v>20</v>
      </c>
      <c r="E20" s="16"/>
      <c r="F20" s="16">
        <v>124</v>
      </c>
      <c r="G20" s="16">
        <v>82</v>
      </c>
      <c r="H20" s="16">
        <v>83</v>
      </c>
    </row>
    <row r="21" spans="1:9" ht="11.25" customHeight="1" x14ac:dyDescent="0.2">
      <c r="A21" s="41" t="s">
        <v>100</v>
      </c>
      <c r="B21" s="16">
        <v>1480</v>
      </c>
      <c r="C21" s="16">
        <v>1520</v>
      </c>
      <c r="D21" s="16">
        <v>1560</v>
      </c>
      <c r="E21" s="16"/>
      <c r="F21" s="16">
        <v>2882</v>
      </c>
      <c r="G21" s="16">
        <v>2878</v>
      </c>
      <c r="H21" s="16">
        <v>3248</v>
      </c>
    </row>
    <row r="22" spans="1:9" ht="11.25" customHeight="1" x14ac:dyDescent="0.2">
      <c r="A22" s="41" t="s">
        <v>101</v>
      </c>
      <c r="B22" s="16">
        <v>910</v>
      </c>
      <c r="C22" s="16">
        <v>950</v>
      </c>
      <c r="D22" s="16">
        <v>930</v>
      </c>
      <c r="E22" s="16"/>
      <c r="F22" s="16">
        <v>5069</v>
      </c>
      <c r="G22" s="16">
        <v>5589</v>
      </c>
      <c r="H22" s="16">
        <v>5645</v>
      </c>
    </row>
    <row r="23" spans="1:9" ht="11.25" customHeight="1" x14ac:dyDescent="0.2">
      <c r="A23" s="41" t="s">
        <v>102</v>
      </c>
      <c r="B23" s="17" t="s">
        <v>188</v>
      </c>
      <c r="C23" s="17" t="s">
        <v>188</v>
      </c>
      <c r="D23" s="17">
        <v>20</v>
      </c>
      <c r="E23" s="17"/>
      <c r="F23" s="17" t="s">
        <v>188</v>
      </c>
      <c r="G23" s="17" t="s">
        <v>188</v>
      </c>
      <c r="H23" s="16">
        <v>88</v>
      </c>
    </row>
    <row r="24" spans="1:9" ht="11.25" customHeight="1" x14ac:dyDescent="0.2">
      <c r="A24" s="41" t="s">
        <v>103</v>
      </c>
      <c r="B24" s="16">
        <v>10</v>
      </c>
      <c r="C24" s="16">
        <v>10</v>
      </c>
      <c r="D24" s="16">
        <v>10</v>
      </c>
      <c r="E24" s="16"/>
      <c r="F24" s="16">
        <v>111</v>
      </c>
      <c r="G24" s="16">
        <v>131</v>
      </c>
      <c r="H24" s="16">
        <v>159</v>
      </c>
    </row>
    <row r="25" spans="1:9" ht="11.25" customHeight="1" x14ac:dyDescent="0.2">
      <c r="A25" s="41" t="s">
        <v>104</v>
      </c>
      <c r="B25" s="16">
        <v>50</v>
      </c>
      <c r="C25" s="16">
        <v>60</v>
      </c>
      <c r="D25" s="16">
        <v>50</v>
      </c>
      <c r="E25" s="16"/>
      <c r="F25" s="16">
        <v>34</v>
      </c>
      <c r="G25" s="16">
        <v>40</v>
      </c>
      <c r="H25" s="16">
        <v>41</v>
      </c>
    </row>
    <row r="26" spans="1:9" x14ac:dyDescent="0.2">
      <c r="A26" s="24"/>
      <c r="B26" s="23"/>
      <c r="C26" s="7"/>
      <c r="D26" s="7"/>
      <c r="E26" s="7"/>
      <c r="F26" s="7"/>
      <c r="G26" s="7"/>
      <c r="H26" s="7"/>
      <c r="I26" s="7"/>
    </row>
    <row r="27" spans="1:9" x14ac:dyDescent="0.2">
      <c r="A27" s="8" t="s">
        <v>5</v>
      </c>
      <c r="B27" s="8"/>
      <c r="C27" s="14"/>
      <c r="D27" s="14"/>
      <c r="E27" s="14"/>
    </row>
    <row r="28" spans="1:9" x14ac:dyDescent="0.2">
      <c r="A28" s="22"/>
      <c r="C28" s="14"/>
      <c r="D28" s="14"/>
      <c r="E28" s="14"/>
    </row>
    <row r="29" spans="1:9" x14ac:dyDescent="0.2">
      <c r="A29" s="2"/>
      <c r="B29" s="6"/>
    </row>
    <row r="30" spans="1:9" x14ac:dyDescent="0.2">
      <c r="A30" s="6"/>
      <c r="B30" s="6"/>
    </row>
    <row r="31" spans="1:9" x14ac:dyDescent="0.2">
      <c r="A31" s="6"/>
      <c r="B31" s="6"/>
    </row>
    <row r="32" spans="1:9" x14ac:dyDescent="0.2">
      <c r="A32" s="6"/>
      <c r="B32" s="6"/>
    </row>
    <row r="33" spans="2:5" x14ac:dyDescent="0.2">
      <c r="B33" s="6"/>
      <c r="E33" s="14"/>
    </row>
    <row r="34" spans="2:5" x14ac:dyDescent="0.2">
      <c r="B34" s="6"/>
      <c r="E34" s="14"/>
    </row>
    <row r="35" spans="2:5" x14ac:dyDescent="0.2">
      <c r="B35" s="6"/>
      <c r="E35" s="14"/>
    </row>
    <row r="36" spans="2:5" x14ac:dyDescent="0.2">
      <c r="B36" s="6"/>
      <c r="E36" s="14"/>
    </row>
    <row r="37" spans="2:5" x14ac:dyDescent="0.2">
      <c r="B37" s="6"/>
      <c r="E37" s="14"/>
    </row>
    <row r="38" spans="2:5" x14ac:dyDescent="0.2">
      <c r="B38" s="6"/>
      <c r="E38" s="14"/>
    </row>
    <row r="39" spans="2:5" x14ac:dyDescent="0.2">
      <c r="B39" s="6"/>
    </row>
    <row r="40" spans="2:5" x14ac:dyDescent="0.2">
      <c r="B40" s="6"/>
    </row>
    <row r="41" spans="2:5" x14ac:dyDescent="0.2">
      <c r="B41" s="6"/>
    </row>
    <row r="42" spans="2:5" x14ac:dyDescent="0.2">
      <c r="B42" s="6"/>
    </row>
    <row r="43" spans="2:5" x14ac:dyDescent="0.2">
      <c r="B43" s="6"/>
    </row>
    <row r="44" spans="2:5" x14ac:dyDescent="0.2">
      <c r="B44" s="17"/>
      <c r="C44" s="17"/>
    </row>
    <row r="45" spans="2:5" x14ac:dyDescent="0.2">
      <c r="B45" s="6"/>
    </row>
    <row r="46" spans="2:5" x14ac:dyDescent="0.2">
      <c r="B46" s="6"/>
    </row>
    <row r="47" spans="2:5" x14ac:dyDescent="0.2">
      <c r="B47" s="6"/>
    </row>
    <row r="48" spans="2:5" x14ac:dyDescent="0.2">
      <c r="B48" s="6"/>
    </row>
    <row r="49" spans="2:2" x14ac:dyDescent="0.2">
      <c r="B49" s="6"/>
    </row>
    <row r="50" spans="2:2" x14ac:dyDescent="0.2">
      <c r="B50" s="6"/>
    </row>
    <row r="51" spans="2:2" x14ac:dyDescent="0.2">
      <c r="B51" s="6"/>
    </row>
    <row r="52" spans="2:2" x14ac:dyDescent="0.2">
      <c r="B52" s="6"/>
    </row>
    <row r="53" spans="2:2" x14ac:dyDescent="0.2">
      <c r="B53" s="6"/>
    </row>
    <row r="54" spans="2:2" x14ac:dyDescent="0.2">
      <c r="B54" s="6"/>
    </row>
    <row r="55" spans="2:2" x14ac:dyDescent="0.2">
      <c r="B55" s="6"/>
    </row>
    <row r="56" spans="2:2" x14ac:dyDescent="0.2">
      <c r="B56" s="6"/>
    </row>
    <row r="57" spans="2:2" x14ac:dyDescent="0.2">
      <c r="B57" s="6"/>
    </row>
    <row r="58" spans="2:2" x14ac:dyDescent="0.2">
      <c r="B58" s="6"/>
    </row>
    <row r="59" spans="2:2" x14ac:dyDescent="0.2">
      <c r="B59" s="6"/>
    </row>
  </sheetData>
  <conditionalFormatting sqref="B6">
    <cfRule type="cellIs" dxfId="63" priority="1" stopIfTrue="1" operator="equal">
      <formula>"   "</formula>
    </cfRule>
    <cfRule type="cellIs" dxfId="6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heetViews>
  <sheetFormatPr defaultColWidth="9.140625" defaultRowHeight="11.25" x14ac:dyDescent="0.2"/>
  <cols>
    <col min="1" max="1" width="70.5703125" style="14" bestFit="1" customWidth="1"/>
    <col min="2" max="2" width="10" style="14" customWidth="1"/>
    <col min="3" max="4" width="10" style="6" customWidth="1"/>
    <col min="5" max="5" width="1.7109375" style="6" customWidth="1"/>
    <col min="6" max="6" width="11" style="6" bestFit="1" customWidth="1"/>
    <col min="7" max="8" width="10" style="6" customWidth="1"/>
    <col min="9" max="9" width="1.7109375" style="6" customWidth="1"/>
    <col min="10" max="10" width="2.7109375" style="6" customWidth="1"/>
    <col min="11" max="16384" width="9.140625" style="6"/>
  </cols>
  <sheetData>
    <row r="1" spans="1:9" ht="11.25" customHeight="1" x14ac:dyDescent="0.2">
      <c r="A1" s="5" t="s">
        <v>20</v>
      </c>
      <c r="B1" s="6"/>
    </row>
    <row r="2" spans="1:9" ht="11.25" customHeight="1" x14ac:dyDescent="0.2">
      <c r="A2" s="5" t="s">
        <v>254</v>
      </c>
      <c r="B2" s="6"/>
      <c r="I2" s="7"/>
    </row>
    <row r="3" spans="1:9" ht="11.25" customHeight="1" x14ac:dyDescent="0.2">
      <c r="A3" s="8"/>
      <c r="B3" s="25" t="s">
        <v>19</v>
      </c>
      <c r="C3" s="9"/>
      <c r="D3" s="9"/>
      <c r="E3" s="26"/>
      <c r="F3" s="9" t="s">
        <v>21</v>
      </c>
      <c r="G3" s="9"/>
      <c r="H3" s="9"/>
      <c r="I3" s="9"/>
    </row>
    <row r="4" spans="1:9" ht="11.25" customHeight="1" x14ac:dyDescent="0.2">
      <c r="A4" s="7"/>
      <c r="B4" s="11">
        <v>2019</v>
      </c>
      <c r="C4" s="11">
        <v>2020</v>
      </c>
      <c r="D4" s="11">
        <v>2021</v>
      </c>
      <c r="E4" s="11"/>
      <c r="F4" s="11">
        <v>2019</v>
      </c>
      <c r="G4" s="11">
        <v>2020</v>
      </c>
      <c r="H4" s="11">
        <v>2021</v>
      </c>
      <c r="I4" s="11"/>
    </row>
    <row r="5" spans="1:9" ht="11.25" customHeight="1" x14ac:dyDescent="0.2">
      <c r="A5" s="6"/>
      <c r="B5" s="6"/>
      <c r="C5" s="12"/>
      <c r="D5" s="12"/>
      <c r="E5" s="12"/>
      <c r="F5" s="12"/>
      <c r="G5" s="12"/>
      <c r="H5" s="12"/>
      <c r="I5" s="12"/>
    </row>
    <row r="6" spans="1:9" ht="11.25" customHeight="1" x14ac:dyDescent="0.2">
      <c r="A6" s="6"/>
      <c r="B6" s="13" t="s">
        <v>16</v>
      </c>
      <c r="C6" s="61"/>
      <c r="D6" s="61"/>
      <c r="E6" s="62"/>
      <c r="F6" s="63" t="s">
        <v>15</v>
      </c>
      <c r="G6" s="11"/>
      <c r="H6" s="11"/>
      <c r="I6" s="11"/>
    </row>
    <row r="7" spans="1:9" ht="11.25" customHeight="1" x14ac:dyDescent="0.2">
      <c r="A7" s="6"/>
      <c r="B7" s="6"/>
      <c r="C7" s="17"/>
      <c r="D7" s="14"/>
      <c r="E7" s="14"/>
    </row>
    <row r="8" spans="1:9" ht="11.25" customHeight="1" x14ac:dyDescent="0.2">
      <c r="A8" s="46" t="s">
        <v>204</v>
      </c>
      <c r="B8" s="27">
        <v>8830</v>
      </c>
      <c r="C8" s="27">
        <v>9220</v>
      </c>
      <c r="D8" s="27">
        <v>9500</v>
      </c>
      <c r="E8" s="27"/>
      <c r="F8" s="27">
        <v>11504</v>
      </c>
      <c r="G8" s="27">
        <v>11894</v>
      </c>
      <c r="H8" s="27">
        <v>12682</v>
      </c>
    </row>
    <row r="9" spans="1:9" ht="11.25" customHeight="1" x14ac:dyDescent="0.2">
      <c r="A9" s="15"/>
      <c r="B9" s="27"/>
      <c r="C9" s="27"/>
      <c r="D9" s="27"/>
      <c r="E9" s="27"/>
      <c r="F9" s="27"/>
      <c r="G9" s="27"/>
      <c r="H9" s="27"/>
    </row>
    <row r="10" spans="1:9" ht="11.25" customHeight="1" x14ac:dyDescent="0.2">
      <c r="A10" s="32" t="s">
        <v>18</v>
      </c>
      <c r="B10" s="27">
        <v>410</v>
      </c>
      <c r="C10" s="27">
        <v>410</v>
      </c>
      <c r="D10" s="27">
        <v>510</v>
      </c>
      <c r="E10" s="27"/>
      <c r="F10" s="27">
        <v>3465</v>
      </c>
      <c r="G10" s="27">
        <v>3271</v>
      </c>
      <c r="H10" s="27">
        <v>1911</v>
      </c>
    </row>
    <row r="11" spans="1:9" ht="11.25" customHeight="1" x14ac:dyDescent="0.2">
      <c r="A11" s="32"/>
      <c r="B11" s="27"/>
      <c r="C11" s="27"/>
      <c r="D11" s="27"/>
      <c r="E11" s="27"/>
      <c r="F11" s="27"/>
      <c r="G11" s="27"/>
      <c r="H11" s="27"/>
    </row>
    <row r="12" spans="1:9" ht="11.25" customHeight="1" x14ac:dyDescent="0.2">
      <c r="A12" s="32" t="s">
        <v>145</v>
      </c>
      <c r="B12" s="27">
        <v>8420</v>
      </c>
      <c r="C12" s="27">
        <v>8830</v>
      </c>
      <c r="D12" s="27">
        <v>9000</v>
      </c>
      <c r="E12" s="27"/>
      <c r="F12" s="27">
        <f t="shared" ref="C12:H12" si="0">SUM(F14:F46)</f>
        <v>8039</v>
      </c>
      <c r="G12" s="27">
        <f t="shared" si="0"/>
        <v>8656</v>
      </c>
      <c r="H12" s="27">
        <f t="shared" si="0"/>
        <v>10789</v>
      </c>
    </row>
    <row r="13" spans="1:9" ht="11.25" customHeight="1" x14ac:dyDescent="0.2">
      <c r="A13" s="14" t="s">
        <v>3</v>
      </c>
      <c r="B13" s="27"/>
      <c r="C13" s="27"/>
      <c r="D13" s="27"/>
      <c r="E13" s="27"/>
      <c r="F13" s="27"/>
      <c r="G13" s="27"/>
      <c r="H13" s="27"/>
    </row>
    <row r="14" spans="1:9" ht="11.25" customHeight="1" x14ac:dyDescent="0.2">
      <c r="A14" s="20" t="s">
        <v>112</v>
      </c>
      <c r="B14" s="27" t="s">
        <v>188</v>
      </c>
      <c r="C14" s="27">
        <v>10</v>
      </c>
      <c r="D14" s="27">
        <v>10</v>
      </c>
      <c r="E14" s="27"/>
      <c r="F14" s="27" t="s">
        <v>188</v>
      </c>
      <c r="G14" s="27">
        <v>14</v>
      </c>
      <c r="H14" s="27">
        <v>18</v>
      </c>
    </row>
    <row r="15" spans="1:9" ht="11.25" customHeight="1" x14ac:dyDescent="0.2">
      <c r="A15" s="20" t="s">
        <v>113</v>
      </c>
      <c r="B15" s="27">
        <v>560</v>
      </c>
      <c r="C15" s="27">
        <v>600</v>
      </c>
      <c r="D15" s="27">
        <v>670</v>
      </c>
      <c r="E15" s="27"/>
      <c r="F15" s="27">
        <v>238</v>
      </c>
      <c r="G15" s="27">
        <v>251</v>
      </c>
      <c r="H15" s="27">
        <v>241</v>
      </c>
    </row>
    <row r="16" spans="1:9" ht="11.25" customHeight="1" x14ac:dyDescent="0.2">
      <c r="A16" s="20" t="s">
        <v>120</v>
      </c>
      <c r="B16" s="27">
        <v>370</v>
      </c>
      <c r="C16" s="27">
        <v>370</v>
      </c>
      <c r="D16" s="27">
        <v>370</v>
      </c>
      <c r="E16" s="27"/>
      <c r="F16" s="27">
        <v>94</v>
      </c>
      <c r="G16" s="27">
        <v>93</v>
      </c>
      <c r="H16" s="27">
        <v>108</v>
      </c>
    </row>
    <row r="17" spans="1:8" ht="11.25" customHeight="1" x14ac:dyDescent="0.2">
      <c r="A17" s="20" t="s">
        <v>115</v>
      </c>
      <c r="B17" s="27">
        <v>110</v>
      </c>
      <c r="C17" s="27">
        <v>110</v>
      </c>
      <c r="D17" s="27">
        <v>120</v>
      </c>
      <c r="E17" s="27"/>
      <c r="F17" s="27">
        <v>51</v>
      </c>
      <c r="G17" s="27">
        <v>57</v>
      </c>
      <c r="H17" s="27">
        <v>53</v>
      </c>
    </row>
    <row r="18" spans="1:8" ht="11.25" customHeight="1" x14ac:dyDescent="0.2">
      <c r="A18" s="20" t="s">
        <v>114</v>
      </c>
      <c r="B18" s="27">
        <v>980</v>
      </c>
      <c r="C18" s="27">
        <v>1010</v>
      </c>
      <c r="D18" s="27">
        <v>1060</v>
      </c>
      <c r="E18" s="27"/>
      <c r="F18" s="27">
        <v>139</v>
      </c>
      <c r="G18" s="27">
        <v>130</v>
      </c>
      <c r="H18" s="27">
        <v>127</v>
      </c>
    </row>
    <row r="19" spans="1:8" ht="11.25" customHeight="1" x14ac:dyDescent="0.2">
      <c r="A19" s="20" t="s">
        <v>116</v>
      </c>
      <c r="B19" s="27">
        <v>70</v>
      </c>
      <c r="C19" s="27">
        <v>80</v>
      </c>
      <c r="D19" s="27">
        <v>100</v>
      </c>
      <c r="E19" s="27"/>
      <c r="F19" s="27">
        <v>1</v>
      </c>
      <c r="G19" s="27">
        <v>1</v>
      </c>
      <c r="H19" s="27">
        <v>2</v>
      </c>
    </row>
    <row r="20" spans="1:8" ht="11.25" customHeight="1" x14ac:dyDescent="0.2">
      <c r="A20" s="20" t="s">
        <v>117</v>
      </c>
      <c r="B20" s="27">
        <v>570</v>
      </c>
      <c r="C20" s="27">
        <v>610</v>
      </c>
      <c r="D20" s="27">
        <v>610</v>
      </c>
      <c r="E20" s="27"/>
      <c r="F20" s="27">
        <v>115</v>
      </c>
      <c r="G20" s="27">
        <v>119</v>
      </c>
      <c r="H20" s="27">
        <v>136</v>
      </c>
    </row>
    <row r="21" spans="1:8" ht="11.25" customHeight="1" x14ac:dyDescent="0.2">
      <c r="A21" s="20" t="s">
        <v>119</v>
      </c>
      <c r="B21" s="27">
        <v>250</v>
      </c>
      <c r="C21" s="27">
        <v>260</v>
      </c>
      <c r="D21" s="27">
        <v>50</v>
      </c>
      <c r="E21" s="27"/>
      <c r="F21" s="27">
        <v>56</v>
      </c>
      <c r="G21" s="27">
        <v>44</v>
      </c>
      <c r="H21" s="27">
        <v>10</v>
      </c>
    </row>
    <row r="22" spans="1:8" ht="11.25" customHeight="1" x14ac:dyDescent="0.2">
      <c r="A22" s="20" t="s">
        <v>118</v>
      </c>
      <c r="B22" s="27">
        <v>40</v>
      </c>
      <c r="C22" s="27">
        <v>40</v>
      </c>
      <c r="D22" s="27">
        <v>60</v>
      </c>
      <c r="E22" s="27"/>
      <c r="F22" s="27">
        <v>5</v>
      </c>
      <c r="G22" s="27">
        <v>8</v>
      </c>
      <c r="H22" s="27">
        <v>1</v>
      </c>
    </row>
    <row r="23" spans="1:8" ht="11.25" customHeight="1" x14ac:dyDescent="0.2">
      <c r="A23" s="20" t="s">
        <v>122</v>
      </c>
      <c r="B23" s="27">
        <v>40</v>
      </c>
      <c r="C23" s="27">
        <v>50</v>
      </c>
      <c r="D23" s="27">
        <v>540</v>
      </c>
      <c r="E23" s="27"/>
      <c r="F23" s="27">
        <v>1</v>
      </c>
      <c r="G23" s="27">
        <v>1</v>
      </c>
      <c r="H23" s="27">
        <v>12</v>
      </c>
    </row>
    <row r="24" spans="1:8" ht="11.25" customHeight="1" x14ac:dyDescent="0.2">
      <c r="A24" s="20" t="s">
        <v>123</v>
      </c>
      <c r="B24" s="27">
        <v>460</v>
      </c>
      <c r="C24" s="27">
        <v>540</v>
      </c>
      <c r="D24" s="27">
        <v>60</v>
      </c>
      <c r="E24" s="27"/>
      <c r="F24" s="27">
        <v>6</v>
      </c>
      <c r="G24" s="27">
        <v>10</v>
      </c>
      <c r="H24" s="27">
        <v>1</v>
      </c>
    </row>
    <row r="25" spans="1:8" ht="11.25" customHeight="1" x14ac:dyDescent="0.2">
      <c r="A25" s="20" t="s">
        <v>124</v>
      </c>
      <c r="B25" s="27">
        <v>60</v>
      </c>
      <c r="C25" s="27">
        <v>60</v>
      </c>
      <c r="D25" s="27">
        <v>110</v>
      </c>
      <c r="E25" s="27"/>
      <c r="F25" s="27">
        <v>1</v>
      </c>
      <c r="G25" s="27">
        <v>1</v>
      </c>
      <c r="H25" s="27">
        <v>12</v>
      </c>
    </row>
    <row r="26" spans="1:8" ht="11.25" customHeight="1" x14ac:dyDescent="0.2">
      <c r="A26" s="20" t="s">
        <v>125</v>
      </c>
      <c r="B26" s="27">
        <v>130</v>
      </c>
      <c r="C26" s="27">
        <v>120</v>
      </c>
      <c r="D26" s="27">
        <v>120</v>
      </c>
      <c r="E26" s="27"/>
      <c r="F26" s="27">
        <v>4</v>
      </c>
      <c r="G26" s="27">
        <v>14</v>
      </c>
      <c r="H26" s="27">
        <v>5</v>
      </c>
    </row>
    <row r="27" spans="1:8" x14ac:dyDescent="0.2">
      <c r="A27" s="20" t="s">
        <v>126</v>
      </c>
      <c r="B27" s="27">
        <v>100</v>
      </c>
      <c r="C27" s="27">
        <v>110</v>
      </c>
      <c r="D27" s="27">
        <v>60</v>
      </c>
      <c r="E27" s="27"/>
      <c r="F27" s="27">
        <v>2</v>
      </c>
      <c r="G27" s="27">
        <v>3</v>
      </c>
      <c r="H27" s="27">
        <v>9</v>
      </c>
    </row>
    <row r="28" spans="1:8" x14ac:dyDescent="0.2">
      <c r="A28" s="20" t="s">
        <v>127</v>
      </c>
      <c r="B28" s="27">
        <v>60</v>
      </c>
      <c r="C28" s="27">
        <v>70</v>
      </c>
      <c r="D28" s="27">
        <v>110</v>
      </c>
      <c r="E28" s="27"/>
      <c r="F28" s="27">
        <v>7</v>
      </c>
      <c r="G28" s="27">
        <v>8</v>
      </c>
      <c r="H28" s="27">
        <v>8</v>
      </c>
    </row>
    <row r="29" spans="1:8" x14ac:dyDescent="0.2">
      <c r="A29" s="20" t="s">
        <v>128</v>
      </c>
      <c r="B29" s="27">
        <v>90</v>
      </c>
      <c r="C29" s="27">
        <v>90</v>
      </c>
      <c r="D29" s="27">
        <v>380</v>
      </c>
      <c r="E29" s="27"/>
      <c r="F29" s="27">
        <v>7</v>
      </c>
      <c r="G29" s="27">
        <v>8</v>
      </c>
      <c r="H29" s="27">
        <v>30</v>
      </c>
    </row>
    <row r="30" spans="1:8" x14ac:dyDescent="0.2">
      <c r="A30" s="20" t="s">
        <v>129</v>
      </c>
      <c r="B30" s="27">
        <v>330</v>
      </c>
      <c r="C30" s="27">
        <v>350</v>
      </c>
      <c r="D30" s="27">
        <v>40</v>
      </c>
      <c r="E30" s="27"/>
      <c r="F30" s="27">
        <v>24</v>
      </c>
      <c r="G30" s="27">
        <v>27</v>
      </c>
      <c r="H30" s="27">
        <v>8</v>
      </c>
    </row>
    <row r="31" spans="1:8" x14ac:dyDescent="0.2">
      <c r="A31" s="20" t="s">
        <v>130</v>
      </c>
      <c r="B31" s="27">
        <v>50</v>
      </c>
      <c r="C31" s="27">
        <v>50</v>
      </c>
      <c r="D31" s="27">
        <v>230</v>
      </c>
      <c r="E31" s="27"/>
      <c r="F31" s="27">
        <v>4</v>
      </c>
      <c r="G31" s="27">
        <v>5</v>
      </c>
      <c r="H31" s="27">
        <v>53</v>
      </c>
    </row>
    <row r="32" spans="1:8" x14ac:dyDescent="0.2">
      <c r="A32" s="20" t="s">
        <v>131</v>
      </c>
      <c r="B32" s="27">
        <v>220</v>
      </c>
      <c r="C32" s="27">
        <v>230</v>
      </c>
      <c r="D32" s="27">
        <v>370</v>
      </c>
      <c r="E32" s="27"/>
      <c r="F32" s="27">
        <v>36</v>
      </c>
      <c r="G32" s="27">
        <v>42</v>
      </c>
      <c r="H32" s="27">
        <v>134</v>
      </c>
    </row>
    <row r="33" spans="1:9" x14ac:dyDescent="0.2">
      <c r="A33" s="20" t="s">
        <v>132</v>
      </c>
      <c r="B33" s="27">
        <v>350</v>
      </c>
      <c r="C33" s="27">
        <v>360</v>
      </c>
      <c r="D33" s="27">
        <v>1150</v>
      </c>
      <c r="E33" s="27"/>
      <c r="F33" s="27">
        <v>149</v>
      </c>
      <c r="G33" s="27">
        <v>114</v>
      </c>
      <c r="H33" s="27">
        <v>114</v>
      </c>
    </row>
    <row r="34" spans="1:9" x14ac:dyDescent="0.2">
      <c r="A34" s="20" t="s">
        <v>133</v>
      </c>
      <c r="B34" s="27">
        <v>1090</v>
      </c>
      <c r="C34" s="27">
        <v>1100</v>
      </c>
      <c r="D34" s="27">
        <v>120</v>
      </c>
      <c r="E34" s="27"/>
      <c r="F34" s="27">
        <v>96</v>
      </c>
      <c r="G34" s="27">
        <v>102</v>
      </c>
      <c r="H34" s="27">
        <v>80</v>
      </c>
    </row>
    <row r="35" spans="1:9" x14ac:dyDescent="0.2">
      <c r="A35" s="20" t="s">
        <v>134</v>
      </c>
      <c r="B35" s="27">
        <v>120</v>
      </c>
      <c r="C35" s="27">
        <v>120</v>
      </c>
      <c r="D35" s="27">
        <v>10</v>
      </c>
      <c r="E35" s="27"/>
      <c r="F35" s="27">
        <v>73</v>
      </c>
      <c r="G35" s="27">
        <v>71</v>
      </c>
      <c r="H35" s="27">
        <v>20</v>
      </c>
    </row>
    <row r="36" spans="1:9" x14ac:dyDescent="0.2">
      <c r="A36" s="20" t="s">
        <v>135</v>
      </c>
      <c r="B36" s="27">
        <v>30</v>
      </c>
      <c r="C36" s="27">
        <v>20</v>
      </c>
      <c r="D36" s="27">
        <v>20</v>
      </c>
      <c r="E36" s="27"/>
      <c r="F36" s="27">
        <v>193</v>
      </c>
      <c r="G36" s="27">
        <v>171</v>
      </c>
      <c r="H36" s="27">
        <v>114</v>
      </c>
    </row>
    <row r="37" spans="1:9" x14ac:dyDescent="0.2">
      <c r="A37" s="20" t="s">
        <v>136</v>
      </c>
      <c r="B37" s="27">
        <v>90</v>
      </c>
      <c r="C37" s="27">
        <v>100</v>
      </c>
      <c r="D37" s="27">
        <v>100</v>
      </c>
      <c r="E37" s="27"/>
      <c r="F37" s="27">
        <v>321</v>
      </c>
      <c r="G37" s="27">
        <v>370</v>
      </c>
      <c r="H37" s="27">
        <v>432</v>
      </c>
    </row>
    <row r="38" spans="1:9" x14ac:dyDescent="0.2">
      <c r="A38" s="20" t="s">
        <v>137</v>
      </c>
      <c r="B38" s="27">
        <v>10</v>
      </c>
      <c r="C38" s="27">
        <v>10</v>
      </c>
      <c r="D38" s="27">
        <v>10</v>
      </c>
      <c r="E38" s="27"/>
      <c r="F38" s="27">
        <v>56</v>
      </c>
      <c r="G38" s="27">
        <v>60</v>
      </c>
      <c r="H38" s="27">
        <v>80</v>
      </c>
    </row>
    <row r="39" spans="1:9" x14ac:dyDescent="0.2">
      <c r="A39" s="20" t="s">
        <v>138</v>
      </c>
      <c r="B39" s="27" t="s">
        <v>188</v>
      </c>
      <c r="C39" s="27">
        <v>10</v>
      </c>
      <c r="D39" s="27">
        <v>10</v>
      </c>
      <c r="E39" s="27"/>
      <c r="F39" s="27" t="s">
        <v>188</v>
      </c>
      <c r="G39" s="27">
        <v>21</v>
      </c>
      <c r="H39" s="27">
        <v>45</v>
      </c>
    </row>
    <row r="40" spans="1:9" x14ac:dyDescent="0.2">
      <c r="A40" s="20" t="s">
        <v>139</v>
      </c>
      <c r="B40" s="27">
        <v>10</v>
      </c>
      <c r="C40" s="27">
        <v>10</v>
      </c>
      <c r="D40" s="27">
        <v>20</v>
      </c>
      <c r="E40" s="27"/>
      <c r="F40" s="27">
        <v>30</v>
      </c>
      <c r="G40" s="27">
        <v>30</v>
      </c>
      <c r="H40" s="27">
        <v>83</v>
      </c>
    </row>
    <row r="41" spans="1:9" x14ac:dyDescent="0.2">
      <c r="A41" s="20" t="s">
        <v>189</v>
      </c>
      <c r="B41" s="27">
        <v>10</v>
      </c>
      <c r="C41" s="27">
        <v>20</v>
      </c>
      <c r="D41" s="27">
        <v>170</v>
      </c>
      <c r="E41" s="27"/>
      <c r="F41" s="27">
        <v>124</v>
      </c>
      <c r="G41" s="27">
        <v>82</v>
      </c>
      <c r="H41" s="27">
        <v>1745</v>
      </c>
    </row>
    <row r="42" spans="1:9" x14ac:dyDescent="0.2">
      <c r="A42" s="20" t="s">
        <v>140</v>
      </c>
      <c r="B42" s="27">
        <v>1310</v>
      </c>
      <c r="C42" s="27">
        <v>1340</v>
      </c>
      <c r="D42" s="27">
        <v>1380</v>
      </c>
      <c r="E42" s="27"/>
      <c r="F42" s="27">
        <v>1150</v>
      </c>
      <c r="G42" s="27">
        <v>1190</v>
      </c>
      <c r="H42" s="27">
        <v>1458</v>
      </c>
    </row>
    <row r="43" spans="1:9" x14ac:dyDescent="0.2">
      <c r="A43" s="20" t="s">
        <v>141</v>
      </c>
      <c r="B43" s="27">
        <v>910</v>
      </c>
      <c r="C43" s="27">
        <v>940</v>
      </c>
      <c r="D43" s="27">
        <v>920</v>
      </c>
      <c r="E43" s="27"/>
      <c r="F43" s="27">
        <v>5038</v>
      </c>
      <c r="G43" s="27">
        <v>5573</v>
      </c>
      <c r="H43" s="27">
        <v>5633</v>
      </c>
    </row>
    <row r="44" spans="1:9" x14ac:dyDescent="0.2">
      <c r="A44" s="20" t="s">
        <v>142</v>
      </c>
      <c r="B44" s="27">
        <v>10</v>
      </c>
      <c r="C44" s="27">
        <v>10</v>
      </c>
      <c r="D44" s="27">
        <v>10</v>
      </c>
      <c r="E44" s="27"/>
      <c r="F44" s="27">
        <v>12</v>
      </c>
      <c r="G44" s="27">
        <v>11</v>
      </c>
      <c r="H44" s="27">
        <v>10</v>
      </c>
    </row>
    <row r="45" spans="1:9" x14ac:dyDescent="0.2">
      <c r="A45" s="20" t="s">
        <v>143</v>
      </c>
      <c r="B45" s="27">
        <v>30</v>
      </c>
      <c r="C45" s="27">
        <v>30</v>
      </c>
      <c r="D45" s="27">
        <v>20</v>
      </c>
      <c r="E45" s="27"/>
      <c r="F45" s="27">
        <v>6</v>
      </c>
      <c r="G45" s="27">
        <v>6</v>
      </c>
      <c r="H45" s="27">
        <v>7</v>
      </c>
    </row>
    <row r="46" spans="1:9" x14ac:dyDescent="0.2">
      <c r="A46" s="20" t="s">
        <v>144</v>
      </c>
      <c r="B46" s="27" t="s">
        <v>188</v>
      </c>
      <c r="C46" s="27">
        <v>10</v>
      </c>
      <c r="D46" s="27" t="s">
        <v>188</v>
      </c>
      <c r="E46" s="27"/>
      <c r="F46" s="27" t="s">
        <v>188</v>
      </c>
      <c r="G46" s="27">
        <v>19</v>
      </c>
      <c r="H46" s="27" t="s">
        <v>188</v>
      </c>
    </row>
    <row r="47" spans="1:9" x14ac:dyDescent="0.2">
      <c r="A47" s="24"/>
      <c r="B47" s="23"/>
      <c r="C47" s="7"/>
      <c r="D47" s="7"/>
      <c r="E47" s="7"/>
      <c r="F47" s="7"/>
      <c r="G47" s="7"/>
      <c r="H47" s="7"/>
      <c r="I47" s="7"/>
    </row>
    <row r="48" spans="1:9" x14ac:dyDescent="0.2">
      <c r="A48" s="8" t="s">
        <v>5</v>
      </c>
      <c r="B48" s="8"/>
      <c r="C48" s="14"/>
      <c r="D48" s="14"/>
      <c r="E48" s="14"/>
    </row>
    <row r="49" spans="1:5" x14ac:dyDescent="0.2">
      <c r="A49" s="22"/>
      <c r="C49" s="14"/>
      <c r="D49" s="14"/>
      <c r="E49" s="14"/>
    </row>
    <row r="50" spans="1:5" x14ac:dyDescent="0.2">
      <c r="B50" s="6"/>
    </row>
    <row r="51" spans="1:5" x14ac:dyDescent="0.2">
      <c r="B51" s="6"/>
    </row>
    <row r="52" spans="1:5" x14ac:dyDescent="0.2">
      <c r="B52" s="6"/>
    </row>
    <row r="53" spans="1:5" x14ac:dyDescent="0.2">
      <c r="B53" s="6"/>
    </row>
    <row r="54" spans="1:5" x14ac:dyDescent="0.2">
      <c r="B54" s="6"/>
    </row>
    <row r="55" spans="1:5" x14ac:dyDescent="0.2">
      <c r="B55" s="6"/>
    </row>
    <row r="56" spans="1:5" x14ac:dyDescent="0.2">
      <c r="B56" s="27"/>
    </row>
    <row r="57" spans="1:5" x14ac:dyDescent="0.2">
      <c r="B57" s="6"/>
    </row>
    <row r="58" spans="1:5" x14ac:dyDescent="0.2">
      <c r="B58" s="6"/>
    </row>
    <row r="59" spans="1:5" x14ac:dyDescent="0.2">
      <c r="B59" s="6"/>
    </row>
    <row r="60" spans="1:5" x14ac:dyDescent="0.2">
      <c r="B60" s="6"/>
    </row>
    <row r="61" spans="1:5" x14ac:dyDescent="0.2">
      <c r="B61" s="6"/>
    </row>
    <row r="62" spans="1:5" x14ac:dyDescent="0.2">
      <c r="B62" s="6"/>
    </row>
    <row r="63" spans="1:5" x14ac:dyDescent="0.2">
      <c r="B63" s="6"/>
    </row>
    <row r="64" spans="1:5" x14ac:dyDescent="0.2">
      <c r="B64" s="6"/>
    </row>
    <row r="65" spans="2:2" x14ac:dyDescent="0.2">
      <c r="B65" s="6"/>
    </row>
    <row r="66" spans="2:2" x14ac:dyDescent="0.2">
      <c r="B66" s="6"/>
    </row>
    <row r="67" spans="2:2" x14ac:dyDescent="0.2">
      <c r="B67" s="6"/>
    </row>
    <row r="68" spans="2:2" x14ac:dyDescent="0.2">
      <c r="B68" s="6"/>
    </row>
    <row r="69" spans="2:2" x14ac:dyDescent="0.2">
      <c r="B69" s="6"/>
    </row>
    <row r="70" spans="2:2" x14ac:dyDescent="0.2">
      <c r="B70" s="6"/>
    </row>
    <row r="71" spans="2:2" x14ac:dyDescent="0.2">
      <c r="B71" s="6"/>
    </row>
    <row r="72" spans="2:2" x14ac:dyDescent="0.2">
      <c r="B72" s="6"/>
    </row>
    <row r="73" spans="2:2" x14ac:dyDescent="0.2">
      <c r="B73" s="6"/>
    </row>
    <row r="74" spans="2:2" x14ac:dyDescent="0.2">
      <c r="B74" s="6"/>
    </row>
    <row r="75" spans="2:2" x14ac:dyDescent="0.2">
      <c r="B75" s="6"/>
    </row>
    <row r="76" spans="2:2" x14ac:dyDescent="0.2">
      <c r="B76" s="6"/>
    </row>
    <row r="77" spans="2:2" x14ac:dyDescent="0.2">
      <c r="B77" s="6"/>
    </row>
    <row r="78" spans="2:2" x14ac:dyDescent="0.2">
      <c r="B78" s="6"/>
    </row>
    <row r="79" spans="2:2" x14ac:dyDescent="0.2">
      <c r="B79" s="6"/>
    </row>
    <row r="80" spans="2:2" x14ac:dyDescent="0.2">
      <c r="B80" s="6"/>
    </row>
    <row r="81" spans="2:4" x14ac:dyDescent="0.2">
      <c r="B81" s="27"/>
    </row>
    <row r="82" spans="2:4" x14ac:dyDescent="0.2">
      <c r="B82" s="6"/>
    </row>
    <row r="83" spans="2:4" x14ac:dyDescent="0.2">
      <c r="B83" s="6"/>
    </row>
    <row r="84" spans="2:4" x14ac:dyDescent="0.2">
      <c r="B84" s="6"/>
    </row>
    <row r="85" spans="2:4" x14ac:dyDescent="0.2">
      <c r="B85" s="6"/>
    </row>
    <row r="86" spans="2:4" x14ac:dyDescent="0.2">
      <c r="B86" s="6"/>
    </row>
    <row r="87" spans="2:4" x14ac:dyDescent="0.2">
      <c r="B87" s="6"/>
    </row>
    <row r="88" spans="2:4" x14ac:dyDescent="0.2">
      <c r="B88" s="27"/>
      <c r="D88" s="27"/>
    </row>
  </sheetData>
  <conditionalFormatting sqref="B6">
    <cfRule type="cellIs" dxfId="61" priority="1" stopIfTrue="1" operator="equal">
      <formula>"   "</formula>
    </cfRule>
    <cfRule type="cellIs" dxfId="60" priority="2"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ColWidth="9.140625" defaultRowHeight="11.25" x14ac:dyDescent="0.2"/>
  <cols>
    <col min="1" max="1" width="37.7109375" style="14" customWidth="1"/>
    <col min="2" max="2" width="10" style="14" customWidth="1"/>
    <col min="3" max="4" width="10" style="6" customWidth="1"/>
    <col min="5" max="5" width="1.7109375" style="6" customWidth="1"/>
    <col min="6" max="6" width="10.7109375" style="6" bestFit="1" customWidth="1"/>
    <col min="7" max="8" width="10" style="6" customWidth="1"/>
    <col min="9" max="9" width="1.7109375" style="6" customWidth="1"/>
    <col min="10" max="10" width="2.7109375" style="6" customWidth="1"/>
    <col min="11" max="16384" width="9.140625" style="6"/>
  </cols>
  <sheetData>
    <row r="1" spans="1:9" ht="11.25" customHeight="1" x14ac:dyDescent="0.2">
      <c r="A1" s="5" t="s">
        <v>22</v>
      </c>
      <c r="B1" s="6"/>
    </row>
    <row r="2" spans="1:9" ht="11.25" customHeight="1" x14ac:dyDescent="0.2">
      <c r="A2" s="5" t="s">
        <v>198</v>
      </c>
      <c r="B2" s="6"/>
      <c r="I2" s="7"/>
    </row>
    <row r="3" spans="1:9" ht="11.25" customHeight="1" x14ac:dyDescent="0.2">
      <c r="A3" s="8"/>
      <c r="B3" s="25" t="s">
        <v>19</v>
      </c>
      <c r="C3" s="9"/>
      <c r="D3" s="9"/>
      <c r="E3" s="26"/>
      <c r="F3" s="9" t="s">
        <v>12</v>
      </c>
      <c r="G3" s="9"/>
      <c r="H3" s="9"/>
      <c r="I3" s="10"/>
    </row>
    <row r="4" spans="1:9" ht="11.25" customHeight="1" x14ac:dyDescent="0.2">
      <c r="A4" s="7"/>
      <c r="B4" s="11">
        <v>2019</v>
      </c>
      <c r="C4" s="11">
        <v>2020</v>
      </c>
      <c r="D4" s="11">
        <v>2021</v>
      </c>
      <c r="E4" s="11"/>
      <c r="F4" s="11">
        <v>2019</v>
      </c>
      <c r="G4" s="11">
        <v>2020</v>
      </c>
      <c r="H4" s="11">
        <v>2021</v>
      </c>
      <c r="I4" s="11"/>
    </row>
    <row r="5" spans="1:9" ht="11.25" customHeight="1" x14ac:dyDescent="0.2">
      <c r="A5" s="6"/>
      <c r="B5" s="34"/>
      <c r="C5" s="62"/>
      <c r="D5" s="62"/>
      <c r="E5" s="62"/>
      <c r="F5" s="62"/>
      <c r="G5" s="12"/>
      <c r="H5" s="12"/>
      <c r="I5" s="12"/>
    </row>
    <row r="6" spans="1:9" ht="11.25" customHeight="1" x14ac:dyDescent="0.2">
      <c r="A6" s="6"/>
      <c r="B6" s="13" t="s">
        <v>16</v>
      </c>
      <c r="C6" s="61"/>
      <c r="D6" s="61"/>
      <c r="E6" s="62"/>
      <c r="F6" s="63" t="s">
        <v>15</v>
      </c>
      <c r="G6" s="11"/>
      <c r="H6" s="11"/>
      <c r="I6" s="11"/>
    </row>
    <row r="7" spans="1:9" ht="11.25" customHeight="1" x14ac:dyDescent="0.2">
      <c r="A7" s="6"/>
      <c r="B7" s="6"/>
      <c r="C7" s="17"/>
      <c r="D7" s="14"/>
      <c r="E7" s="14"/>
    </row>
    <row r="8" spans="1:9" ht="11.25" customHeight="1" x14ac:dyDescent="0.2">
      <c r="A8" s="46" t="s">
        <v>204</v>
      </c>
      <c r="B8" s="27">
        <v>8830</v>
      </c>
      <c r="C8" s="27">
        <v>9220</v>
      </c>
      <c r="D8" s="27">
        <v>9500</v>
      </c>
      <c r="E8" s="27"/>
      <c r="F8" s="27">
        <v>12682</v>
      </c>
      <c r="G8" s="27">
        <v>11894</v>
      </c>
      <c r="H8" s="27">
        <v>12682</v>
      </c>
    </row>
    <row r="9" spans="1:9" ht="11.25" customHeight="1" x14ac:dyDescent="0.2">
      <c r="A9" s="1"/>
      <c r="B9" s="27"/>
      <c r="C9" s="27"/>
      <c r="D9" s="27"/>
      <c r="E9" s="27"/>
      <c r="F9" s="27"/>
      <c r="G9" s="27"/>
      <c r="H9" s="27"/>
    </row>
    <row r="10" spans="1:9" ht="11.25" customHeight="1" x14ac:dyDescent="0.2">
      <c r="A10" s="15" t="s">
        <v>23</v>
      </c>
      <c r="B10" s="27"/>
      <c r="C10" s="27"/>
      <c r="D10" s="27"/>
      <c r="E10" s="27"/>
      <c r="F10" s="27"/>
      <c r="G10" s="27"/>
      <c r="H10" s="27"/>
    </row>
    <row r="11" spans="1:9" ht="11.25" customHeight="1" x14ac:dyDescent="0.2">
      <c r="A11" s="3" t="s">
        <v>24</v>
      </c>
      <c r="B11" s="27">
        <v>4320</v>
      </c>
      <c r="C11" s="27">
        <v>4550</v>
      </c>
      <c r="D11" s="27">
        <v>4680</v>
      </c>
      <c r="E11" s="27"/>
      <c r="F11" s="27">
        <v>8974</v>
      </c>
      <c r="G11" s="27">
        <v>8731</v>
      </c>
      <c r="H11" s="27">
        <v>8974</v>
      </c>
    </row>
    <row r="12" spans="1:9" ht="11.25" customHeight="1" x14ac:dyDescent="0.2">
      <c r="A12" s="3" t="s">
        <v>25</v>
      </c>
      <c r="B12" s="27">
        <v>4290</v>
      </c>
      <c r="C12" s="27">
        <v>4430</v>
      </c>
      <c r="D12" s="27">
        <v>4580</v>
      </c>
      <c r="E12" s="27"/>
      <c r="F12" s="27">
        <v>2041</v>
      </c>
      <c r="G12" s="27">
        <v>1695</v>
      </c>
      <c r="H12" s="27">
        <v>2041</v>
      </c>
    </row>
    <row r="13" spans="1:9" ht="11.25" customHeight="1" x14ac:dyDescent="0.2">
      <c r="A13" s="3" t="s">
        <v>26</v>
      </c>
      <c r="B13" s="27">
        <v>210</v>
      </c>
      <c r="C13" s="27">
        <v>210</v>
      </c>
      <c r="D13" s="27">
        <v>210</v>
      </c>
      <c r="E13" s="27"/>
      <c r="F13" s="27">
        <v>1472</v>
      </c>
      <c r="G13" s="27">
        <v>1326</v>
      </c>
      <c r="H13" s="27">
        <v>1472</v>
      </c>
    </row>
    <row r="14" spans="1:9" ht="11.25" customHeight="1" x14ac:dyDescent="0.2">
      <c r="A14" s="3" t="s">
        <v>27</v>
      </c>
      <c r="B14" s="27">
        <v>10</v>
      </c>
      <c r="C14" s="27">
        <v>20</v>
      </c>
      <c r="D14" s="27">
        <v>20</v>
      </c>
      <c r="E14" s="27"/>
      <c r="F14" s="27">
        <v>195</v>
      </c>
      <c r="G14" s="27">
        <v>142</v>
      </c>
      <c r="H14" s="27">
        <v>195</v>
      </c>
    </row>
    <row r="15" spans="1:9" ht="11.25" customHeight="1" x14ac:dyDescent="0.2">
      <c r="A15" s="21"/>
      <c r="B15" s="27"/>
      <c r="C15" s="27"/>
      <c r="D15" s="27"/>
      <c r="E15" s="27"/>
      <c r="F15" s="27"/>
      <c r="G15" s="27"/>
      <c r="H15" s="27"/>
    </row>
    <row r="16" spans="1:9" ht="11.25" customHeight="1" x14ac:dyDescent="0.2">
      <c r="A16" s="15" t="s">
        <v>92</v>
      </c>
      <c r="B16" s="27">
        <v>180</v>
      </c>
      <c r="C16" s="27">
        <v>180</v>
      </c>
      <c r="D16" s="27">
        <v>190</v>
      </c>
      <c r="E16" s="27"/>
      <c r="F16" s="27">
        <v>1302</v>
      </c>
      <c r="G16" s="27">
        <v>1205</v>
      </c>
      <c r="H16" s="27">
        <v>1682</v>
      </c>
    </row>
    <row r="17" spans="1:9" ht="11.25" customHeight="1" x14ac:dyDescent="0.2">
      <c r="A17" s="19"/>
      <c r="B17" s="27"/>
      <c r="C17" s="27"/>
      <c r="D17" s="27"/>
      <c r="E17" s="27"/>
      <c r="F17" s="27"/>
      <c r="G17" s="27"/>
      <c r="H17" s="27"/>
    </row>
    <row r="18" spans="1:9" ht="11.25" customHeight="1" x14ac:dyDescent="0.2">
      <c r="A18" s="15" t="s">
        <v>28</v>
      </c>
      <c r="B18" s="27"/>
      <c r="C18" s="27"/>
      <c r="D18" s="27"/>
      <c r="E18" s="27"/>
      <c r="F18" s="27"/>
      <c r="G18" s="27"/>
      <c r="H18" s="27"/>
    </row>
    <row r="19" spans="1:9" ht="11.25" customHeight="1" x14ac:dyDescent="0.2">
      <c r="A19" s="3" t="s">
        <v>29</v>
      </c>
      <c r="B19" s="27">
        <v>70</v>
      </c>
      <c r="C19" s="27">
        <v>70</v>
      </c>
      <c r="D19" s="27">
        <v>70</v>
      </c>
      <c r="E19" s="27"/>
      <c r="F19" s="27">
        <v>320</v>
      </c>
      <c r="G19" s="27">
        <v>316</v>
      </c>
      <c r="H19" s="27">
        <v>402</v>
      </c>
    </row>
    <row r="20" spans="1:9" ht="11.25" customHeight="1" x14ac:dyDescent="0.2">
      <c r="A20" s="3" t="s">
        <v>30</v>
      </c>
      <c r="B20" s="27">
        <v>100</v>
      </c>
      <c r="C20" s="27">
        <v>100</v>
      </c>
      <c r="D20" s="27">
        <v>100</v>
      </c>
      <c r="E20" s="27"/>
      <c r="F20" s="27">
        <v>811</v>
      </c>
      <c r="G20" s="27">
        <v>726</v>
      </c>
      <c r="H20" s="27">
        <v>1030</v>
      </c>
    </row>
    <row r="21" spans="1:9" ht="11.25" customHeight="1" x14ac:dyDescent="0.2">
      <c r="A21" s="3" t="s">
        <v>121</v>
      </c>
      <c r="B21" s="27">
        <v>10</v>
      </c>
      <c r="C21" s="27">
        <v>10</v>
      </c>
      <c r="D21" s="27">
        <v>20</v>
      </c>
      <c r="E21" s="27"/>
      <c r="F21" s="27">
        <v>103</v>
      </c>
      <c r="G21" s="27">
        <v>95</v>
      </c>
      <c r="H21" s="27">
        <v>117</v>
      </c>
    </row>
    <row r="22" spans="1:9" ht="11.25" customHeight="1" x14ac:dyDescent="0.2">
      <c r="A22" s="3" t="s">
        <v>31</v>
      </c>
      <c r="B22" s="27">
        <v>10</v>
      </c>
      <c r="C22" s="27">
        <v>10</v>
      </c>
      <c r="D22" s="27">
        <v>10</v>
      </c>
      <c r="E22" s="27"/>
      <c r="F22" s="27">
        <v>68</v>
      </c>
      <c r="G22" s="27">
        <v>68</v>
      </c>
      <c r="H22" s="27">
        <v>133</v>
      </c>
    </row>
    <row r="23" spans="1:9" x14ac:dyDescent="0.2">
      <c r="A23" s="24"/>
      <c r="B23" s="23"/>
      <c r="C23" s="7"/>
      <c r="D23" s="7"/>
      <c r="E23" s="7"/>
      <c r="F23" s="7"/>
      <c r="G23" s="7"/>
      <c r="H23" s="7"/>
      <c r="I23" s="7"/>
    </row>
    <row r="24" spans="1:9" x14ac:dyDescent="0.2">
      <c r="A24" s="8" t="s">
        <v>5</v>
      </c>
      <c r="B24" s="8"/>
      <c r="C24" s="14"/>
      <c r="D24" s="14"/>
      <c r="E24" s="14"/>
    </row>
    <row r="25" spans="1:9" x14ac:dyDescent="0.2">
      <c r="A25" s="22"/>
      <c r="C25" s="14"/>
      <c r="D25" s="14"/>
      <c r="E25" s="14"/>
    </row>
    <row r="26" spans="1:9" x14ac:dyDescent="0.2">
      <c r="A26" s="2"/>
      <c r="B26" s="6"/>
    </row>
    <row r="27" spans="1:9" x14ac:dyDescent="0.2">
      <c r="A27" s="6"/>
      <c r="B27" s="6"/>
    </row>
    <row r="28" spans="1:9" x14ac:dyDescent="0.2">
      <c r="A28" s="6"/>
      <c r="B28" s="6"/>
    </row>
    <row r="29" spans="1:9" x14ac:dyDescent="0.2">
      <c r="A29" s="6"/>
      <c r="B29" s="6"/>
    </row>
    <row r="30" spans="1:9" x14ac:dyDescent="0.2">
      <c r="B30" s="6"/>
      <c r="E30" s="14"/>
    </row>
    <row r="31" spans="1:9" x14ac:dyDescent="0.2">
      <c r="B31" s="6"/>
      <c r="E31" s="14"/>
    </row>
    <row r="32" spans="1:9" x14ac:dyDescent="0.2">
      <c r="B32" s="6"/>
      <c r="E32" s="14"/>
    </row>
    <row r="33" spans="2:5" x14ac:dyDescent="0.2">
      <c r="B33" s="6"/>
      <c r="E33" s="14"/>
    </row>
    <row r="34" spans="2:5" x14ac:dyDescent="0.2">
      <c r="B34" s="6"/>
      <c r="E34" s="14"/>
    </row>
    <row r="35" spans="2:5" x14ac:dyDescent="0.2">
      <c r="B35" s="6"/>
      <c r="E35" s="14"/>
    </row>
    <row r="36" spans="2:5" x14ac:dyDescent="0.2">
      <c r="B36" s="6"/>
    </row>
    <row r="37" spans="2:5" x14ac:dyDescent="0.2">
      <c r="B37" s="6"/>
    </row>
    <row r="38" spans="2:5" x14ac:dyDescent="0.2">
      <c r="B38" s="6"/>
    </row>
    <row r="39" spans="2:5" x14ac:dyDescent="0.2">
      <c r="B39" s="6"/>
    </row>
    <row r="40" spans="2:5" x14ac:dyDescent="0.2">
      <c r="B40" s="6"/>
    </row>
  </sheetData>
  <conditionalFormatting sqref="B6">
    <cfRule type="cellIs" dxfId="59" priority="1" stopIfTrue="1" operator="equal">
      <formula>"   "</formula>
    </cfRule>
    <cfRule type="cellIs" dxfId="58"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ColWidth="9.140625" defaultRowHeight="11.25" x14ac:dyDescent="0.2"/>
  <cols>
    <col min="1" max="1" width="49.85546875" style="14" customWidth="1"/>
    <col min="2" max="2" width="10" style="14" customWidth="1"/>
    <col min="3" max="4" width="10" style="6" customWidth="1"/>
    <col min="5" max="5" width="1.7109375" style="6" customWidth="1"/>
    <col min="6" max="8" width="10" style="6" customWidth="1"/>
    <col min="9" max="9" width="1.7109375" style="6" customWidth="1"/>
    <col min="10" max="12" width="10" style="6" customWidth="1"/>
    <col min="13" max="13" width="2.7109375" style="6" customWidth="1"/>
    <col min="14" max="16384" width="9.140625" style="6"/>
  </cols>
  <sheetData>
    <row r="1" spans="1:12" ht="11.25" customHeight="1" x14ac:dyDescent="0.2">
      <c r="A1" s="5" t="s">
        <v>39</v>
      </c>
      <c r="B1" s="6"/>
    </row>
    <row r="2" spans="1:12" ht="11.25" customHeight="1" x14ac:dyDescent="0.2">
      <c r="A2" s="5" t="s">
        <v>199</v>
      </c>
      <c r="B2" s="6"/>
      <c r="I2" s="7"/>
    </row>
    <row r="3" spans="1:12" ht="11.25" customHeight="1" x14ac:dyDescent="0.2">
      <c r="A3" s="8"/>
      <c r="B3" s="25" t="s">
        <v>42</v>
      </c>
      <c r="C3" s="9"/>
      <c r="D3" s="9"/>
      <c r="E3" s="26"/>
      <c r="F3" s="66" t="s">
        <v>252</v>
      </c>
      <c r="G3" s="66"/>
      <c r="H3" s="66"/>
      <c r="I3" s="10"/>
      <c r="J3" s="9" t="s">
        <v>41</v>
      </c>
      <c r="K3" s="9"/>
      <c r="L3" s="9"/>
    </row>
    <row r="4" spans="1:12" ht="11.25" customHeight="1" x14ac:dyDescent="0.2">
      <c r="A4" s="7"/>
      <c r="B4" s="11">
        <v>2019</v>
      </c>
      <c r="C4" s="11">
        <v>2020</v>
      </c>
      <c r="D4" s="11">
        <v>2021</v>
      </c>
      <c r="E4" s="11"/>
      <c r="F4" s="11">
        <v>2019</v>
      </c>
      <c r="G4" s="11">
        <v>2020</v>
      </c>
      <c r="H4" s="11">
        <v>2021</v>
      </c>
      <c r="I4" s="11"/>
      <c r="J4" s="11">
        <v>2019</v>
      </c>
      <c r="K4" s="11">
        <v>2020</v>
      </c>
      <c r="L4" s="11">
        <v>2021</v>
      </c>
    </row>
    <row r="5" spans="1:12" ht="11.25" customHeight="1" x14ac:dyDescent="0.2">
      <c r="A5" s="6"/>
      <c r="B5" s="6"/>
      <c r="C5" s="12"/>
      <c r="D5" s="12"/>
      <c r="E5" s="12"/>
      <c r="F5" s="12"/>
      <c r="G5" s="12"/>
      <c r="H5" s="12"/>
      <c r="I5" s="12"/>
      <c r="J5" s="12"/>
      <c r="K5" s="12"/>
      <c r="L5" s="12"/>
    </row>
    <row r="6" spans="1:12" ht="11.25" customHeight="1" x14ac:dyDescent="0.2">
      <c r="A6" s="6"/>
      <c r="B6" s="13" t="s">
        <v>15</v>
      </c>
      <c r="C6" s="61"/>
      <c r="D6" s="61"/>
      <c r="E6" s="62"/>
      <c r="F6" s="63" t="s">
        <v>38</v>
      </c>
      <c r="G6" s="61"/>
      <c r="H6" s="61"/>
      <c r="I6" s="62"/>
      <c r="J6" s="63" t="s">
        <v>16</v>
      </c>
      <c r="K6" s="61"/>
      <c r="L6" s="11"/>
    </row>
    <row r="7" spans="1:12" ht="11.25" customHeight="1" x14ac:dyDescent="0.2">
      <c r="A7" s="6"/>
      <c r="B7" s="6"/>
      <c r="C7" s="17"/>
      <c r="D7" s="14"/>
      <c r="E7" s="14"/>
    </row>
    <row r="8" spans="1:12" ht="11.25" customHeight="1" x14ac:dyDescent="0.2">
      <c r="A8" s="5" t="s">
        <v>89</v>
      </c>
      <c r="B8" s="27">
        <v>515246</v>
      </c>
      <c r="C8" s="27">
        <v>482713</v>
      </c>
      <c r="D8" s="27">
        <v>589202</v>
      </c>
      <c r="E8" s="14"/>
      <c r="F8" s="6">
        <v>100</v>
      </c>
      <c r="G8" s="6">
        <v>100</v>
      </c>
      <c r="H8" s="6">
        <v>100</v>
      </c>
    </row>
    <row r="9" spans="1:12" ht="11.25" customHeight="1" x14ac:dyDescent="0.2">
      <c r="A9" s="6"/>
      <c r="B9" s="6"/>
      <c r="C9" s="17"/>
      <c r="D9" s="14"/>
      <c r="E9" s="14"/>
    </row>
    <row r="10" spans="1:12" ht="11.25" customHeight="1" x14ac:dyDescent="0.2">
      <c r="A10" s="32" t="s">
        <v>171</v>
      </c>
      <c r="B10" s="27">
        <v>24602</v>
      </c>
      <c r="C10" s="27">
        <v>25368</v>
      </c>
      <c r="D10" s="27">
        <v>27564</v>
      </c>
      <c r="E10" s="18"/>
      <c r="F10" s="31">
        <v>4.7746397962985965</v>
      </c>
      <c r="G10" s="31">
        <v>5.2552966255311127</v>
      </c>
      <c r="H10" s="31">
        <v>4.6781918594981011</v>
      </c>
      <c r="J10" s="27">
        <v>6880</v>
      </c>
      <c r="K10" s="27">
        <v>6880</v>
      </c>
      <c r="L10" s="27">
        <v>6920</v>
      </c>
    </row>
    <row r="11" spans="1:12" ht="11.25" customHeight="1" x14ac:dyDescent="0.2">
      <c r="A11" s="32" t="s">
        <v>32</v>
      </c>
      <c r="B11" s="27">
        <v>2966</v>
      </c>
      <c r="C11" s="27">
        <v>3178</v>
      </c>
      <c r="D11" s="27">
        <v>3446</v>
      </c>
      <c r="E11" s="18"/>
      <c r="F11" s="31">
        <v>0.57562725127313386</v>
      </c>
      <c r="G11" s="31">
        <v>0.65836221522933913</v>
      </c>
      <c r="H11" s="31">
        <v>0.58485884297745083</v>
      </c>
      <c r="J11" s="27">
        <v>4100</v>
      </c>
      <c r="K11" s="27">
        <v>4090</v>
      </c>
      <c r="L11" s="27">
        <v>4130</v>
      </c>
    </row>
    <row r="12" spans="1:12" ht="11.25" customHeight="1" x14ac:dyDescent="0.2">
      <c r="A12" s="32" t="s">
        <v>33</v>
      </c>
      <c r="B12" s="27">
        <v>21636</v>
      </c>
      <c r="C12" s="27">
        <v>22191</v>
      </c>
      <c r="D12" s="27">
        <v>24118</v>
      </c>
      <c r="E12" s="18"/>
      <c r="F12" s="31">
        <v>4.1990125450254627</v>
      </c>
      <c r="G12" s="31">
        <v>4.5971415727357661</v>
      </c>
      <c r="H12" s="31">
        <v>4.0933330165206501</v>
      </c>
      <c r="J12" s="27">
        <v>2780</v>
      </c>
      <c r="K12" s="27">
        <v>2790</v>
      </c>
      <c r="L12" s="27">
        <v>2790</v>
      </c>
    </row>
    <row r="13" spans="1:12" ht="11.25" customHeight="1" x14ac:dyDescent="0.2">
      <c r="A13" s="32"/>
      <c r="B13" s="27"/>
      <c r="C13" s="27"/>
      <c r="D13" s="27"/>
      <c r="E13" s="18"/>
    </row>
    <row r="14" spans="1:12" ht="11.25" customHeight="1" x14ac:dyDescent="0.2">
      <c r="A14" s="32" t="s">
        <v>172</v>
      </c>
      <c r="B14" s="27">
        <v>5464</v>
      </c>
      <c r="C14" s="27">
        <v>5995</v>
      </c>
      <c r="D14" s="27">
        <v>6881</v>
      </c>
      <c r="E14" s="18"/>
      <c r="F14" s="42">
        <v>1.0604643218967251</v>
      </c>
      <c r="G14" s="42">
        <v>1.2419387917872524</v>
      </c>
      <c r="H14" s="42">
        <v>1.1678507540707601</v>
      </c>
    </row>
    <row r="15" spans="1:12" ht="11.25" customHeight="1" x14ac:dyDescent="0.2">
      <c r="A15" s="32" t="s">
        <v>34</v>
      </c>
      <c r="B15" s="27">
        <v>458</v>
      </c>
      <c r="C15" s="27">
        <v>472</v>
      </c>
      <c r="D15" s="27">
        <v>814</v>
      </c>
      <c r="E15" s="18"/>
      <c r="F15" s="42">
        <v>8.8889578958400453E-2</v>
      </c>
      <c r="G15" s="42">
        <v>9.7780668844634391E-2</v>
      </c>
      <c r="H15" s="42">
        <v>0.13815295942647851</v>
      </c>
    </row>
    <row r="16" spans="1:12" ht="11.25" customHeight="1" x14ac:dyDescent="0.2">
      <c r="A16" s="32" t="s">
        <v>35</v>
      </c>
      <c r="B16" s="27">
        <v>5007</v>
      </c>
      <c r="C16" s="27">
        <v>5523</v>
      </c>
      <c r="D16" s="27">
        <v>6066</v>
      </c>
      <c r="E16" s="18"/>
      <c r="F16" s="42">
        <v>0.97176882498845218</v>
      </c>
      <c r="G16" s="42">
        <v>1.1441581229426181</v>
      </c>
      <c r="H16" s="42">
        <v>1.029528073563905</v>
      </c>
    </row>
    <row r="17" spans="1:12" ht="11.25" customHeight="1" x14ac:dyDescent="0.2">
      <c r="A17" s="32"/>
      <c r="B17" s="27"/>
      <c r="C17" s="27"/>
      <c r="D17" s="27"/>
      <c r="E17" s="18"/>
      <c r="F17" s="42"/>
      <c r="G17" s="42"/>
      <c r="H17" s="42"/>
    </row>
    <row r="18" spans="1:12" ht="11.25" customHeight="1" x14ac:dyDescent="0.2">
      <c r="A18" s="32" t="s">
        <v>173</v>
      </c>
      <c r="B18" s="27">
        <v>19137</v>
      </c>
      <c r="C18" s="27">
        <v>19373</v>
      </c>
      <c r="D18" s="27">
        <v>20683</v>
      </c>
      <c r="E18" s="18"/>
      <c r="F18" s="42">
        <v>3.7141481932901952</v>
      </c>
      <c r="G18" s="42">
        <v>4.0133578337438598</v>
      </c>
      <c r="H18" s="42">
        <v>3.5103411054273406</v>
      </c>
    </row>
    <row r="19" spans="1:12" ht="11.25" customHeight="1" x14ac:dyDescent="0.2">
      <c r="A19" s="32" t="s">
        <v>36</v>
      </c>
      <c r="B19" s="27">
        <v>2508</v>
      </c>
      <c r="C19" s="27">
        <v>2706</v>
      </c>
      <c r="D19" s="27">
        <v>2631</v>
      </c>
      <c r="E19" s="18"/>
      <c r="F19" s="42">
        <v>0.48675778171979989</v>
      </c>
      <c r="G19" s="42">
        <v>0.56058154638470481</v>
      </c>
      <c r="H19" s="42">
        <v>0.4465361624705958</v>
      </c>
    </row>
    <row r="20" spans="1:12" ht="11.25" customHeight="1" x14ac:dyDescent="0.2">
      <c r="A20" s="32" t="s">
        <v>37</v>
      </c>
      <c r="B20" s="27">
        <v>16629</v>
      </c>
      <c r="C20" s="27">
        <v>16668</v>
      </c>
      <c r="D20" s="27">
        <v>18052</v>
      </c>
      <c r="E20" s="18"/>
      <c r="F20" s="42">
        <v>3.2273904115703953</v>
      </c>
      <c r="G20" s="42">
        <v>3.4529834497931482</v>
      </c>
      <c r="H20" s="42">
        <v>3.0638049429567449</v>
      </c>
    </row>
    <row r="21" spans="1:12" x14ac:dyDescent="0.2">
      <c r="A21" s="24"/>
      <c r="B21" s="23"/>
      <c r="C21" s="7"/>
      <c r="D21" s="7"/>
      <c r="E21" s="7"/>
      <c r="F21" s="7"/>
      <c r="G21" s="7"/>
      <c r="H21" s="7"/>
      <c r="I21" s="7"/>
      <c r="J21" s="7"/>
      <c r="K21" s="7"/>
      <c r="L21" s="7"/>
    </row>
    <row r="22" spans="1:12" x14ac:dyDescent="0.2">
      <c r="A22" s="8" t="s">
        <v>5</v>
      </c>
      <c r="B22" s="8"/>
      <c r="C22" s="14"/>
      <c r="D22" s="14"/>
      <c r="E22" s="14"/>
    </row>
    <row r="23" spans="1:12" x14ac:dyDescent="0.2">
      <c r="A23" s="22"/>
      <c r="C23" s="14"/>
      <c r="D23" s="14"/>
      <c r="E23" s="14"/>
    </row>
    <row r="24" spans="1:12" x14ac:dyDescent="0.2">
      <c r="A24" s="2"/>
      <c r="B24" s="6"/>
      <c r="D24" s="50"/>
    </row>
    <row r="25" spans="1:12" x14ac:dyDescent="0.2">
      <c r="A25" s="6"/>
      <c r="B25" s="6"/>
      <c r="D25" s="49"/>
    </row>
    <row r="26" spans="1:12" x14ac:dyDescent="0.2">
      <c r="A26" s="6"/>
      <c r="B26" s="6"/>
      <c r="D26" s="50"/>
    </row>
    <row r="27" spans="1:12" x14ac:dyDescent="0.2">
      <c r="A27" s="6"/>
      <c r="B27" s="6"/>
    </row>
    <row r="28" spans="1:12" x14ac:dyDescent="0.2">
      <c r="C28" s="14"/>
      <c r="D28" s="14"/>
      <c r="E28" s="14"/>
    </row>
    <row r="29" spans="1:12" x14ac:dyDescent="0.2">
      <c r="C29" s="14"/>
      <c r="D29" s="14"/>
      <c r="E29" s="14"/>
    </row>
    <row r="30" spans="1:12" x14ac:dyDescent="0.2">
      <c r="C30" s="14"/>
      <c r="D30" s="14"/>
      <c r="E30" s="14"/>
    </row>
    <row r="31" spans="1:12" x14ac:dyDescent="0.2">
      <c r="C31" s="14"/>
      <c r="D31" s="14"/>
      <c r="E31" s="14"/>
    </row>
    <row r="32" spans="1:12" x14ac:dyDescent="0.2">
      <c r="C32" s="14"/>
      <c r="D32" s="14"/>
      <c r="E32" s="14"/>
    </row>
    <row r="33" spans="3:5" x14ac:dyDescent="0.2">
      <c r="C33" s="14"/>
      <c r="D33" s="14"/>
      <c r="E33" s="14"/>
    </row>
  </sheetData>
  <mergeCells count="1">
    <mergeCell ref="F3:H3"/>
  </mergeCells>
  <conditionalFormatting sqref="B6">
    <cfRule type="cellIs" dxfId="57" priority="1" stopIfTrue="1" operator="equal">
      <formula>"   "</formula>
    </cfRule>
    <cfRule type="cellIs" dxfId="56"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36142D23-F8C9-419A-AD19-99680B81DB62}">
  <ds:schemaRefs>
    <ds:schemaRef ds:uri="http://schemas.microsoft.com/sharepoint/v3/contenttype/forms"/>
  </ds:schemaRefs>
</ds:datastoreItem>
</file>

<file path=customXml/itemProps2.xml><?xml version="1.0" encoding="utf-8"?>
<ds:datastoreItem xmlns:ds="http://schemas.openxmlformats.org/officeDocument/2006/customXml" ds:itemID="{177B3DD5-B3A1-4EC2-B83D-4FC6EC375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75E7BF-E5DC-4C6C-B51F-E7E8B5DC430C}">
  <ds:schemaRefs>
    <ds:schemaRef ds:uri="a99b4064-9fef-443e-9a60-b3ba7c4a9175"/>
    <ds:schemaRef ds:uri="http://purl.org/dc/elements/1.1/"/>
    <ds:schemaRef ds:uri="http://schemas.microsoft.com/office/2006/metadata/properties"/>
    <ds:schemaRef ds:uri="b74be9d0-744f-40c0-ac69-73a07a8fd844"/>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9c800eb1-f805-41d8-aed0-aef3c539a52d"/>
    <ds:schemaRef ds:uri="http://www.w3.org/XML/1998/namespace"/>
    <ds:schemaRef ds:uri="http://purl.org/dc/dcmitype/"/>
  </ds:schemaRefs>
</ds:datastoreItem>
</file>

<file path=customXml/itemProps4.xml><?xml version="1.0" encoding="utf-8"?>
<ds:datastoreItem xmlns:ds="http://schemas.openxmlformats.org/officeDocument/2006/customXml" ds:itemID="{9892A568-68AD-4240-9C47-AB0465DB198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20</vt:i4>
      </vt:variant>
      <vt:variant>
        <vt:lpstr>Benoemde bereiken</vt:lpstr>
      </vt:variant>
      <vt:variant>
        <vt:i4>3</vt:i4>
      </vt:variant>
    </vt:vector>
  </HeadingPairs>
  <TitlesOfParts>
    <vt:vector size="23" baseType="lpstr">
      <vt:lpstr>Voorblad</vt:lpstr>
      <vt:lpstr>Inhoudsopgave</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Toelichting!_Toc137168386</vt:lpstr>
      <vt:lpstr>'Tabel 1'!Afdrukbereik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Dzambo, I. (Igor)</cp:lastModifiedBy>
  <cp:lastPrinted>2015-04-13T14:17:13Z</cp:lastPrinted>
  <dcterms:created xsi:type="dcterms:W3CDTF">2009-09-04T06:54:45Z</dcterms:created>
  <dcterms:modified xsi:type="dcterms:W3CDTF">2023-06-12T15:39:17Z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