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TRE\Werk\Webmagazine\Productie Webmagazine\Innovatiewebsite\Economische-waarde-natuur\"/>
    </mc:Choice>
  </mc:AlternateContent>
  <bookViews>
    <workbookView xWindow="0" yWindow="0" windowWidth="14370" windowHeight="5130" tabRatio="654"/>
  </bookViews>
  <sheets>
    <sheet name="Voorblad" sheetId="7" r:id="rId1"/>
    <sheet name="Inhoud" sheetId="8" r:id="rId2"/>
    <sheet name="Toelichting" sheetId="19" r:id="rId3"/>
    <sheet name="Tabel 1" sheetId="26" r:id="rId4"/>
    <sheet name="Tabel 2" sheetId="27" r:id="rId5"/>
    <sheet name="Tabel 3" sheetId="28" r:id="rId6"/>
    <sheet name="Tabel 4" sheetId="29" r:id="rId7"/>
    <sheet name="Tabel 5" sheetId="30" r:id="rId8"/>
    <sheet name="Tabel 6" sheetId="31" r:id="rId9"/>
    <sheet name="Tabel 7" sheetId="24" r:id="rId10"/>
    <sheet name="Tabel 8" sheetId="25" r:id="rId11"/>
    <sheet name="Tabel 9" sheetId="17" r:id="rId12"/>
    <sheet name="Tabel 10" sheetId="21" r:id="rId13"/>
    <sheet name="Tabel 11" sheetId="22" r:id="rId14"/>
    <sheet name="Tabel 12" sheetId="23" r:id="rId15"/>
  </sheets>
  <definedNames>
    <definedName name="_xlnm.Print_Area" localSheetId="1">Inhoud!$A$1:$C$40</definedName>
    <definedName name="_xlnm.Print_Area" localSheetId="2">Toelichting!$A$1:$A$21</definedName>
    <definedName name="_xlnm.Print_Area" localSheetId="0">Voorblad!$A$1:$L$40</definedName>
    <definedName name="Eerstegetal" localSheetId="2">#REF!</definedName>
    <definedName name="Eerstegetal">#REF!</definedName>
    <definedName name="Namen" localSheetId="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8" i="25" l="1"/>
  <c r="BE38" i="25"/>
  <c r="E24" i="21" l="1"/>
  <c r="F24" i="21"/>
  <c r="H24" i="21"/>
  <c r="P41" i="17" l="1"/>
  <c r="P42" i="17"/>
  <c r="P40" i="17"/>
  <c r="BU55" i="25" l="1"/>
  <c r="BA53" i="25"/>
  <c r="AW54" i="25"/>
  <c r="AW55" i="25"/>
  <c r="BA55" i="25"/>
  <c r="BE55" i="25"/>
  <c r="AR54" i="25"/>
  <c r="AW53" i="25"/>
  <c r="R54" i="25"/>
  <c r="AW33" i="25"/>
  <c r="BA32" i="25"/>
  <c r="BA31" i="25"/>
  <c r="AW31" i="25"/>
  <c r="BA37" i="25"/>
  <c r="AW37" i="25"/>
  <c r="BA36" i="25"/>
  <c r="BA35" i="25"/>
  <c r="AW35" i="25"/>
  <c r="BA41" i="25"/>
  <c r="BA40" i="25"/>
  <c r="AW40" i="25"/>
  <c r="AR40" i="25"/>
  <c r="BA39" i="25"/>
  <c r="AW39" i="25"/>
  <c r="J53" i="25"/>
  <c r="J55" i="25"/>
  <c r="R55" i="25"/>
  <c r="BU31" i="25"/>
  <c r="BU35" i="25"/>
  <c r="J41" i="25"/>
  <c r="BU39" i="25"/>
  <c r="AL41" i="25"/>
  <c r="R53" i="25"/>
  <c r="AB53" i="25"/>
  <c r="AL53" i="25"/>
  <c r="BU53" i="25"/>
  <c r="W55" i="25"/>
  <c r="BU33" i="25"/>
  <c r="BE33" i="25"/>
  <c r="W33" i="25"/>
  <c r="BE32" i="25"/>
  <c r="AR32" i="25"/>
  <c r="AL32" i="25"/>
  <c r="AB32" i="25"/>
  <c r="R32" i="25"/>
  <c r="J32" i="25"/>
  <c r="D32" i="25"/>
  <c r="BE31" i="25"/>
  <c r="AL31" i="25"/>
  <c r="W31" i="25"/>
  <c r="J31" i="25"/>
  <c r="BU37" i="25"/>
  <c r="BE37" i="25"/>
  <c r="W37" i="25"/>
  <c r="BU36" i="25"/>
  <c r="BE36" i="25"/>
  <c r="AR36" i="25"/>
  <c r="AL36" i="25"/>
  <c r="AB36" i="25"/>
  <c r="R36" i="25"/>
  <c r="J36" i="25"/>
  <c r="D36" i="25"/>
  <c r="BE35" i="25"/>
  <c r="BU41" i="25"/>
  <c r="BE41" i="25"/>
  <c r="AB41" i="25"/>
  <c r="R41" i="25"/>
  <c r="BU40" i="25"/>
  <c r="BE40" i="25"/>
  <c r="AL40" i="25"/>
  <c r="AB40" i="25"/>
  <c r="R40" i="25"/>
  <c r="J40" i="25"/>
  <c r="D40" i="25"/>
  <c r="BE39" i="25"/>
  <c r="AL39" i="25"/>
  <c r="W39" i="25"/>
  <c r="AR53" i="25"/>
  <c r="J54" i="25"/>
  <c r="AB54" i="25"/>
  <c r="BA33" i="25"/>
  <c r="AR33" i="25"/>
  <c r="AL33" i="25"/>
  <c r="AB33" i="25"/>
  <c r="R33" i="25"/>
  <c r="J33" i="25"/>
  <c r="D33" i="25"/>
  <c r="BU32" i="25"/>
  <c r="AW32" i="25"/>
  <c r="W32" i="25"/>
  <c r="AR31" i="25"/>
  <c r="AB31" i="25"/>
  <c r="R31" i="25"/>
  <c r="D31" i="25"/>
  <c r="AR37" i="25"/>
  <c r="AL37" i="25"/>
  <c r="AB37" i="25"/>
  <c r="R37" i="25"/>
  <c r="J37" i="25"/>
  <c r="D37" i="25"/>
  <c r="AW36" i="25"/>
  <c r="W36" i="25"/>
  <c r="AR35" i="25"/>
  <c r="AL35" i="25"/>
  <c r="AB35" i="25"/>
  <c r="W35" i="25"/>
  <c r="R35" i="25"/>
  <c r="J35" i="25"/>
  <c r="D35" i="25"/>
  <c r="AW41" i="25"/>
  <c r="AR41" i="25"/>
  <c r="W41" i="25"/>
  <c r="D41" i="25"/>
  <c r="W40" i="25"/>
  <c r="AR39" i="25"/>
  <c r="AB39" i="25"/>
  <c r="R39" i="25"/>
  <c r="J39" i="25"/>
  <c r="D39" i="25"/>
  <c r="W53" i="25"/>
  <c r="BE53" i="25"/>
  <c r="W54" i="25"/>
  <c r="AL54" i="25"/>
  <c r="BA54" i="25"/>
  <c r="BE54" i="25"/>
  <c r="BU54" i="25"/>
  <c r="AB55" i="25"/>
  <c r="AL55" i="25"/>
  <c r="AR55" i="25"/>
  <c r="CB31" i="25" l="1"/>
  <c r="CB33" i="25"/>
  <c r="CB36" i="25"/>
  <c r="CB35" i="25"/>
  <c r="CB37" i="25"/>
  <c r="CB32" i="25"/>
  <c r="W51" i="25" l="1"/>
  <c r="R51" i="25" l="1"/>
  <c r="AL51" i="25"/>
  <c r="AB51" i="25"/>
  <c r="J51" i="25"/>
  <c r="AR51" i="25"/>
  <c r="BE51" i="25"/>
  <c r="BA51" i="25"/>
  <c r="D51" i="25"/>
  <c r="BU51" i="25"/>
  <c r="AW51" i="25"/>
  <c r="R50" i="25" l="1"/>
  <c r="CB51" i="25"/>
  <c r="BA50" i="25"/>
  <c r="AB50" i="25"/>
  <c r="D50" i="25"/>
  <c r="BU50" i="25"/>
  <c r="AR50" i="25"/>
  <c r="J50" i="25"/>
  <c r="W50" i="25"/>
  <c r="AL50" i="25"/>
  <c r="AW50" i="25"/>
  <c r="BE50" i="25"/>
  <c r="AW42" i="25" l="1"/>
  <c r="AR43" i="25"/>
  <c r="J43" i="25"/>
  <c r="BU42" i="25"/>
  <c r="BA43" i="25"/>
  <c r="R42" i="25"/>
  <c r="W44" i="25"/>
  <c r="AR44" i="25"/>
  <c r="BU43" i="25"/>
  <c r="D42" i="25"/>
  <c r="AB44" i="25"/>
  <c r="AW44" i="25"/>
  <c r="R43" i="25"/>
  <c r="W42" i="25"/>
  <c r="J42" i="25"/>
  <c r="D44" i="25"/>
  <c r="AR42" i="25"/>
  <c r="BE43" i="25"/>
  <c r="BU44" i="25"/>
  <c r="AL43" i="25"/>
  <c r="AB43" i="25"/>
  <c r="D43" i="25"/>
  <c r="BE42" i="25"/>
  <c r="AL44" i="25"/>
  <c r="J44" i="25"/>
  <c r="AW43" i="25"/>
  <c r="BE44" i="25"/>
  <c r="BA42" i="25"/>
  <c r="AL42" i="25"/>
  <c r="BA44" i="25"/>
  <c r="R44" i="25"/>
  <c r="W43" i="25"/>
  <c r="AB42" i="25"/>
  <c r="CB43" i="25" l="1"/>
  <c r="CB44" i="25"/>
  <c r="CB42" i="25"/>
  <c r="P46" i="17" l="1"/>
  <c r="K24" i="21" l="1"/>
  <c r="L12" i="21"/>
  <c r="L17" i="21"/>
  <c r="L19" i="21"/>
  <c r="L21" i="21"/>
  <c r="P49" i="17"/>
  <c r="P47" i="17"/>
  <c r="L8" i="21" l="1"/>
  <c r="L9" i="21"/>
  <c r="L22" i="21"/>
  <c r="P43" i="17"/>
  <c r="L16" i="21"/>
  <c r="L20" i="21"/>
  <c r="P56" i="17"/>
  <c r="P39" i="17"/>
  <c r="L10" i="21"/>
  <c r="D24" i="21"/>
  <c r="L13" i="21"/>
  <c r="G24" i="21"/>
  <c r="L14" i="21"/>
  <c r="I24" i="21"/>
  <c r="L15" i="21"/>
  <c r="J24" i="21"/>
  <c r="P28" i="17"/>
  <c r="L7" i="21"/>
  <c r="C24" i="21"/>
  <c r="P55" i="17"/>
  <c r="P54" i="17"/>
  <c r="P34" i="17"/>
  <c r="P48" i="17"/>
  <c r="P33" i="17"/>
  <c r="P37" i="17"/>
  <c r="P36" i="17"/>
  <c r="P29" i="17"/>
  <c r="P57" i="17"/>
  <c r="P32" i="17"/>
  <c r="P38" i="17"/>
  <c r="P35" i="17"/>
  <c r="P6" i="17"/>
  <c r="P12" i="17"/>
  <c r="P20" i="17"/>
  <c r="P14" i="17"/>
  <c r="P31" i="17"/>
  <c r="P30" i="17"/>
  <c r="P10" i="17"/>
  <c r="P18" i="17"/>
  <c r="P8" i="17"/>
  <c r="P13" i="17"/>
  <c r="P11" i="17"/>
  <c r="P16" i="17"/>
  <c r="P21" i="17"/>
  <c r="P19" i="17"/>
  <c r="P17" i="17"/>
  <c r="P15" i="17"/>
  <c r="P9" i="17"/>
  <c r="P7" i="17"/>
  <c r="L24" i="21" l="1"/>
  <c r="E59" i="17"/>
  <c r="F59" i="17"/>
  <c r="G59" i="17"/>
  <c r="H59" i="17"/>
  <c r="I59" i="17"/>
  <c r="J59" i="17"/>
  <c r="K59" i="17"/>
  <c r="L59" i="17"/>
  <c r="M59" i="17"/>
  <c r="N59" i="17"/>
  <c r="O59" i="17"/>
  <c r="E60" i="17"/>
  <c r="F60" i="17"/>
  <c r="G60" i="17"/>
  <c r="H60" i="17"/>
  <c r="I60" i="17"/>
  <c r="J60" i="17"/>
  <c r="K60" i="17"/>
  <c r="L60" i="17"/>
  <c r="M60" i="17"/>
  <c r="N60" i="17"/>
  <c r="O60" i="17"/>
  <c r="E61" i="17"/>
  <c r="F61" i="17"/>
  <c r="G61" i="17"/>
  <c r="H61" i="17"/>
  <c r="I61" i="17"/>
  <c r="J61" i="17"/>
  <c r="K61" i="17"/>
  <c r="L61" i="17"/>
  <c r="M61" i="17"/>
  <c r="N61" i="17"/>
  <c r="O61" i="17"/>
  <c r="D61" i="17"/>
  <c r="D60" i="17"/>
  <c r="D59" i="17"/>
  <c r="D62" i="17" l="1"/>
  <c r="N62" i="17"/>
  <c r="L62" i="17"/>
  <c r="J62" i="17"/>
  <c r="H62" i="17"/>
  <c r="F62" i="17"/>
  <c r="O62" i="17"/>
  <c r="M62" i="17"/>
  <c r="K62" i="17"/>
  <c r="I62" i="17"/>
  <c r="G62" i="17"/>
  <c r="E62" i="17"/>
  <c r="P51" i="17"/>
  <c r="P60" i="17" s="1"/>
  <c r="P50" i="17"/>
  <c r="P59" i="17" s="1"/>
  <c r="P53" i="17"/>
  <c r="P62" i="17" s="1"/>
  <c r="P52" i="17"/>
  <c r="P61" i="17" s="1"/>
  <c r="AR20" i="25" l="1"/>
  <c r="AW21" i="25"/>
  <c r="BA8" i="25"/>
  <c r="BA21" i="25"/>
  <c r="R21" i="25"/>
  <c r="X61" i="25"/>
  <c r="E64" i="25"/>
  <c r="K61" i="25"/>
  <c r="S61" i="25"/>
  <c r="K64" i="25"/>
  <c r="E61" i="25"/>
  <c r="G63" i="25"/>
  <c r="O64" i="25"/>
  <c r="O62" i="25"/>
  <c r="U64" i="25"/>
  <c r="Z62" i="25"/>
  <c r="AC61" i="25"/>
  <c r="AC63" i="25"/>
  <c r="AE64" i="25"/>
  <c r="AF61" i="25"/>
  <c r="AF63" i="25"/>
  <c r="AJ64" i="25"/>
  <c r="AJ62" i="25"/>
  <c r="AM61" i="25"/>
  <c r="AM63" i="25"/>
  <c r="AO63" i="25"/>
  <c r="AS61" i="25"/>
  <c r="AS63" i="25"/>
  <c r="AU64" i="25"/>
  <c r="AX61" i="25"/>
  <c r="AX63" i="25"/>
  <c r="BB61" i="25"/>
  <c r="BB63" i="25"/>
  <c r="BF61" i="25"/>
  <c r="BF63" i="25"/>
  <c r="BL64" i="25"/>
  <c r="BL62" i="25"/>
  <c r="BM61" i="25"/>
  <c r="BM63" i="25"/>
  <c r="BO61" i="25"/>
  <c r="BO63" i="25"/>
  <c r="BR61" i="25"/>
  <c r="BR63" i="25"/>
  <c r="BV61" i="25"/>
  <c r="BV63" i="25"/>
  <c r="BZ64" i="25"/>
  <c r="BZ62" i="25"/>
  <c r="P61" i="25"/>
  <c r="P63" i="25"/>
  <c r="F63" i="25"/>
  <c r="N64" i="25"/>
  <c r="N62" i="25"/>
  <c r="T64" i="25"/>
  <c r="Y62" i="25"/>
  <c r="AC62" i="25"/>
  <c r="AD64" i="25"/>
  <c r="AF62" i="25"/>
  <c r="AI64" i="25"/>
  <c r="AI62" i="25"/>
  <c r="AM62" i="25"/>
  <c r="AN63" i="25"/>
  <c r="AS62" i="25"/>
  <c r="AT64" i="25"/>
  <c r="AX62" i="25"/>
  <c r="BB62" i="25"/>
  <c r="BF62" i="25"/>
  <c r="BJ64" i="25"/>
  <c r="BJ62" i="25"/>
  <c r="BM62" i="25"/>
  <c r="BO62" i="25"/>
  <c r="BR62" i="25"/>
  <c r="BV62" i="25"/>
  <c r="BY64" i="25"/>
  <c r="BY62" i="25"/>
  <c r="P62" i="25"/>
  <c r="H62" i="25"/>
  <c r="M64" i="25"/>
  <c r="M62" i="25"/>
  <c r="U63" i="25"/>
  <c r="X64" i="25"/>
  <c r="Z61" i="25"/>
  <c r="AE63" i="25"/>
  <c r="AH64" i="25"/>
  <c r="AH62" i="25"/>
  <c r="AP62" i="25"/>
  <c r="AU63" i="25"/>
  <c r="BI64" i="25"/>
  <c r="BI62" i="25"/>
  <c r="BX64" i="25"/>
  <c r="BX62" i="25"/>
  <c r="G62" i="25"/>
  <c r="L64" i="25"/>
  <c r="L62" i="25"/>
  <c r="T63" i="25"/>
  <c r="X63" i="25"/>
  <c r="Y61" i="25"/>
  <c r="AD63" i="25"/>
  <c r="AG64" i="25"/>
  <c r="AG62" i="25"/>
  <c r="AO62" i="25"/>
  <c r="AT63" i="25"/>
  <c r="BG64" i="25"/>
  <c r="BG62" i="25"/>
  <c r="BW64" i="25"/>
  <c r="BW62" i="25"/>
  <c r="F62" i="25"/>
  <c r="O63" i="25"/>
  <c r="O61" i="25"/>
  <c r="S64" i="25"/>
  <c r="U62" i="25"/>
  <c r="X62" i="25"/>
  <c r="W19" i="25"/>
  <c r="Z64" i="25"/>
  <c r="AE62" i="25"/>
  <c r="AJ63" i="25"/>
  <c r="AJ61" i="25"/>
  <c r="AP64" i="25"/>
  <c r="AN62" i="25"/>
  <c r="AU62" i="25"/>
  <c r="AY64" i="25"/>
  <c r="BA11" i="25"/>
  <c r="BC64" i="25"/>
  <c r="BL63" i="25"/>
  <c r="BL61" i="25"/>
  <c r="BP64" i="25"/>
  <c r="BS64" i="25"/>
  <c r="BZ63" i="25"/>
  <c r="BZ61" i="25"/>
  <c r="H64" i="25"/>
  <c r="E63" i="25"/>
  <c r="G64" i="25"/>
  <c r="H61" i="25"/>
  <c r="K63" i="25"/>
  <c r="N63" i="25"/>
  <c r="N61" i="25"/>
  <c r="S63" i="25"/>
  <c r="T62" i="25"/>
  <c r="Y64" i="25"/>
  <c r="AD62" i="25"/>
  <c r="AI63" i="25"/>
  <c r="AI61" i="25"/>
  <c r="AO64" i="25"/>
  <c r="AP61" i="25"/>
  <c r="AT62" i="25"/>
  <c r="AY63" i="25"/>
  <c r="BC63" i="25"/>
  <c r="BJ63" i="25"/>
  <c r="BJ61" i="25"/>
  <c r="BP63" i="25"/>
  <c r="BS63" i="25"/>
  <c r="BY63" i="25"/>
  <c r="BY61" i="25"/>
  <c r="E62" i="25"/>
  <c r="F64" i="25"/>
  <c r="G61" i="25"/>
  <c r="K62" i="25"/>
  <c r="M63" i="25"/>
  <c r="M61" i="25"/>
  <c r="S62" i="25"/>
  <c r="U61" i="25"/>
  <c r="Z63" i="25"/>
  <c r="AE61" i="25"/>
  <c r="AH63" i="25"/>
  <c r="AH61" i="25"/>
  <c r="AN64" i="25"/>
  <c r="AO61" i="25"/>
  <c r="AU61" i="25"/>
  <c r="AW22" i="25"/>
  <c r="AY62" i="25"/>
  <c r="BC62" i="25"/>
  <c r="BI63" i="25"/>
  <c r="BI61" i="25"/>
  <c r="BP62" i="25"/>
  <c r="BS62" i="25"/>
  <c r="BX63" i="25"/>
  <c r="BX61" i="25"/>
  <c r="H63" i="25"/>
  <c r="F61" i="25"/>
  <c r="L63" i="25"/>
  <c r="L61" i="25"/>
  <c r="T61" i="25"/>
  <c r="Y63" i="25"/>
  <c r="AC64" i="25"/>
  <c r="AD61" i="25"/>
  <c r="AF64" i="25"/>
  <c r="AG63" i="25"/>
  <c r="AG61" i="25"/>
  <c r="AM64" i="25"/>
  <c r="AP63" i="25"/>
  <c r="AN61" i="25"/>
  <c r="AS64" i="25"/>
  <c r="AT61" i="25"/>
  <c r="AX64" i="25"/>
  <c r="AY61" i="25"/>
  <c r="BB64" i="25"/>
  <c r="BC61" i="25"/>
  <c r="BF64" i="25"/>
  <c r="BG63" i="25"/>
  <c r="BG61" i="25"/>
  <c r="BM64" i="25"/>
  <c r="BO64" i="25"/>
  <c r="BP61" i="25"/>
  <c r="BR64" i="25"/>
  <c r="BS61" i="25"/>
  <c r="BV64" i="25"/>
  <c r="BW63" i="25"/>
  <c r="BW61" i="25"/>
  <c r="P64" i="25"/>
  <c r="AW8" i="25"/>
  <c r="AR59" i="25"/>
  <c r="D58" i="25"/>
  <c r="D54" i="25"/>
  <c r="J59" i="25"/>
  <c r="AW34" i="25"/>
  <c r="R38" i="25"/>
  <c r="AW56" i="25"/>
  <c r="BU56" i="25"/>
  <c r="J22" i="25"/>
  <c r="BA38" i="25"/>
  <c r="BA45" i="25"/>
  <c r="AW52" i="25"/>
  <c r="BU52" i="25"/>
  <c r="R56" i="25"/>
  <c r="AR57" i="25"/>
  <c r="W58" i="25"/>
  <c r="R11" i="25"/>
  <c r="AL15" i="25"/>
  <c r="AW15" i="25"/>
  <c r="AL49" i="25"/>
  <c r="AW19" i="25"/>
  <c r="J49" i="25"/>
  <c r="AW10" i="25"/>
  <c r="BA19" i="25"/>
  <c r="AW20" i="25"/>
  <c r="BA34" i="25"/>
  <c r="AW38" i="25"/>
  <c r="D52" i="25"/>
  <c r="AR12" i="25"/>
  <c r="AW17" i="25"/>
  <c r="AL23" i="25"/>
  <c r="BA23" i="25"/>
  <c r="AR34" i="25"/>
  <c r="BU12" i="25"/>
  <c r="BU15" i="25"/>
  <c r="BA17" i="25"/>
  <c r="AW18" i="25"/>
  <c r="AB22" i="25"/>
  <c r="BU18" i="25"/>
  <c r="AR52" i="25"/>
  <c r="D9" i="25"/>
  <c r="D12" i="25"/>
  <c r="R14" i="25"/>
  <c r="AR16" i="25"/>
  <c r="R17" i="25"/>
  <c r="AL17" i="25"/>
  <c r="D18" i="25"/>
  <c r="J23" i="25"/>
  <c r="W30" i="25"/>
  <c r="BE59" i="25"/>
  <c r="BA9" i="25"/>
  <c r="AR11" i="25"/>
  <c r="J14" i="25"/>
  <c r="AR14" i="25"/>
  <c r="R15" i="25"/>
  <c r="W16" i="25"/>
  <c r="BU16" i="25"/>
  <c r="BU20" i="25"/>
  <c r="W23" i="25"/>
  <c r="AW30" i="25"/>
  <c r="R57" i="25"/>
  <c r="R20" i="25"/>
  <c r="W8" i="25"/>
  <c r="J11" i="25"/>
  <c r="W11" i="25"/>
  <c r="J13" i="25"/>
  <c r="AW13" i="25"/>
  <c r="W14" i="25"/>
  <c r="BA15" i="25"/>
  <c r="AW16" i="25"/>
  <c r="W17" i="25"/>
  <c r="AR17" i="25"/>
  <c r="D19" i="25"/>
  <c r="AL19" i="25"/>
  <c r="R22" i="25"/>
  <c r="BA22" i="25"/>
  <c r="AL30" i="25"/>
  <c r="AB56" i="25"/>
  <c r="J57" i="25"/>
  <c r="BE56" i="25"/>
  <c r="D13" i="25"/>
  <c r="J15" i="25"/>
  <c r="D23" i="25"/>
  <c r="AB23" i="25"/>
  <c r="AL34" i="25"/>
  <c r="AB49" i="25"/>
  <c r="AB52" i="25"/>
  <c r="AB15" i="25"/>
  <c r="D10" i="25"/>
  <c r="AW11" i="25"/>
  <c r="BA13" i="25"/>
  <c r="BA16" i="25"/>
  <c r="AL20" i="25"/>
  <c r="BE45" i="25"/>
  <c r="R52" i="25"/>
  <c r="D56" i="25"/>
  <c r="W9" i="25"/>
  <c r="AR9" i="25"/>
  <c r="R10" i="25"/>
  <c r="D11" i="25"/>
  <c r="AL11" i="25"/>
  <c r="R13" i="25"/>
  <c r="AB16" i="25"/>
  <c r="J19" i="25"/>
  <c r="R23" i="25"/>
  <c r="J45" i="25"/>
  <c r="AR45" i="25"/>
  <c r="BA49" i="25"/>
  <c r="BE52" i="25"/>
  <c r="AW57" i="25"/>
  <c r="BE12" i="25"/>
  <c r="J17" i="25"/>
  <c r="AW49" i="25"/>
  <c r="J8" i="25"/>
  <c r="AR8" i="25"/>
  <c r="AW9" i="25"/>
  <c r="AB11" i="25"/>
  <c r="BU11" i="25"/>
  <c r="R12" i="25"/>
  <c r="BA12" i="25"/>
  <c r="W13" i="25"/>
  <c r="AR13" i="25"/>
  <c r="BA14" i="25"/>
  <c r="D15" i="25"/>
  <c r="AR15" i="25"/>
  <c r="D16" i="25"/>
  <c r="AB17" i="25"/>
  <c r="AL18" i="25"/>
  <c r="W20" i="25"/>
  <c r="BU23" i="25"/>
  <c r="AR38" i="25"/>
  <c r="R45" i="25"/>
  <c r="D49" i="25"/>
  <c r="W52" i="25"/>
  <c r="AR56" i="25"/>
  <c r="BA57" i="25"/>
  <c r="BU58" i="25"/>
  <c r="AL10" i="25"/>
  <c r="J12" i="25"/>
  <c r="BE13" i="25"/>
  <c r="J16" i="25"/>
  <c r="R16" i="25"/>
  <c r="D17" i="25"/>
  <c r="BU17" i="25"/>
  <c r="R18" i="25"/>
  <c r="BE19" i="25"/>
  <c r="D20" i="25"/>
  <c r="AB21" i="25"/>
  <c r="AL22" i="25"/>
  <c r="AB34" i="25"/>
  <c r="D38" i="25"/>
  <c r="BU38" i="25"/>
  <c r="W45" i="25"/>
  <c r="BU45" i="25"/>
  <c r="R49" i="25"/>
  <c r="AL56" i="25"/>
  <c r="W57" i="25"/>
  <c r="BE57" i="25"/>
  <c r="AB58" i="25"/>
  <c r="AL58" i="25"/>
  <c r="AW58" i="25"/>
  <c r="W59" i="25"/>
  <c r="BU59" i="25"/>
  <c r="BE14" i="25"/>
  <c r="AW23" i="25"/>
  <c r="R9" i="25"/>
  <c r="D8" i="25"/>
  <c r="AB8" i="25"/>
  <c r="AL8" i="25"/>
  <c r="BU8" i="25"/>
  <c r="AL9" i="25"/>
  <c r="BE9" i="25"/>
  <c r="BU10" i="25"/>
  <c r="W12" i="25"/>
  <c r="AR18" i="25"/>
  <c r="BA20" i="25"/>
  <c r="W21" i="25"/>
  <c r="AR21" i="25"/>
  <c r="BU22" i="25"/>
  <c r="R30" i="25"/>
  <c r="AL38" i="25"/>
  <c r="BA56" i="25"/>
  <c r="BU57" i="25"/>
  <c r="R58" i="25"/>
  <c r="BA58" i="25"/>
  <c r="AB9" i="25"/>
  <c r="AW14" i="25"/>
  <c r="BE16" i="25"/>
  <c r="BE17" i="25"/>
  <c r="BU19" i="25"/>
  <c r="J21" i="25"/>
  <c r="BU21" i="25"/>
  <c r="BE22" i="25"/>
  <c r="J30" i="25"/>
  <c r="AR30" i="25"/>
  <c r="R34" i="25"/>
  <c r="BE49" i="25"/>
  <c r="AL52" i="25"/>
  <c r="BA52" i="25"/>
  <c r="J56" i="25"/>
  <c r="AL59" i="25"/>
  <c r="AW59" i="25"/>
  <c r="BU13" i="25"/>
  <c r="R8" i="25"/>
  <c r="BU9" i="25"/>
  <c r="AW12" i="25"/>
  <c r="AL13" i="25"/>
  <c r="AL14" i="25"/>
  <c r="BU14" i="25"/>
  <c r="W15" i="25"/>
  <c r="W18" i="25"/>
  <c r="AB19" i="25"/>
  <c r="J20" i="25"/>
  <c r="D21" i="25"/>
  <c r="BE23" i="25"/>
  <c r="BE30" i="25"/>
  <c r="AL45" i="25"/>
  <c r="AW45" i="25"/>
  <c r="W49" i="25"/>
  <c r="D57" i="25"/>
  <c r="AL57" i="25"/>
  <c r="D59" i="25"/>
  <c r="AL21" i="25"/>
  <c r="J9" i="25"/>
  <c r="AR10" i="25"/>
  <c r="AL12" i="25"/>
  <c r="AB13" i="25"/>
  <c r="BE15" i="25"/>
  <c r="AL16" i="25"/>
  <c r="R19" i="25"/>
  <c r="AR22" i="25"/>
  <c r="BU30" i="25"/>
  <c r="W34" i="25"/>
  <c r="BU49" i="25"/>
  <c r="J52" i="25"/>
  <c r="D53" i="25"/>
  <c r="D55" i="25"/>
  <c r="W56" i="25"/>
  <c r="AB57" i="25"/>
  <c r="AR58" i="25"/>
  <c r="R59" i="25"/>
  <c r="BA59" i="25"/>
  <c r="BE20" i="25"/>
  <c r="AR23" i="25"/>
  <c r="AB10" i="25"/>
  <c r="AB18" i="25"/>
  <c r="J34" i="25"/>
  <c r="BA10" i="25"/>
  <c r="BA18" i="25"/>
  <c r="W22" i="25"/>
  <c r="BE34" i="25"/>
  <c r="BU34" i="25"/>
  <c r="J38" i="25"/>
  <c r="AB59" i="25"/>
  <c r="BE11" i="25"/>
  <c r="J10" i="25"/>
  <c r="AB12" i="25"/>
  <c r="D14" i="25"/>
  <c r="J18" i="25"/>
  <c r="AR19" i="25"/>
  <c r="AB20" i="25"/>
  <c r="BE21" i="25"/>
  <c r="D22" i="25"/>
  <c r="D30" i="25"/>
  <c r="AB30" i="25"/>
  <c r="AB38" i="25"/>
  <c r="D45" i="25"/>
  <c r="AB45" i="25"/>
  <c r="AR49" i="25"/>
  <c r="J58" i="25"/>
  <c r="BE58" i="25"/>
  <c r="W10" i="25"/>
  <c r="BE10" i="25"/>
  <c r="AB14" i="25"/>
  <c r="BE18" i="25"/>
  <c r="BA30" i="25"/>
  <c r="D34" i="25"/>
  <c r="W38" i="25"/>
  <c r="R63" i="25" l="1"/>
  <c r="BA61" i="25"/>
  <c r="R61" i="25"/>
  <c r="AB62" i="25"/>
  <c r="AL64" i="25"/>
  <c r="D61" i="25"/>
  <c r="W61" i="25"/>
  <c r="AW63" i="25"/>
  <c r="AW61" i="25"/>
  <c r="AB63" i="25"/>
  <c r="BU62" i="25"/>
  <c r="R62" i="25"/>
  <c r="BU64" i="25"/>
  <c r="BA64" i="25"/>
  <c r="BU63" i="25"/>
  <c r="AB64" i="25"/>
  <c r="BE62" i="25"/>
  <c r="AW62" i="25"/>
  <c r="D64" i="25"/>
  <c r="AR64" i="25"/>
  <c r="BA62" i="25"/>
  <c r="AL62" i="25"/>
  <c r="BU61" i="25"/>
  <c r="AL63" i="25"/>
  <c r="J61" i="25"/>
  <c r="AR62" i="25"/>
  <c r="AW64" i="25"/>
  <c r="BE61" i="25"/>
  <c r="J62" i="25"/>
  <c r="AL61" i="25"/>
  <c r="W62" i="25"/>
  <c r="D63" i="25"/>
  <c r="W64" i="25"/>
  <c r="D62" i="25"/>
  <c r="R64" i="25"/>
  <c r="AR61" i="25"/>
  <c r="BE63" i="25"/>
  <c r="AR63" i="25"/>
  <c r="W63" i="25"/>
  <c r="J63" i="25"/>
  <c r="BA63" i="25"/>
  <c r="BE64" i="25"/>
  <c r="AB61" i="25"/>
  <c r="J64" i="25"/>
  <c r="CB52" i="25"/>
  <c r="CB34" i="25"/>
  <c r="CB8" i="25"/>
  <c r="CB56" i="25"/>
  <c r="CB55" i="25"/>
  <c r="CB23" i="25"/>
  <c r="CB10" i="25"/>
  <c r="CB59" i="25"/>
  <c r="CB50" i="25"/>
  <c r="CB17" i="25"/>
  <c r="CB53" i="25"/>
  <c r="CB39" i="25"/>
  <c r="CB9" i="25"/>
  <c r="CB49" i="25"/>
  <c r="CB20" i="25"/>
  <c r="CB13" i="25"/>
  <c r="CB16" i="25"/>
  <c r="CB57" i="25"/>
  <c r="CB21" i="25"/>
  <c r="CB40" i="25"/>
  <c r="CB19" i="25"/>
  <c r="CB15" i="25"/>
  <c r="CB58" i="25"/>
  <c r="CB11" i="25"/>
  <c r="CB18" i="25"/>
  <c r="CB41" i="25"/>
  <c r="CB54" i="25"/>
  <c r="CB14" i="25"/>
  <c r="CB38" i="25"/>
  <c r="CB12" i="25"/>
  <c r="CB30" i="25"/>
  <c r="CB45" i="25"/>
  <c r="CB22" i="25"/>
  <c r="CB64" i="25" l="1"/>
  <c r="CB62" i="25"/>
  <c r="CB63" i="25"/>
  <c r="D13" i="24" l="1"/>
  <c r="D15" i="24"/>
  <c r="D21" i="24"/>
  <c r="F21" i="24"/>
  <c r="G21" i="24" s="1"/>
  <c r="I21" i="24"/>
  <c r="I13" i="24"/>
  <c r="F13" i="24"/>
  <c r="I15" i="24"/>
  <c r="F15" i="24"/>
  <c r="G15" i="24" s="1"/>
  <c r="D23" i="24" l="1"/>
  <c r="F23" i="24"/>
  <c r="I23" i="24"/>
  <c r="G13" i="24"/>
  <c r="G23" i="24" s="1"/>
  <c r="CB48" i="25"/>
  <c r="CB61" i="25" s="1"/>
  <c r="H23" i="24" l="1"/>
  <c r="E23" i="24"/>
  <c r="J23" i="24"/>
  <c r="C23" i="24"/>
  <c r="O13" i="22" l="1"/>
  <c r="P13" i="23" s="1"/>
  <c r="F23" i="22" l="1"/>
  <c r="K23" i="22"/>
  <c r="I23" i="22"/>
  <c r="H23" i="22"/>
  <c r="L23" i="22"/>
  <c r="D23" i="22"/>
  <c r="O18" i="22"/>
  <c r="P18" i="23" s="1"/>
  <c r="N23" i="22"/>
  <c r="J23" i="22"/>
  <c r="M23" i="22"/>
  <c r="E23" i="22"/>
  <c r="G23" i="22"/>
  <c r="G13" i="23"/>
  <c r="K13" i="23"/>
  <c r="O13" i="23"/>
  <c r="I13" i="23"/>
  <c r="M13" i="23"/>
  <c r="E13" i="23"/>
  <c r="F13" i="23"/>
  <c r="D13" i="23"/>
  <c r="N13" i="23"/>
  <c r="J13" i="23"/>
  <c r="L13" i="23"/>
  <c r="H13" i="23"/>
  <c r="D18" i="23" l="1"/>
  <c r="F18" i="23"/>
  <c r="H18" i="23"/>
  <c r="J18" i="23"/>
  <c r="L18" i="23"/>
  <c r="N18" i="23"/>
  <c r="E18" i="23"/>
  <c r="I18" i="23"/>
  <c r="M18" i="23"/>
  <c r="K18" i="23"/>
  <c r="G18" i="23"/>
  <c r="O18" i="23"/>
  <c r="O8" i="22"/>
  <c r="P8" i="23" s="1"/>
  <c r="P23" i="23" s="1"/>
  <c r="O23" i="22"/>
  <c r="E8" i="23" l="1"/>
  <c r="E23" i="23" s="1"/>
  <c r="D8" i="23"/>
  <c r="D23" i="23" s="1"/>
  <c r="G8" i="23"/>
  <c r="G23" i="23" s="1"/>
  <c r="I8" i="23"/>
  <c r="I23" i="23" s="1"/>
  <c r="K8" i="23"/>
  <c r="K23" i="23" s="1"/>
  <c r="M8" i="23"/>
  <c r="M23" i="23" s="1"/>
  <c r="O8" i="23"/>
  <c r="O23" i="23" s="1"/>
  <c r="F8" i="23"/>
  <c r="F23" i="23" s="1"/>
  <c r="J8" i="23"/>
  <c r="J23" i="23" s="1"/>
  <c r="N8" i="23"/>
  <c r="N23" i="23" s="1"/>
  <c r="H8" i="23"/>
  <c r="H23" i="23" s="1"/>
  <c r="L8" i="23"/>
  <c r="L23" i="23" s="1"/>
  <c r="O12" i="22" l="1"/>
  <c r="P12" i="23" s="1"/>
  <c r="L22" i="22"/>
  <c r="J22" i="22"/>
  <c r="I22" i="22"/>
  <c r="G22" i="22"/>
  <c r="F22" i="22"/>
  <c r="E22" i="22"/>
  <c r="O7" i="22"/>
  <c r="P7" i="23" s="1"/>
  <c r="K22" i="22"/>
  <c r="H22" i="22"/>
  <c r="N22" i="22"/>
  <c r="M22" i="22"/>
  <c r="O6" i="22"/>
  <c r="P6" i="23" s="1"/>
  <c r="F21" i="22" l="1"/>
  <c r="M21" i="22"/>
  <c r="I21" i="22"/>
  <c r="H21" i="22"/>
  <c r="E21" i="22"/>
  <c r="G21" i="22"/>
  <c r="N21" i="22"/>
  <c r="O11" i="22"/>
  <c r="P11" i="23" s="1"/>
  <c r="E6" i="23"/>
  <c r="G6" i="23"/>
  <c r="I6" i="23"/>
  <c r="K6" i="23"/>
  <c r="M6" i="23"/>
  <c r="O6" i="23"/>
  <c r="D6" i="23"/>
  <c r="H6" i="23"/>
  <c r="L6" i="23"/>
  <c r="F6" i="23"/>
  <c r="N6" i="23"/>
  <c r="J6" i="23"/>
  <c r="O17" i="22"/>
  <c r="P17" i="23" s="1"/>
  <c r="D22" i="22"/>
  <c r="O22" i="22" s="1"/>
  <c r="E7" i="23"/>
  <c r="G7" i="23"/>
  <c r="I7" i="23"/>
  <c r="K7" i="23"/>
  <c r="M7" i="23"/>
  <c r="O7" i="23"/>
  <c r="D7" i="23"/>
  <c r="H7" i="23"/>
  <c r="L7" i="23"/>
  <c r="J7" i="23"/>
  <c r="F7" i="23"/>
  <c r="N7" i="23"/>
  <c r="O16" i="22"/>
  <c r="P16" i="23" s="1"/>
  <c r="D21" i="22"/>
  <c r="O15" i="22"/>
  <c r="P15" i="23" s="1"/>
  <c r="K21" i="22"/>
  <c r="L21" i="22"/>
  <c r="J21" i="22"/>
  <c r="O10" i="22"/>
  <c r="P10" i="23" s="1"/>
  <c r="E12" i="23"/>
  <c r="G12" i="23"/>
  <c r="I12" i="23"/>
  <c r="K12" i="23"/>
  <c r="M12" i="23"/>
  <c r="O12" i="23"/>
  <c r="F12" i="23"/>
  <c r="J12" i="23"/>
  <c r="N12" i="23"/>
  <c r="D12" i="23"/>
  <c r="L12" i="23"/>
  <c r="H12" i="23"/>
  <c r="D10" i="23" l="1"/>
  <c r="E10" i="23"/>
  <c r="G10" i="23"/>
  <c r="I10" i="23"/>
  <c r="K10" i="23"/>
  <c r="M10" i="23"/>
  <c r="O10" i="23"/>
  <c r="F10" i="23"/>
  <c r="J10" i="23"/>
  <c r="N10" i="23"/>
  <c r="L10" i="23"/>
  <c r="H10" i="23"/>
  <c r="D16" i="23"/>
  <c r="F16" i="23"/>
  <c r="H16" i="23"/>
  <c r="J16" i="23"/>
  <c r="L16" i="23"/>
  <c r="N16" i="23"/>
  <c r="E16" i="23"/>
  <c r="I16" i="23"/>
  <c r="M16" i="23"/>
  <c r="K16" i="23"/>
  <c r="G16" i="23"/>
  <c r="O16" i="23"/>
  <c r="P21" i="23"/>
  <c r="D17" i="23"/>
  <c r="D22" i="23" s="1"/>
  <c r="F17" i="23"/>
  <c r="F22" i="23" s="1"/>
  <c r="H17" i="23"/>
  <c r="H22" i="23" s="1"/>
  <c r="J17" i="23"/>
  <c r="J22" i="23" s="1"/>
  <c r="L17" i="23"/>
  <c r="L22" i="23" s="1"/>
  <c r="N17" i="23"/>
  <c r="N22" i="23" s="1"/>
  <c r="E17" i="23"/>
  <c r="E22" i="23" s="1"/>
  <c r="I17" i="23"/>
  <c r="I22" i="23" s="1"/>
  <c r="M17" i="23"/>
  <c r="M22" i="23" s="1"/>
  <c r="G17" i="23"/>
  <c r="G22" i="23" s="1"/>
  <c r="O17" i="23"/>
  <c r="O22" i="23" s="1"/>
  <c r="K17" i="23"/>
  <c r="K22" i="23" s="1"/>
  <c r="P22" i="23"/>
  <c r="I11" i="23"/>
  <c r="M11" i="23"/>
  <c r="K11" i="23"/>
  <c r="O11" i="23"/>
  <c r="F11" i="23"/>
  <c r="N11" i="23"/>
  <c r="N21" i="23" s="1"/>
  <c r="J11" i="23"/>
  <c r="E11" i="23"/>
  <c r="H11" i="23"/>
  <c r="D11" i="23"/>
  <c r="L11" i="23"/>
  <c r="G11" i="23"/>
  <c r="E15" i="23"/>
  <c r="G15" i="23"/>
  <c r="I15" i="23"/>
  <c r="K15" i="23"/>
  <c r="M15" i="23"/>
  <c r="O15" i="23"/>
  <c r="F15" i="23"/>
  <c r="J15" i="23"/>
  <c r="N15" i="23"/>
  <c r="H15" i="23"/>
  <c r="D15" i="23"/>
  <c r="L15" i="23"/>
  <c r="O21" i="22"/>
  <c r="J21" i="23" l="1"/>
  <c r="O21" i="23"/>
  <c r="K21" i="23"/>
  <c r="I21" i="23"/>
  <c r="F21" i="23"/>
  <c r="G21" i="23"/>
  <c r="M21" i="23"/>
  <c r="E21" i="23"/>
  <c r="L21" i="23"/>
  <c r="H21" i="23"/>
  <c r="D21" i="23"/>
  <c r="I20" i="22" l="1"/>
  <c r="J20" i="22"/>
  <c r="F20" i="22"/>
  <c r="K20" i="22"/>
  <c r="L20" i="22"/>
  <c r="E20" i="22"/>
  <c r="G20" i="22"/>
  <c r="H20" i="22"/>
  <c r="D20" i="22" l="1"/>
  <c r="N20" i="22"/>
  <c r="M20" i="22"/>
  <c r="O20" i="22" l="1"/>
  <c r="O5" i="22"/>
  <c r="P5" i="23" s="1"/>
  <c r="F5" i="23" l="1"/>
  <c r="F20" i="23" s="1"/>
  <c r="H5" i="23"/>
  <c r="H20" i="23" s="1"/>
  <c r="J5" i="23"/>
  <c r="J20" i="23" s="1"/>
  <c r="L5" i="23"/>
  <c r="L20" i="23" s="1"/>
  <c r="N5" i="23"/>
  <c r="N20" i="23" s="1"/>
  <c r="D5" i="23"/>
  <c r="D20" i="23" s="1"/>
  <c r="G5" i="23"/>
  <c r="G20" i="23" s="1"/>
  <c r="K5" i="23"/>
  <c r="K20" i="23" s="1"/>
  <c r="O5" i="23"/>
  <c r="O20" i="23" s="1"/>
  <c r="E5" i="23"/>
  <c r="E20" i="23" s="1"/>
  <c r="I5" i="23"/>
  <c r="I20" i="23" s="1"/>
  <c r="M5" i="23"/>
  <c r="M20" i="23" s="1"/>
  <c r="P20" i="23"/>
</calcChain>
</file>

<file path=xl/sharedStrings.xml><?xml version="1.0" encoding="utf-8"?>
<sst xmlns="http://schemas.openxmlformats.org/spreadsheetml/2006/main" count="2071" uniqueCount="279">
  <si>
    <t>Bos</t>
  </si>
  <si>
    <t>Open natuur</t>
  </si>
  <si>
    <t>Water</t>
  </si>
  <si>
    <t>Akkerbouw</t>
  </si>
  <si>
    <t>Grasland</t>
  </si>
  <si>
    <t>Wonen</t>
  </si>
  <si>
    <t>Economie</t>
  </si>
  <si>
    <t>Openbaar groen</t>
  </si>
  <si>
    <t>Recreatie</t>
  </si>
  <si>
    <t>Overig</t>
  </si>
  <si>
    <t>Jaar</t>
  </si>
  <si>
    <t>Houtsingel</t>
  </si>
  <si>
    <t>Overig bos</t>
  </si>
  <si>
    <t>Ruigte</t>
  </si>
  <si>
    <t>Heide</t>
  </si>
  <si>
    <t>Stuifzand</t>
  </si>
  <si>
    <t>Moerasbos</t>
  </si>
  <si>
    <t>Hoogveen</t>
  </si>
  <si>
    <t>Laagveen</t>
  </si>
  <si>
    <t>Waterloop</t>
  </si>
  <si>
    <t>Meer, plas</t>
  </si>
  <si>
    <t>Brakwater</t>
  </si>
  <si>
    <t>Kustduinen</t>
  </si>
  <si>
    <t>Kwelder</t>
  </si>
  <si>
    <t>Strand</t>
  </si>
  <si>
    <t>Zandplaat</t>
  </si>
  <si>
    <t>Estuarium</t>
  </si>
  <si>
    <t>Noordzee</t>
  </si>
  <si>
    <t>Waddenzee</t>
  </si>
  <si>
    <t>Faunarand</t>
  </si>
  <si>
    <t>Sportterrein</t>
  </si>
  <si>
    <t>Overig grasland</t>
  </si>
  <si>
    <t>Overig terrein</t>
  </si>
  <si>
    <t>Overig, anders</t>
  </si>
  <si>
    <t>Bebouwde omgeving</t>
  </si>
  <si>
    <t>Inhoud</t>
  </si>
  <si>
    <t>Producerende diensten</t>
  </si>
  <si>
    <t>Houtproductie</t>
  </si>
  <si>
    <t>Regulerende diensten</t>
  </si>
  <si>
    <t>Waterzuivering</t>
  </si>
  <si>
    <t>Luchtfiltratie</t>
  </si>
  <si>
    <t>Bestuiving</t>
  </si>
  <si>
    <t>Kustbescherming</t>
  </si>
  <si>
    <t>Culturele diensten</t>
  </si>
  <si>
    <t>Natuurrecreatie (wandelen)</t>
  </si>
  <si>
    <t>Natuurtoerisme</t>
  </si>
  <si>
    <t>Groene leefbaarheid</t>
  </si>
  <si>
    <t>Groningen</t>
  </si>
  <si>
    <t>Drenthe</t>
  </si>
  <si>
    <t>Overijssel</t>
  </si>
  <si>
    <t>Flevoland</t>
  </si>
  <si>
    <t>Gelderland</t>
  </si>
  <si>
    <t>Utrecht</t>
  </si>
  <si>
    <t>Noord-Holland</t>
  </si>
  <si>
    <t>Zuid-Holland</t>
  </si>
  <si>
    <t>Zeeland</t>
  </si>
  <si>
    <t>Noord-Brabant</t>
  </si>
  <si>
    <t>Limburg</t>
  </si>
  <si>
    <t>Totaal Nederland</t>
  </si>
  <si>
    <t>Toelichting</t>
  </si>
  <si>
    <t>Toelichtingen bij de tabellen</t>
  </si>
  <si>
    <t>Tabel 1</t>
  </si>
  <si>
    <t>Tabel 2</t>
  </si>
  <si>
    <t>Tabel 3</t>
  </si>
  <si>
    <t>Tabel 4</t>
  </si>
  <si>
    <t>Tabel 5</t>
  </si>
  <si>
    <t>Verklaring van tekens</t>
  </si>
  <si>
    <t>niets (blanco) = het cijfer kan op logische gronden niet voorkomen</t>
  </si>
  <si>
    <t>. = het cijfer is onbekend, onvoldoende betrouwbaar of geheim</t>
  </si>
  <si>
    <t>Toelichting bij de tabellen</t>
  </si>
  <si>
    <t>Inleiding</t>
  </si>
  <si>
    <t>Over de tabellen</t>
  </si>
  <si>
    <t>Onderzoeksmethode</t>
  </si>
  <si>
    <t>Natuurlijk akkerland</t>
  </si>
  <si>
    <t>Meerjarig regulier</t>
  </si>
  <si>
    <t>Meerjarig extensief</t>
  </si>
  <si>
    <t>Grasland blijvend</t>
  </si>
  <si>
    <t>Grasland tijdelijk</t>
  </si>
  <si>
    <t>Grasland extensief</t>
  </si>
  <si>
    <t>Bebouwd urbaan</t>
  </si>
  <si>
    <t>Bebouwd ruraal</t>
  </si>
  <si>
    <t>Zee, overig (havens)</t>
  </si>
  <si>
    <t>Semi-openbaar groen</t>
  </si>
  <si>
    <t>Meer informatie</t>
  </si>
  <si>
    <t>.</t>
  </si>
  <si>
    <t>Natte gebieden</t>
  </si>
  <si>
    <t>Duin en strand</t>
  </si>
  <si>
    <t>(Half-) natuurlijke ecosystemen</t>
  </si>
  <si>
    <t>Agrarische ecosystemen</t>
  </si>
  <si>
    <t>Intergetijden- gebied</t>
  </si>
  <si>
    <t>(Half-) natuurlijk bos</t>
  </si>
  <si>
    <t>Grond- gebonden</t>
  </si>
  <si>
    <t>Groen- voorziening</t>
  </si>
  <si>
    <t>Half- natuurlijk gras</t>
  </si>
  <si>
    <t>Glas- tuinbouw</t>
  </si>
  <si>
    <t>Pot- en container- teelt</t>
  </si>
  <si>
    <t>Braak- liggend</t>
  </si>
  <si>
    <t>Bedrijfs- terrein</t>
  </si>
  <si>
    <t>Infra- structuur</t>
  </si>
  <si>
    <t>Landschaps- tuin</t>
  </si>
  <si>
    <t>Bron: CBS en WUR</t>
  </si>
  <si>
    <t>Akkerbouw extensief</t>
  </si>
  <si>
    <t>Productie- bos</t>
  </si>
  <si>
    <t>Productie voedselgewassen (akkerbouw)</t>
  </si>
  <si>
    <t>Fryslân</t>
  </si>
  <si>
    <t>Intensieve tuinbouw</t>
  </si>
  <si>
    <t>Landbouw overig</t>
  </si>
  <si>
    <t>Publicatie</t>
  </si>
  <si>
    <t>https://www.cbs.nl/nl-nl/maatschappij/natuur-en-milieu/natuurlijk-kapitaal</t>
  </si>
  <si>
    <t>Totaal bos</t>
  </si>
  <si>
    <t>Totaal open natuur</t>
  </si>
  <si>
    <t>Totaal natte gebieden</t>
  </si>
  <si>
    <t>Totaal water</t>
  </si>
  <si>
    <t>Totaal grasland</t>
  </si>
  <si>
    <t>Totaal intensieve tuinbouw</t>
  </si>
  <si>
    <t>Totaal landbouw overig</t>
  </si>
  <si>
    <t>Totaal openbaar groen</t>
  </si>
  <si>
    <t>Landbouw</t>
  </si>
  <si>
    <t>Diensten</t>
  </si>
  <si>
    <t>Overheid</t>
  </si>
  <si>
    <t>Export</t>
  </si>
  <si>
    <t>Tabel 6</t>
  </si>
  <si>
    <r>
      <t xml:space="preserve">Akkerbouw regulier </t>
    </r>
    <r>
      <rPr>
        <vertAlign val="superscript"/>
        <sz val="8"/>
        <color theme="1"/>
        <rFont val="Arial"/>
        <family val="2"/>
      </rPr>
      <t>1)</t>
    </r>
  </si>
  <si>
    <t>Totaal duin en strand</t>
  </si>
  <si>
    <r>
      <t xml:space="preserve">Verblijfs- recreatie </t>
    </r>
    <r>
      <rPr>
        <vertAlign val="superscript"/>
        <sz val="8"/>
        <color theme="1"/>
        <rFont val="Arial"/>
        <family val="2"/>
      </rPr>
      <t>1)</t>
    </r>
  </si>
  <si>
    <t>Totaal wonen, economie en infra</t>
  </si>
  <si>
    <t>Koolstofvastlegging (wereldwijde klimaatregulatie)</t>
  </si>
  <si>
    <r>
      <t xml:space="preserve">Park </t>
    </r>
    <r>
      <rPr>
        <vertAlign val="superscript"/>
        <sz val="8"/>
        <color theme="1"/>
        <rFont val="Arial"/>
        <family val="2"/>
      </rPr>
      <t>1)</t>
    </r>
  </si>
  <si>
    <r>
      <t xml:space="preserve">Plantsoen </t>
    </r>
    <r>
      <rPr>
        <vertAlign val="superscript"/>
        <sz val="8"/>
        <color theme="1"/>
        <rFont val="Arial"/>
        <family val="2"/>
      </rPr>
      <t>1)</t>
    </r>
  </si>
  <si>
    <t>Totaal akker-   bouw</t>
  </si>
  <si>
    <t>Koolstofvastlegging</t>
  </si>
  <si>
    <t>(wereldwijde klimaatregulatie)</t>
  </si>
  <si>
    <t>Groene leefomgeving</t>
  </si>
  <si>
    <t>Huis-   houdens</t>
  </si>
  <si>
    <t>Water en milieudienst-verlening</t>
  </si>
  <si>
    <t>Energie-voorziening</t>
  </si>
  <si>
    <t>Industrie en delfstoffen-winning</t>
  </si>
  <si>
    <t>Bosbouw en visserij</t>
  </si>
  <si>
    <t>Natuurlijk Kapitaalrekeningen Nederland 2013-2020</t>
  </si>
  <si>
    <t>Een methodologische beschrijving van alle onderdelen en indicatoren is te vinden in de technische toelichting Natural Capital Accounting in the Netherlands - Technical report. De NKR website van het CBS geeft ook meer informatie over de natuurlijk kapitaalrekeningen: https://www.cbs.nl/nl-nl/maatschappij/natuur-en-milieu/natuurlijk-kapitaal. Verdere vragen over deze publicatie kunnen gestuurd worden aan CBS-milieurekeningen o.v.v. Natuurlijk Kapitaal: milieurekeningen@cbs.nl.</t>
  </si>
  <si>
    <t>Natuurlijk kapitaal en brede welvaart in Nederland (publicatie en technische toelichting)</t>
  </si>
  <si>
    <t xml:space="preserve">Totaal </t>
  </si>
  <si>
    <t>Productie veevoedergewassen</t>
  </si>
  <si>
    <t>Productie voedselgewassen (tuinbouw incl. bloembollen)</t>
  </si>
  <si>
    <t>Gebruiktabel van ecosysteemdiensten in mln euro, 2020</t>
  </si>
  <si>
    <t>Aanbodtabel van ecosysteemdiensten naar provincie in mln euro, 2013-2020</t>
  </si>
  <si>
    <t>Aanbodtabel van ecosysteemdiensten naar ecosysteemtypen in mln euro, 2013-2020</t>
  </si>
  <si>
    <t>Totaal</t>
  </si>
  <si>
    <t>Wonen, economie en infrastructuur</t>
  </si>
  <si>
    <t>In geval van afronding kan het voorkomen dat het weergegeven totaal niet overeenstemt met de som van de getallen.</t>
  </si>
  <si>
    <t>Extentrekening naar ecosysteemtypen (km²), 2013-2020</t>
  </si>
  <si>
    <t>Totaal akker-    bouw</t>
  </si>
  <si>
    <r>
      <t xml:space="preserve">Akkerbouw </t>
    </r>
    <r>
      <rPr>
        <vertAlign val="superscript"/>
        <sz val="8"/>
        <color theme="1"/>
        <rFont val="Arial"/>
        <family val="2"/>
      </rPr>
      <t>1)</t>
    </r>
  </si>
  <si>
    <r>
      <t xml:space="preserve">Recreatie </t>
    </r>
    <r>
      <rPr>
        <vertAlign val="superscript"/>
        <sz val="8"/>
        <color theme="1"/>
        <rFont val="Arial"/>
        <family val="2"/>
      </rPr>
      <t xml:space="preserve">1) </t>
    </r>
  </si>
  <si>
    <r>
      <t>Park en plantsoen</t>
    </r>
    <r>
      <rPr>
        <vertAlign val="superscript"/>
        <sz val="8"/>
        <color theme="1"/>
        <rFont val="Arial"/>
        <family val="2"/>
      </rPr>
      <t>1)</t>
    </r>
  </si>
  <si>
    <t>Omvang 2013</t>
  </si>
  <si>
    <t>Toename</t>
  </si>
  <si>
    <t>Afname</t>
  </si>
  <si>
    <t>Netto verandering</t>
  </si>
  <si>
    <t>Omvang 2015</t>
  </si>
  <si>
    <t>Omvang 2018</t>
  </si>
  <si>
    <t>Omvang 2020</t>
  </si>
  <si>
    <r>
      <rPr>
        <vertAlign val="superscript"/>
        <sz val="8"/>
        <color theme="1"/>
        <rFont val="Arial"/>
        <family val="2"/>
      </rPr>
      <t>1)</t>
    </r>
    <r>
      <rPr>
        <sz val="8"/>
        <color theme="1"/>
        <rFont val="Arial"/>
        <family val="2"/>
      </rPr>
      <t xml:space="preserve"> De categoriën </t>
    </r>
    <r>
      <rPr>
        <i/>
        <sz val="8"/>
        <color theme="1"/>
        <rFont val="Arial"/>
        <family val="2"/>
      </rPr>
      <t>akkerbouw regulier</t>
    </r>
    <r>
      <rPr>
        <sz val="8"/>
        <color theme="1"/>
        <rFont val="Arial"/>
        <family val="2"/>
      </rPr>
      <t xml:space="preserve"> en </t>
    </r>
    <r>
      <rPr>
        <i/>
        <sz val="8"/>
        <color theme="1"/>
        <rFont val="Arial"/>
        <family val="2"/>
      </rPr>
      <t>akkerbouw extensief</t>
    </r>
    <r>
      <rPr>
        <sz val="8"/>
        <color theme="1"/>
        <rFont val="Arial"/>
        <family val="2"/>
      </rPr>
      <t xml:space="preserve"> zijn samengevoegd, evenals de categoriën </t>
    </r>
    <r>
      <rPr>
        <i/>
        <sz val="8"/>
        <color theme="1"/>
        <rFont val="Arial"/>
        <family val="2"/>
      </rPr>
      <t>park</t>
    </r>
    <r>
      <rPr>
        <sz val="8"/>
        <color theme="1"/>
        <rFont val="Arial"/>
        <family val="2"/>
      </rPr>
      <t xml:space="preserve"> en </t>
    </r>
    <r>
      <rPr>
        <i/>
        <sz val="8"/>
        <color theme="1"/>
        <rFont val="Arial"/>
        <family val="2"/>
      </rPr>
      <t>plantsoen</t>
    </r>
    <r>
      <rPr>
        <sz val="8"/>
        <color theme="1"/>
        <rFont val="Arial"/>
        <family val="2"/>
      </rPr>
      <t xml:space="preserve"> en de categoriën </t>
    </r>
    <r>
      <rPr>
        <i/>
        <sz val="8"/>
        <color theme="1"/>
        <rFont val="Arial"/>
        <family val="2"/>
      </rPr>
      <t>sportterreinen</t>
    </r>
    <r>
      <rPr>
        <sz val="8"/>
        <color theme="1"/>
        <rFont val="Arial"/>
        <family val="2"/>
      </rPr>
      <t xml:space="preserve"> en </t>
    </r>
    <r>
      <rPr>
        <i/>
        <sz val="8"/>
        <color theme="1"/>
        <rFont val="Arial"/>
        <family val="2"/>
      </rPr>
      <t>verblijfsrecreatie</t>
    </r>
    <r>
      <rPr>
        <sz val="8"/>
        <color theme="1"/>
        <rFont val="Arial"/>
        <family val="2"/>
      </rPr>
      <t xml:space="preserve"> i.v.m. een trendbreuk in de brondata.</t>
    </r>
  </si>
  <si>
    <r>
      <rPr>
        <vertAlign val="superscript"/>
        <sz val="8"/>
        <color theme="1"/>
        <rFont val="Arial"/>
        <family val="2"/>
      </rPr>
      <t>2)</t>
    </r>
    <r>
      <rPr>
        <sz val="8"/>
        <color theme="1"/>
        <rFont val="Arial"/>
        <family val="2"/>
      </rPr>
      <t xml:space="preserve"> De toe- en afname van de subtotalen zijn niet de som van de toe- en afname van de onderliggende ecosysteemtypen. De toe- en afname van de subtotalen zijn de arealen die tussen de verschillende periodes van hoofdgroep zijn veranderd. Hier zitten dus niet de verandingeringen in van bijv. natuurlijk bos naar productiebos, maar wel de verandering van natuurlijk bos naar heide.</t>
    </r>
  </si>
  <si>
    <t>Verandermatrix van ecosysteemtypen (km²), 2013-2020</t>
  </si>
  <si>
    <t>Wonen, economie en infra</t>
  </si>
  <si>
    <r>
      <t xml:space="preserve">Conditierekening naar gedetailleerde ecosysteemtypen, 2013-2018 </t>
    </r>
    <r>
      <rPr>
        <b/>
        <vertAlign val="superscript"/>
        <sz val="8"/>
        <color theme="1"/>
        <rFont val="Arial"/>
        <family val="2"/>
      </rPr>
      <t>1)</t>
    </r>
  </si>
  <si>
    <t>Indicator</t>
  </si>
  <si>
    <t>Eenheid</t>
  </si>
  <si>
    <t>Akkerbouw regulier</t>
  </si>
  <si>
    <t>Park</t>
  </si>
  <si>
    <t>Plantsoen</t>
  </si>
  <si>
    <t>Verblijfs- recreatie</t>
  </si>
  <si>
    <t>Vegetatie</t>
  </si>
  <si>
    <t>Bomen dekking</t>
  </si>
  <si>
    <t>%</t>
  </si>
  <si>
    <t>Struiken dekking</t>
  </si>
  <si>
    <t>Lage vegetatie dekking</t>
  </si>
  <si>
    <t>Heggen- dichtheid</t>
  </si>
  <si>
    <t>km/km²</t>
  </si>
  <si>
    <t>Biodiversiteit</t>
  </si>
  <si>
    <t>Beheerde natuur NNN</t>
  </si>
  <si>
    <t>LPI</t>
  </si>
  <si>
    <t>Index (1990 = 100)</t>
  </si>
  <si>
    <t>Karakteristieke soorten</t>
  </si>
  <si>
    <t>Index (intact = 100)</t>
  </si>
  <si>
    <t>Structuur en functie</t>
  </si>
  <si>
    <t>% van Habitatrichtlijn oppervlak met goede beoordeling</t>
  </si>
  <si>
    <t>2013-2018</t>
  </si>
  <si>
    <t>Bodem</t>
  </si>
  <si>
    <t>Organische stof</t>
  </si>
  <si>
    <t>% van oppervlak met &gt;3% organische stof</t>
  </si>
  <si>
    <t>1990-2000</t>
  </si>
  <si>
    <t>Water (KRW)</t>
  </si>
  <si>
    <t>Chemische kwaliteit</t>
  </si>
  <si>
    <t>% van oppervlak met goede conditie</t>
  </si>
  <si>
    <t>Biologische kwaliteit</t>
  </si>
  <si>
    <t>Ecologische kwaliteit</t>
  </si>
  <si>
    <t>Zuurgraad (pH)</t>
  </si>
  <si>
    <t>Fosfor</t>
  </si>
  <si>
    <t>Stikstof</t>
  </si>
  <si>
    <t>Zuurstof</t>
  </si>
  <si>
    <t>Temperatuur</t>
  </si>
  <si>
    <t>Transparantie</t>
  </si>
  <si>
    <t>Lucht</t>
  </si>
  <si>
    <r>
      <t>Luchtvervuiling PM</t>
    </r>
    <r>
      <rPr>
        <vertAlign val="subscript"/>
        <sz val="8"/>
        <color theme="1"/>
        <rFont val="Arial"/>
        <family val="2"/>
      </rPr>
      <t>10</t>
    </r>
  </si>
  <si>
    <t>µg/m³</t>
  </si>
  <si>
    <t>% &lt; WHO richtlijn</t>
  </si>
  <si>
    <r>
      <t>Luchtvervuiling PM</t>
    </r>
    <r>
      <rPr>
        <vertAlign val="subscript"/>
        <sz val="8"/>
        <color theme="1"/>
        <rFont val="Arial"/>
        <family val="2"/>
      </rPr>
      <t>2.5</t>
    </r>
  </si>
  <si>
    <r>
      <t>Luchtvervuiling NO</t>
    </r>
    <r>
      <rPr>
        <vertAlign val="subscript"/>
        <sz val="8"/>
        <color theme="1"/>
        <rFont val="Arial"/>
        <family val="2"/>
      </rPr>
      <t>2</t>
    </r>
  </si>
  <si>
    <r>
      <t>Luchtvervuiling SO</t>
    </r>
    <r>
      <rPr>
        <vertAlign val="subscript"/>
        <sz val="8"/>
        <color theme="1"/>
        <rFont val="Arial"/>
        <family val="2"/>
      </rPr>
      <t>2</t>
    </r>
  </si>
  <si>
    <t>Drukindicatoren</t>
  </si>
  <si>
    <t>Eutrofiëring</t>
  </si>
  <si>
    <t>mol N/ha/jr</t>
  </si>
  <si>
    <t>% met eutrofiëring</t>
  </si>
  <si>
    <t>Verzuring</t>
  </si>
  <si>
    <t>mol H+/ha/jr</t>
  </si>
  <si>
    <t>% met verzuring</t>
  </si>
  <si>
    <t>Verstedelijking</t>
  </si>
  <si>
    <t>% verstedelijking in omgeving</t>
  </si>
  <si>
    <t>Hittestress in stad</t>
  </si>
  <si>
    <t xml:space="preserve">hittegolfgetal in °C </t>
  </si>
  <si>
    <r>
      <rPr>
        <vertAlign val="superscript"/>
        <sz val="8"/>
        <color theme="1"/>
        <rFont val="Arial"/>
        <family val="2"/>
      </rPr>
      <t xml:space="preserve">1) </t>
    </r>
    <r>
      <rPr>
        <sz val="8"/>
        <color theme="1"/>
        <rFont val="Arial"/>
        <family val="2"/>
      </rPr>
      <t>Voor deze tabel zijn geen gegevens voor verslagjaar 2020 beschikbaar.</t>
    </r>
  </si>
  <si>
    <t>Aanbodtabel van ecosysteemdiensten naar ecosysteemtypen, 2013-2020</t>
  </si>
  <si>
    <t>kton</t>
  </si>
  <si>
    <t>Productie bloembollen</t>
  </si>
  <si>
    <t>Productie veevoedergewassen (gras)</t>
  </si>
  <si>
    <t>Productie veevoedergewassen (mais)</t>
  </si>
  <si>
    <t>1000 m³</t>
  </si>
  <si>
    <t>mln m³</t>
  </si>
  <si>
    <r>
      <t>ton PM</t>
    </r>
    <r>
      <rPr>
        <vertAlign val="subscript"/>
        <sz val="8"/>
        <color theme="1"/>
        <rFont val="Arial"/>
        <family val="2"/>
      </rPr>
      <t>2.5</t>
    </r>
  </si>
  <si>
    <t>kton C</t>
  </si>
  <si>
    <t>Regenwater regulatie</t>
  </si>
  <si>
    <t>mln liter in 1 uur</t>
  </si>
  <si>
    <t>hectare</t>
  </si>
  <si>
    <t xml:space="preserve">Vermindering UHI </t>
  </si>
  <si>
    <t>reductie in °C</t>
  </si>
  <si>
    <t>(lokale klimaatregulatie)</t>
  </si>
  <si>
    <t>mln km</t>
  </si>
  <si>
    <t>x1000 overnachtingen</t>
  </si>
  <si>
    <t>mln euro</t>
  </si>
  <si>
    <r>
      <rPr>
        <vertAlign val="superscript"/>
        <sz val="8"/>
        <color theme="1"/>
        <rFont val="Arial"/>
        <family val="2"/>
      </rPr>
      <t>1)</t>
    </r>
    <r>
      <rPr>
        <sz val="8"/>
        <color theme="1"/>
        <rFont val="Arial"/>
        <family val="2"/>
      </rPr>
      <t xml:space="preserve"> Door een trendbreuk in de brondata van de ecosysteemtypenkaart is de ontwikkeling in de tijd van het aanbod van de diensten geleverd door </t>
    </r>
    <r>
      <rPr>
        <i/>
        <sz val="8"/>
        <color theme="1"/>
        <rFont val="Arial"/>
        <family val="2"/>
      </rPr>
      <t xml:space="preserve">akkerbouw regulier, </t>
    </r>
    <r>
      <rPr>
        <sz val="8"/>
        <color theme="1"/>
        <rFont val="Arial"/>
        <family val="2"/>
      </rPr>
      <t>a</t>
    </r>
    <r>
      <rPr>
        <i/>
        <sz val="8"/>
        <color theme="1"/>
        <rFont val="Arial"/>
        <family val="2"/>
      </rPr>
      <t>kkerbouw extensief, park, plantsoen en</t>
    </r>
    <r>
      <rPr>
        <sz val="8"/>
        <color theme="1"/>
        <rFont val="Arial"/>
        <family val="2"/>
      </rPr>
      <t xml:space="preserve"> </t>
    </r>
    <r>
      <rPr>
        <i/>
        <sz val="8"/>
        <color theme="1"/>
        <rFont val="Arial"/>
        <family val="2"/>
      </rPr>
      <t>verblijfsrecreatie</t>
    </r>
    <r>
      <rPr>
        <sz val="8"/>
        <color theme="1"/>
        <rFont val="Arial"/>
        <family val="2"/>
      </rPr>
      <t xml:space="preserve"> niet consistent.</t>
    </r>
  </si>
  <si>
    <t>Aanbodtabel van ecosysteemdiensten naar provincie, 2013-2020</t>
  </si>
  <si>
    <t>Vermindering UHI (lokale klimaatregulatie)</t>
  </si>
  <si>
    <t>Gebruiktabel van ecosysteemdiensten, 2020</t>
  </si>
  <si>
    <t>Productie bollenteeld</t>
  </si>
  <si>
    <t>1000 m3</t>
  </si>
  <si>
    <t>mln m3</t>
  </si>
  <si>
    <t>mln ltr in 1 uur</t>
  </si>
  <si>
    <t>gemiddelde reductie in °C</t>
  </si>
  <si>
    <t>Tabel 7</t>
  </si>
  <si>
    <t>Verandermatrix ecosysteemtypen, 2020</t>
  </si>
  <si>
    <t>Tabel 8</t>
  </si>
  <si>
    <t>Tabel 9</t>
  </si>
  <si>
    <t>Tabel 10</t>
  </si>
  <si>
    <t>Tabel 11</t>
  </si>
  <si>
    <t>Tabel 12</t>
  </si>
  <si>
    <t>De tabellen van de NKR zijn gebaseerd op een modelmatige, gerichte combinatie van meerdere bronnen, zoals omschreven in de technische toelichting. Als gevolg van het verschil in methodiek en het verschil in scope, wijken de hier genoemde cijfers gedeeltelijk af van andere statistieken zoals het Bestand Bodemgebruik, zoals gepubliceerd op Statline. Door de modelmatige én geografische methodiek kunnen er kleine afwijkingen ontstaan in bijv. de levering van de ecosysteemdienst op een voor die ecosysteemdienst onmogelijk ecosysteemtype.</t>
  </si>
  <si>
    <t>Tabellenbijlage</t>
  </si>
  <si>
    <r>
      <t>Deze tabellenset is onderdeel van de publicatie "</t>
    </r>
    <r>
      <rPr>
        <i/>
        <sz val="10"/>
        <rFont val="Arial"/>
        <family val="2"/>
      </rPr>
      <t>Natuurlijk kapitaal en brede welvaart in Nederland"</t>
    </r>
    <r>
      <rPr>
        <sz val="10"/>
        <rFont val="Arial"/>
        <family val="2"/>
      </rPr>
      <t xml:space="preserve">, gepubliceerd door het CBS in mei 2022. De cijfers zijn afkomstig uit de natuurlijk kapitaalrekeningen (NKR). Dit is een onderzoeksproject dat het CBS uitvoert in samenwerking met Wageningen University &amp; Research en in opdracht van het ministerie van Landbouw, Natuur en Voedselkwaliteit. </t>
    </r>
  </si>
  <si>
    <t xml:space="preserve">De natuurlijk kapitaalrekeningen zijn een statistisch raamwerk, ontwikkeld door de VN, en hebben als doel om de relatie tussen natuur, economie en menselijke activiteiten op overzichtelijke en internationaal vergelijkbare wijze – letterlijk –  in kaart te brengen. De natuur wordt hierbij onderverdeeld in ecosystemen die worden geclassificeerd in verschillende ecosysteemtypen, bijvoorbeeld bos, heide, natuurlijk grasland, maar ook bebouwd gebied en parken en plantsoenen. De natuurlijk kapitaalrekeningen beschrijven de omvang en conditie van de ecosystemen en de ecosysteemdiensten die zij leveren binnen een rekeningenstelsel conform methoden, concepten en definities die aansluiten bij het systeem van nationale rekeningen (System of National Accounts) en de milieurekeningen (System of Environmental-Economic Accounting). </t>
  </si>
  <si>
    <r>
      <t>Voor de volgende onderdelen van de NKR zijn in deze tabellenbijlage de cijfers te vinden: ecosysteemomvang (extent), verandermatrix van de ecosysteemomvang</t>
    </r>
    <r>
      <rPr>
        <sz val="10"/>
        <color rgb="FFFF0000"/>
        <rFont val="Arial"/>
        <family val="2"/>
      </rPr>
      <t xml:space="preserve"> </t>
    </r>
    <r>
      <rPr>
        <sz val="10"/>
        <rFont val="Arial"/>
        <family val="2"/>
      </rPr>
      <t xml:space="preserve">en het aanbod en gebruik van ecosysteemdiensten in fysieke en monetaire eenheden. Daarnaast staan in deze bijlage ook de conditierekeningen. Deze tabellen reeks bevat cijfers voor de periode 2013 - 2020, maar niet iedere tabel bevat alle tussenliggende jaren. </t>
    </r>
  </si>
  <si>
    <r>
      <t xml:space="preserve">De onderzoeksmethode van de natuurlijk kapitaalrekeningen is gebaseerd op de richtlijnen van de SEEA Ecosystem Accounting (SEEA EA), ontwikkeld door de VN. Een uitgebreide onderzoeksbeschrijving van de verschillende rekeningen, inclusief een beschrijving van de ecosysteemtype-classificering is te vinden in de technische toelichting van de publicatie: </t>
    </r>
    <r>
      <rPr>
        <i/>
        <sz val="10"/>
        <rFont val="Arial"/>
        <family val="2"/>
      </rPr>
      <t>Natural Capital Accounting in the Netherlands - Technical report 2022</t>
    </r>
    <r>
      <rPr>
        <sz val="10"/>
        <rFont val="Arial"/>
        <family val="2"/>
      </rPr>
      <t xml:space="preserve">. </t>
    </r>
  </si>
  <si>
    <t>Extentrekening naar ecosysteemtypen, 2013-2020</t>
  </si>
  <si>
    <t>Conditierekening naar gedetailleerde ecosysteemtypen, 2013-2018</t>
  </si>
  <si>
    <t>Totale aanbod van ecosysteemdiensten in mln euro, complete tijdreeks 2013-2020</t>
  </si>
  <si>
    <t>Waarde van het ecosysteemkapitaal naar ecosysteemtype in mln euro, 2013-2020</t>
  </si>
  <si>
    <t>Waarde van het ecosysteemkapitaal naar provincie in mln euro, 2013-2020</t>
  </si>
  <si>
    <r>
      <t>Totaal Nederland</t>
    </r>
    <r>
      <rPr>
        <vertAlign val="superscript"/>
        <sz val="8"/>
        <color theme="1"/>
        <rFont val="Arial"/>
        <family val="2"/>
      </rPr>
      <t>2)</t>
    </r>
  </si>
  <si>
    <r>
      <t>Waarde van het ecosysteemkapitaal</t>
    </r>
    <r>
      <rPr>
        <b/>
        <vertAlign val="superscript"/>
        <sz val="8"/>
        <color theme="1"/>
        <rFont val="Arial"/>
        <family val="2"/>
      </rPr>
      <t>1)</t>
    </r>
    <r>
      <rPr>
        <b/>
        <sz val="8"/>
        <color theme="1"/>
        <rFont val="Arial"/>
        <family val="2"/>
      </rPr>
      <t xml:space="preserve"> naar provincie in mln euro, 2013-2020</t>
    </r>
  </si>
  <si>
    <r>
      <t>Waarde van het ecosysteemkapitaal</t>
    </r>
    <r>
      <rPr>
        <b/>
        <vertAlign val="superscript"/>
        <sz val="8"/>
        <color theme="1"/>
        <rFont val="Arial"/>
        <family val="2"/>
      </rPr>
      <t>1)</t>
    </r>
    <r>
      <rPr>
        <b/>
        <sz val="8"/>
        <color theme="1"/>
        <rFont val="Arial"/>
        <family val="2"/>
      </rPr>
      <t xml:space="preserve"> naar ecosysteemtype in mln euro, 2013-2020</t>
    </r>
  </si>
  <si>
    <t>Inhoudsopgave</t>
  </si>
  <si>
    <t>Tabblad</t>
  </si>
  <si>
    <r>
      <rPr>
        <vertAlign val="superscript"/>
        <sz val="8"/>
        <color theme="1"/>
        <rFont val="Arial"/>
        <family val="2"/>
      </rPr>
      <t>1)</t>
    </r>
    <r>
      <rPr>
        <sz val="8"/>
        <color theme="1"/>
        <rFont val="Arial"/>
        <family val="2"/>
      </rPr>
      <t xml:space="preserve"> Door een trendbreuk in de brondata van de ecosysteemtypenkaart is de ontwikkeling in de tijd van het aanbod van de diensten geleverd door </t>
    </r>
    <r>
      <rPr>
        <i/>
        <sz val="8"/>
        <color theme="1"/>
        <rFont val="Arial"/>
        <family val="2"/>
      </rPr>
      <t xml:space="preserve">akkerbouw , Grasland, Wonen, economie en infrastructuur en Grasland </t>
    </r>
    <r>
      <rPr>
        <sz val="8"/>
        <color theme="1"/>
        <rFont val="Arial"/>
        <family val="2"/>
      </rPr>
      <t>niet consistent.</t>
    </r>
  </si>
  <si>
    <r>
      <rPr>
        <vertAlign val="superscript"/>
        <sz val="8"/>
        <color theme="1"/>
        <rFont val="Arial"/>
        <family val="2"/>
      </rPr>
      <t>3)</t>
    </r>
    <r>
      <rPr>
        <sz val="8"/>
        <color theme="1"/>
        <rFont val="Arial"/>
        <family val="2"/>
      </rPr>
      <t xml:space="preserve"> Door een trendbreuk in de brondata van de ecosysteemtypenkaart is de ontwikkeling in de tijd van het aanbod van de diensten geleverd door </t>
    </r>
    <r>
      <rPr>
        <i/>
        <sz val="8"/>
        <color theme="1"/>
        <rFont val="Arial"/>
        <family val="2"/>
      </rPr>
      <t xml:space="preserve">akkerbouw , Grasland, Wonen, economie en infrastructuur en Grasland </t>
    </r>
    <r>
      <rPr>
        <sz val="8"/>
        <color theme="1"/>
        <rFont val="Arial"/>
        <family val="2"/>
      </rPr>
      <t>niet consistent.</t>
    </r>
  </si>
  <si>
    <r>
      <rPr>
        <vertAlign val="superscript"/>
        <sz val="8"/>
        <color theme="1"/>
        <rFont val="Arial"/>
        <family val="2"/>
      </rPr>
      <t>2)</t>
    </r>
    <r>
      <rPr>
        <sz val="8"/>
        <color theme="1"/>
        <rFont val="Arial"/>
        <family val="2"/>
      </rPr>
      <t xml:space="preserve"> Totaal is exclusief de ecosysteemdienst </t>
    </r>
    <r>
      <rPr>
        <i/>
        <sz val="8"/>
        <color theme="1"/>
        <rFont val="Arial"/>
        <family val="2"/>
      </rPr>
      <t>waterzuivering.</t>
    </r>
  </si>
  <si>
    <r>
      <rPr>
        <vertAlign val="superscript"/>
        <sz val="8"/>
        <color theme="1"/>
        <rFont val="Arial"/>
        <family val="2"/>
      </rPr>
      <t>1)</t>
    </r>
    <r>
      <rPr>
        <sz val="8"/>
        <color theme="1"/>
        <rFont val="Arial"/>
        <family val="2"/>
      </rPr>
      <t xml:space="preserve"> Op basis van de 11 ecosysteemdiensten berekend in de studie.</t>
    </r>
  </si>
  <si>
    <t>CBS en WUR</t>
  </si>
  <si>
    <t>Infrastructuur en havens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</si>
</sst>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mmmm\ yyyy"/>
    <numFmt numFmtId="165" formatCode="_ * #,##0_ ;_ * \-#,##0_ ;_ * &quot;-&quot;??_ ;_ @_ "/>
    <numFmt numFmtId="166" formatCode="0.0"/>
    <numFmt numFmtId="167" formatCode="#,##0.0"/>
  </numFmts>
  <fonts count="35" x14ac:knownFonts="1">
    <font>
      <sz val="11"/>
      <color theme="1"/>
      <name val="Calibri"/>
      <family val="2"/>
      <scheme val="minor"/>
    </font>
    <font>
      <sz val="11"/>
      <color theme="1"/>
      <name val="Calibri"/>
      <family val="2"/>
      <scheme val="minor"/>
    </font>
    <font>
      <sz val="10"/>
      <name val="Arial"/>
      <family val="2"/>
    </font>
    <font>
      <sz val="8"/>
      <name val="Arial"/>
      <family val="2"/>
    </font>
    <font>
      <u/>
      <sz val="11"/>
      <color theme="10"/>
      <name val="Calibri"/>
      <family val="2"/>
      <scheme val="minor"/>
    </font>
    <font>
      <sz val="11"/>
      <color indexed="8"/>
      <name val="Calibri"/>
      <family val="2"/>
      <scheme val="minor"/>
    </font>
    <font>
      <i/>
      <sz val="8"/>
      <color theme="1"/>
      <name val="Arial"/>
      <family val="2"/>
    </font>
    <font>
      <b/>
      <sz val="8"/>
      <color theme="1"/>
      <name val="Arial"/>
      <family val="2"/>
    </font>
    <font>
      <sz val="8"/>
      <color theme="1"/>
      <name val="Arial"/>
      <family val="2"/>
    </font>
    <font>
      <sz val="8"/>
      <color rgb="FFFF0000"/>
      <name val="Arial"/>
      <family val="2"/>
    </font>
    <font>
      <vertAlign val="superscript"/>
      <sz val="8"/>
      <color theme="1"/>
      <name val="Arial"/>
      <family val="2"/>
    </font>
    <font>
      <b/>
      <sz val="11"/>
      <color rgb="FFFF0000"/>
      <name val="Arial"/>
      <family val="2"/>
    </font>
    <font>
      <b/>
      <sz val="12"/>
      <name val="Arial"/>
      <family val="2"/>
    </font>
    <font>
      <sz val="11"/>
      <name val="Calibri"/>
      <family val="2"/>
      <scheme val="minor"/>
    </font>
    <font>
      <b/>
      <sz val="12"/>
      <name val="Times New Roman"/>
      <family val="1"/>
    </font>
    <font>
      <b/>
      <sz val="10"/>
      <name val="Arial"/>
      <family val="2"/>
    </font>
    <font>
      <sz val="11"/>
      <name val="Arial"/>
      <family val="2"/>
    </font>
    <font>
      <u/>
      <sz val="10"/>
      <name val="Arial"/>
      <family val="2"/>
    </font>
    <font>
      <sz val="8"/>
      <name val="Helvetica"/>
      <family val="2"/>
    </font>
    <font>
      <b/>
      <sz val="11"/>
      <name val="Calibri"/>
      <family val="2"/>
      <scheme val="minor"/>
    </font>
    <font>
      <sz val="11"/>
      <name val="Calibri"/>
      <family val="2"/>
    </font>
    <font>
      <b/>
      <vertAlign val="superscript"/>
      <sz val="8"/>
      <color theme="1"/>
      <name val="Arial"/>
      <family val="2"/>
    </font>
    <font>
      <b/>
      <sz val="14"/>
      <color rgb="FFFF0000"/>
      <name val="Calibri"/>
      <family val="2"/>
      <scheme val="minor"/>
    </font>
    <font>
      <b/>
      <sz val="10"/>
      <color theme="1"/>
      <name val="Calibri"/>
      <family val="2"/>
      <scheme val="minor"/>
    </font>
    <font>
      <b/>
      <i/>
      <sz val="12"/>
      <name val="Arial"/>
      <family val="2"/>
    </font>
    <font>
      <i/>
      <sz val="10"/>
      <name val="Arial"/>
      <family val="2"/>
    </font>
    <font>
      <b/>
      <i/>
      <sz val="11"/>
      <name val="Arial"/>
      <family val="2"/>
    </font>
    <font>
      <sz val="10"/>
      <name val="Calibri"/>
      <family val="2"/>
      <scheme val="minor"/>
    </font>
    <font>
      <b/>
      <sz val="8"/>
      <color rgb="FFFF0000"/>
      <name val="Arial"/>
      <family val="2"/>
    </font>
    <font>
      <b/>
      <sz val="11"/>
      <color theme="1"/>
      <name val="Calibri"/>
      <family val="2"/>
      <scheme val="minor"/>
    </font>
    <font>
      <sz val="11"/>
      <color rgb="FFFF0000"/>
      <name val="Arial"/>
      <family val="2"/>
    </font>
    <font>
      <vertAlign val="subscript"/>
      <sz val="8"/>
      <color theme="1"/>
      <name val="Arial"/>
      <family val="2"/>
    </font>
    <font>
      <sz val="16"/>
      <color theme="1"/>
      <name val="Calibri"/>
      <family val="2"/>
      <scheme val="minor"/>
    </font>
    <font>
      <sz val="10"/>
      <color rgb="FFFF0000"/>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0">
    <xf numFmtId="0" fontId="0" fillId="0" borderId="0"/>
    <xf numFmtId="3"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0" fontId="1" fillId="0" borderId="0"/>
    <xf numFmtId="0" fontId="4" fillId="0" borderId="0" applyNumberFormat="0" applyFill="0" applyBorder="0" applyAlignment="0" applyProtection="0"/>
    <xf numFmtId="0" fontId="5" fillId="0" borderId="0"/>
    <xf numFmtId="0" fontId="2" fillId="0" borderId="0"/>
    <xf numFmtId="43" fontId="1" fillId="0" borderId="0" applyFont="0" applyFill="0" applyBorder="0" applyAlignment="0" applyProtection="0"/>
  </cellStyleXfs>
  <cellXfs count="287">
    <xf numFmtId="0" fontId="0" fillId="0" borderId="0" xfId="0"/>
    <xf numFmtId="0" fontId="8" fillId="0" borderId="0" xfId="0" applyFont="1"/>
    <xf numFmtId="0" fontId="7" fillId="0" borderId="0" xfId="0" applyFont="1" applyBorder="1"/>
    <xf numFmtId="0" fontId="8" fillId="0" borderId="0" xfId="0" applyFont="1" applyBorder="1"/>
    <xf numFmtId="0" fontId="8" fillId="0" borderId="0" xfId="0" applyFont="1" applyBorder="1" applyAlignment="1">
      <alignment horizontal="left"/>
    </xf>
    <xf numFmtId="0" fontId="8" fillId="0" borderId="0" xfId="0" applyFont="1" applyBorder="1" applyAlignment="1">
      <alignment horizontal="left" vertical="top"/>
    </xf>
    <xf numFmtId="0" fontId="8" fillId="0" borderId="3" xfId="0" applyFont="1" applyBorder="1"/>
    <xf numFmtId="0" fontId="8" fillId="0" borderId="0" xfId="0" applyFont="1" applyFill="1" applyBorder="1"/>
    <xf numFmtId="0" fontId="9" fillId="0" borderId="0" xfId="0" applyFont="1" applyBorder="1"/>
    <xf numFmtId="0" fontId="8" fillId="0" borderId="1" xfId="0" applyFont="1" applyBorder="1"/>
    <xf numFmtId="0" fontId="7" fillId="0" borderId="0" xfId="0" applyFont="1" applyFill="1" applyBorder="1" applyAlignment="1"/>
    <xf numFmtId="3" fontId="8" fillId="0" borderId="0" xfId="1" applyNumberFormat="1" applyFont="1" applyBorder="1"/>
    <xf numFmtId="0" fontId="8" fillId="0" borderId="1" xfId="0" applyFont="1" applyBorder="1" applyAlignment="1">
      <alignment horizontal="left"/>
    </xf>
    <xf numFmtId="0" fontId="8" fillId="0" borderId="0" xfId="0" applyFont="1" applyAlignment="1">
      <alignment horizontal="left"/>
    </xf>
    <xf numFmtId="0" fontId="9" fillId="0" borderId="0" xfId="0" applyFont="1" applyFill="1" applyBorder="1"/>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applyAlignment="1">
      <alignment vertical="center"/>
    </xf>
    <xf numFmtId="3" fontId="8" fillId="0" borderId="0" xfId="0" applyNumberFormat="1" applyFont="1" applyBorder="1"/>
    <xf numFmtId="3" fontId="8" fillId="0" borderId="1" xfId="0" applyNumberFormat="1" applyFont="1" applyBorder="1"/>
    <xf numFmtId="3" fontId="7" fillId="0" borderId="0" xfId="0" applyNumberFormat="1" applyFont="1" applyFill="1" applyBorder="1" applyAlignment="1">
      <alignment horizontal="right"/>
    </xf>
    <xf numFmtId="0" fontId="7" fillId="0" borderId="3" xfId="0" applyFont="1" applyFill="1" applyBorder="1" applyAlignment="1"/>
    <xf numFmtId="0" fontId="7" fillId="0" borderId="5" xfId="0" applyFont="1" applyFill="1" applyBorder="1" applyAlignment="1"/>
    <xf numFmtId="0" fontId="8" fillId="0" borderId="0" xfId="0" applyFont="1" applyBorder="1" applyAlignment="1">
      <alignment vertical="top" wrapText="1"/>
    </xf>
    <xf numFmtId="3" fontId="7" fillId="0" borderId="0" xfId="0" applyNumberFormat="1" applyFont="1" applyBorder="1" applyAlignment="1">
      <alignment horizontal="center"/>
    </xf>
    <xf numFmtId="3" fontId="7" fillId="0" borderId="0" xfId="0" applyNumberFormat="1" applyFont="1" applyAlignment="1">
      <alignment horizontal="center"/>
    </xf>
    <xf numFmtId="0" fontId="8" fillId="0" borderId="4" xfId="0" applyFont="1" applyFill="1" applyBorder="1"/>
    <xf numFmtId="0" fontId="7" fillId="0" borderId="4" xfId="0" applyFont="1" applyBorder="1" applyAlignment="1">
      <alignment horizontal="left"/>
    </xf>
    <xf numFmtId="0" fontId="8" fillId="0" borderId="4" xfId="0" applyFont="1" applyBorder="1" applyAlignment="1">
      <alignment horizontal="left"/>
    </xf>
    <xf numFmtId="0" fontId="8" fillId="0" borderId="4" xfId="0" applyFont="1" applyBorder="1" applyAlignment="1">
      <alignment horizontal="right"/>
    </xf>
    <xf numFmtId="0" fontId="7" fillId="0" borderId="4" xfId="0" applyFont="1" applyFill="1" applyBorder="1" applyAlignment="1">
      <alignment horizontal="left"/>
    </xf>
    <xf numFmtId="0" fontId="8" fillId="0" borderId="3" xfId="0" applyFont="1" applyFill="1" applyBorder="1" applyAlignment="1">
      <alignment vertical="top" wrapText="1"/>
    </xf>
    <xf numFmtId="0" fontId="9" fillId="0" borderId="3" xfId="0" applyFont="1" applyBorder="1"/>
    <xf numFmtId="0" fontId="3" fillId="0" borderId="3" xfId="0" applyFont="1" applyBorder="1"/>
    <xf numFmtId="0" fontId="7" fillId="3" borderId="0" xfId="0" applyFont="1" applyFill="1" applyBorder="1"/>
    <xf numFmtId="0" fontId="0" fillId="3" borderId="0" xfId="0" applyFill="1"/>
    <xf numFmtId="0" fontId="0" fillId="3" borderId="0" xfId="0" applyFill="1" applyBorder="1"/>
    <xf numFmtId="0" fontId="8" fillId="3" borderId="0" xfId="0" applyFont="1" applyFill="1" applyBorder="1"/>
    <xf numFmtId="0" fontId="8" fillId="3" borderId="0" xfId="0" applyFont="1" applyFill="1" applyBorder="1" applyAlignment="1">
      <alignment horizontal="center" wrapText="1"/>
    </xf>
    <xf numFmtId="0" fontId="8" fillId="3" borderId="0" xfId="0" applyFont="1" applyFill="1" applyBorder="1" applyAlignment="1">
      <alignment textRotation="90"/>
    </xf>
    <xf numFmtId="0" fontId="9" fillId="3" borderId="0" xfId="0" applyFont="1" applyFill="1" applyBorder="1"/>
    <xf numFmtId="1" fontId="8" fillId="3" borderId="0" xfId="0" applyNumberFormat="1" applyFont="1" applyFill="1" applyBorder="1"/>
    <xf numFmtId="0" fontId="8" fillId="3" borderId="1" xfId="0" applyFont="1" applyFill="1" applyBorder="1"/>
    <xf numFmtId="0" fontId="7" fillId="3" borderId="6" xfId="0" applyFont="1" applyFill="1" applyBorder="1" applyAlignment="1">
      <alignment horizontal="left"/>
    </xf>
    <xf numFmtId="0" fontId="8" fillId="3" borderId="6" xfId="0" applyFont="1" applyFill="1" applyBorder="1"/>
    <xf numFmtId="3" fontId="7" fillId="0" borderId="0" xfId="0" applyNumberFormat="1" applyFont="1" applyBorder="1"/>
    <xf numFmtId="3" fontId="7" fillId="0" borderId="1" xfId="0" applyNumberFormat="1" applyFont="1" applyBorder="1"/>
    <xf numFmtId="0" fontId="7" fillId="0" borderId="1"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6" xfId="0" applyFont="1" applyBorder="1" applyAlignment="1">
      <alignment horizontal="left" vertical="top" wrapText="1"/>
    </xf>
    <xf numFmtId="0" fontId="8" fillId="0" borderId="1" xfId="0" applyFont="1" applyBorder="1" applyAlignment="1">
      <alignment horizontal="left" vertical="top"/>
    </xf>
    <xf numFmtId="0" fontId="7" fillId="0" borderId="0" xfId="0" applyFont="1" applyFill="1" applyBorder="1" applyAlignment="1">
      <alignment horizontal="left"/>
    </xf>
    <xf numFmtId="3" fontId="8" fillId="0" borderId="0" xfId="0" applyNumberFormat="1" applyFont="1" applyFill="1" applyBorder="1"/>
    <xf numFmtId="3" fontId="8" fillId="0" borderId="0" xfId="0" applyNumberFormat="1" applyFont="1" applyFill="1" applyBorder="1" applyAlignment="1">
      <alignment horizontal="center"/>
    </xf>
    <xf numFmtId="0" fontId="8" fillId="0" borderId="0" xfId="0" applyFont="1" applyFill="1" applyBorder="1" applyAlignment="1">
      <alignment horizontal="left"/>
    </xf>
    <xf numFmtId="0" fontId="7" fillId="3" borderId="0" xfId="0" applyFont="1" applyFill="1" applyBorder="1" applyAlignment="1"/>
    <xf numFmtId="0" fontId="8" fillId="3" borderId="0" xfId="0" applyFont="1" applyFill="1" applyBorder="1" applyAlignment="1">
      <alignment horizontal="left"/>
    </xf>
    <xf numFmtId="3" fontId="8" fillId="3" borderId="0" xfId="0" applyNumberFormat="1" applyFont="1" applyFill="1" applyBorder="1" applyAlignment="1">
      <alignment horizontal="right" wrapText="1"/>
    </xf>
    <xf numFmtId="3" fontId="8" fillId="3" borderId="1" xfId="0" applyNumberFormat="1" applyFont="1" applyFill="1" applyBorder="1" applyAlignment="1">
      <alignment horizontal="right" wrapText="1"/>
    </xf>
    <xf numFmtId="0" fontId="8" fillId="3" borderId="6" xfId="0" applyFont="1" applyFill="1" applyBorder="1" applyAlignment="1">
      <alignment horizontal="left" vertical="top" wrapText="1"/>
    </xf>
    <xf numFmtId="0" fontId="12" fillId="2" borderId="0" xfId="2" applyFont="1" applyFill="1"/>
    <xf numFmtId="0" fontId="2" fillId="3" borderId="0" xfId="2" applyFont="1" applyFill="1"/>
    <xf numFmtId="0" fontId="13" fillId="2" borderId="0" xfId="2" applyFont="1" applyFill="1"/>
    <xf numFmtId="0" fontId="2" fillId="2" borderId="0" xfId="2" applyFont="1" applyFill="1"/>
    <xf numFmtId="0" fontId="14" fillId="2" borderId="0" xfId="2" applyFont="1" applyFill="1"/>
    <xf numFmtId="0" fontId="15" fillId="2" borderId="0" xfId="2" applyFont="1" applyFill="1"/>
    <xf numFmtId="43" fontId="13" fillId="2" borderId="0" xfId="3" applyFont="1" applyFill="1"/>
    <xf numFmtId="0" fontId="3" fillId="3" borderId="0" xfId="4" applyFont="1" applyFill="1" applyAlignment="1"/>
    <xf numFmtId="0" fontId="2" fillId="3" borderId="0" xfId="4" applyFont="1" applyFill="1" applyAlignment="1"/>
    <xf numFmtId="0" fontId="2" fillId="3" borderId="0" xfId="4" applyFont="1" applyFill="1"/>
    <xf numFmtId="0" fontId="16" fillId="3" borderId="0" xfId="5" applyFont="1" applyFill="1"/>
    <xf numFmtId="0" fontId="2" fillId="3" borderId="0" xfId="4" applyFont="1" applyFill="1" applyAlignment="1">
      <alignment horizontal="left"/>
    </xf>
    <xf numFmtId="0" fontId="2" fillId="3" borderId="0" xfId="5" applyFont="1" applyFill="1"/>
    <xf numFmtId="0" fontId="16" fillId="3" borderId="0" xfId="5" applyFont="1" applyFill="1" applyAlignment="1"/>
    <xf numFmtId="0" fontId="2" fillId="4" borderId="0" xfId="4" applyFont="1" applyFill="1" applyAlignment="1">
      <alignment vertical="center"/>
    </xf>
    <xf numFmtId="0" fontId="2" fillId="2" borderId="0" xfId="4" applyFont="1" applyFill="1"/>
    <xf numFmtId="0" fontId="3" fillId="0" borderId="0" xfId="4" applyFont="1"/>
    <xf numFmtId="0" fontId="3" fillId="3" borderId="0" xfId="4" applyFont="1" applyFill="1"/>
    <xf numFmtId="0" fontId="19" fillId="2" borderId="0" xfId="2" applyFont="1" applyFill="1"/>
    <xf numFmtId="0" fontId="13" fillId="3" borderId="0" xfId="2" applyFont="1" applyFill="1"/>
    <xf numFmtId="0" fontId="20" fillId="3" borderId="0" xfId="0" applyFont="1" applyFill="1" applyAlignment="1">
      <alignment horizontal="left" vertical="center" indent="5"/>
    </xf>
    <xf numFmtId="0" fontId="2" fillId="2" borderId="0" xfId="2" applyFont="1" applyFill="1" applyAlignment="1">
      <alignment horizontal="justify" vertical="justify" wrapText="1"/>
    </xf>
    <xf numFmtId="0" fontId="13" fillId="2" borderId="0" xfId="2" applyFont="1" applyFill="1" applyAlignment="1">
      <alignment horizontal="justify" vertical="justify"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7" fillId="0" borderId="0" xfId="0" applyFont="1" applyBorder="1" applyAlignment="1">
      <alignment vertical="center"/>
    </xf>
    <xf numFmtId="0" fontId="7" fillId="3" borderId="0" xfId="0" applyFont="1" applyFill="1" applyBorder="1" applyAlignment="1">
      <alignment vertical="center"/>
    </xf>
    <xf numFmtId="0" fontId="8" fillId="0" borderId="0" xfId="0" applyFont="1" applyBorder="1" applyAlignment="1">
      <alignment horizontal="left" vertical="top" wrapText="1"/>
    </xf>
    <xf numFmtId="0" fontId="8" fillId="3" borderId="0" xfId="0" applyFont="1" applyFill="1" applyBorder="1" applyAlignment="1">
      <alignment vertical="top" wrapText="1"/>
    </xf>
    <xf numFmtId="0" fontId="8" fillId="3" borderId="0" xfId="0" applyFont="1" applyFill="1" applyBorder="1" applyAlignment="1">
      <alignment horizontal="left" vertical="top" wrapText="1"/>
    </xf>
    <xf numFmtId="0" fontId="7" fillId="3" borderId="0" xfId="0" applyFont="1" applyFill="1"/>
    <xf numFmtId="0" fontId="8" fillId="3" borderId="0" xfId="0" applyFont="1" applyFill="1"/>
    <xf numFmtId="1" fontId="8" fillId="3" borderId="0" xfId="0" applyNumberFormat="1" applyFont="1" applyFill="1"/>
    <xf numFmtId="0" fontId="22" fillId="3" borderId="0" xfId="0" applyFont="1" applyFill="1"/>
    <xf numFmtId="0" fontId="8" fillId="3" borderId="0" xfId="0" applyFont="1" applyFill="1" applyBorder="1" applyAlignment="1">
      <alignment vertical="center"/>
    </xf>
    <xf numFmtId="0" fontId="8" fillId="3" borderId="1" xfId="0" applyFont="1" applyFill="1" applyBorder="1" applyAlignment="1">
      <alignment horizontal="left"/>
    </xf>
    <xf numFmtId="0" fontId="8" fillId="3" borderId="0" xfId="0" applyFont="1" applyFill="1" applyBorder="1" applyAlignment="1">
      <alignment horizontal="left" vertical="top"/>
    </xf>
    <xf numFmtId="0" fontId="8" fillId="3" borderId="0" xfId="0" applyFont="1" applyFill="1" applyAlignment="1">
      <alignment horizontal="left"/>
    </xf>
    <xf numFmtId="3" fontId="0" fillId="3" borderId="0" xfId="0" applyNumberFormat="1" applyFill="1"/>
    <xf numFmtId="3" fontId="0" fillId="3" borderId="0" xfId="0" applyNumberFormat="1" applyFill="1" applyBorder="1"/>
    <xf numFmtId="0" fontId="23" fillId="3" borderId="0" xfId="0" applyFont="1" applyFill="1"/>
    <xf numFmtId="0" fontId="8" fillId="3" borderId="0" xfId="0" applyFont="1" applyFill="1" applyBorder="1" applyAlignment="1"/>
    <xf numFmtId="0" fontId="11" fillId="3" borderId="0" xfId="0" applyFont="1" applyFill="1" applyBorder="1"/>
    <xf numFmtId="0" fontId="8" fillId="3" borderId="6" xfId="0" applyFont="1" applyFill="1" applyBorder="1" applyAlignment="1">
      <alignment horizontal="left"/>
    </xf>
    <xf numFmtId="0" fontId="8" fillId="3" borderId="6" xfId="0" applyFont="1" applyFill="1" applyBorder="1" applyAlignment="1">
      <alignment horizontal="right"/>
    </xf>
    <xf numFmtId="0" fontId="8" fillId="3" borderId="0" xfId="0" applyFont="1" applyFill="1" applyAlignment="1"/>
    <xf numFmtId="3" fontId="8" fillId="0" borderId="0" xfId="0" applyNumberFormat="1" applyFont="1" applyFill="1" applyBorder="1" applyAlignment="1">
      <alignment horizontal="right"/>
    </xf>
    <xf numFmtId="0" fontId="7" fillId="3" borderId="0" xfId="0" applyFont="1" applyFill="1" applyBorder="1" applyAlignment="1">
      <alignment horizontal="left" vertical="top" wrapText="1"/>
    </xf>
    <xf numFmtId="1" fontId="0" fillId="3" borderId="0" xfId="0" applyNumberFormat="1" applyFill="1" applyBorder="1"/>
    <xf numFmtId="3" fontId="9" fillId="0" borderId="0" xfId="0" applyNumberFormat="1" applyFont="1" applyFill="1" applyBorder="1"/>
    <xf numFmtId="0" fontId="24" fillId="2" borderId="0" xfId="2" applyFont="1" applyFill="1"/>
    <xf numFmtId="164" fontId="2" fillId="2" borderId="0" xfId="2" applyNumberFormat="1" applyFont="1" applyFill="1" applyAlignment="1">
      <alignment horizontal="left"/>
    </xf>
    <xf numFmtId="0" fontId="12" fillId="2" borderId="0" xfId="4" applyFont="1" applyFill="1"/>
    <xf numFmtId="0" fontId="15" fillId="2" borderId="0" xfId="4" applyFont="1" applyFill="1" applyAlignment="1"/>
    <xf numFmtId="0" fontId="2" fillId="2" borderId="0" xfId="4" applyFont="1" applyFill="1" applyAlignment="1"/>
    <xf numFmtId="0" fontId="25" fillId="2" borderId="0" xfId="4" applyFont="1" applyFill="1" applyAlignment="1"/>
    <xf numFmtId="0" fontId="25" fillId="3" borderId="0" xfId="4" applyFont="1" applyFill="1" applyAlignment="1"/>
    <xf numFmtId="0" fontId="17" fillId="2" borderId="0" xfId="6" applyFont="1" applyFill="1" applyAlignment="1"/>
    <xf numFmtId="0" fontId="2" fillId="3" borderId="0" xfId="4" applyFont="1" applyFill="1" applyAlignment="1">
      <alignment horizontal="justify" vertical="top" wrapText="1"/>
    </xf>
    <xf numFmtId="0" fontId="26" fillId="2" borderId="0" xfId="2" applyFont="1" applyFill="1" applyAlignment="1">
      <alignment horizontal="justify" vertical="justify" wrapText="1"/>
    </xf>
    <xf numFmtId="0" fontId="27" fillId="0" borderId="0" xfId="0" applyFont="1" applyAlignment="1">
      <alignment horizontal="justify" vertical="center"/>
    </xf>
    <xf numFmtId="0" fontId="26" fillId="3" borderId="0" xfId="2" applyFont="1" applyFill="1" applyAlignment="1">
      <alignment horizontal="justify" vertical="justify" wrapText="1"/>
    </xf>
    <xf numFmtId="0" fontId="13" fillId="3" borderId="0" xfId="2" applyFont="1" applyFill="1" applyAlignment="1">
      <alignment horizontal="justify" vertical="justify" wrapText="1"/>
    </xf>
    <xf numFmtId="0" fontId="2" fillId="0" borderId="0" xfId="0" applyFont="1" applyBorder="1" applyAlignment="1">
      <alignment wrapText="1"/>
    </xf>
    <xf numFmtId="0" fontId="2" fillId="3" borderId="0" xfId="2" applyFont="1" applyFill="1" applyAlignment="1">
      <alignment horizontal="justify" vertical="justify" wrapText="1"/>
    </xf>
    <xf numFmtId="0" fontId="17" fillId="2" borderId="0" xfId="6" applyFont="1" applyFill="1" applyAlignment="1">
      <alignment horizontal="justify" vertical="justify" wrapText="1"/>
    </xf>
    <xf numFmtId="0" fontId="17" fillId="0" borderId="0" xfId="6" applyFont="1"/>
    <xf numFmtId="0" fontId="12" fillId="2" borderId="0" xfId="2" applyFont="1" applyFill="1" applyAlignment="1">
      <alignment horizontal="justify" vertical="justify" wrapText="1"/>
    </xf>
    <xf numFmtId="165" fontId="8" fillId="3" borderId="0" xfId="9" applyNumberFormat="1" applyFont="1" applyFill="1" applyBorder="1"/>
    <xf numFmtId="165" fontId="8" fillId="3" borderId="1" xfId="9" applyNumberFormat="1" applyFont="1" applyFill="1" applyBorder="1"/>
    <xf numFmtId="165" fontId="7" fillId="3" borderId="1" xfId="9" applyNumberFormat="1" applyFont="1" applyFill="1" applyBorder="1"/>
    <xf numFmtId="165" fontId="8" fillId="3" borderId="0" xfId="9" applyNumberFormat="1" applyFont="1" applyFill="1"/>
    <xf numFmtId="3" fontId="28" fillId="0" borderId="0" xfId="0" applyNumberFormat="1" applyFont="1" applyBorder="1" applyAlignment="1">
      <alignment horizontal="left"/>
    </xf>
    <xf numFmtId="0" fontId="8" fillId="0" borderId="0" xfId="0" applyFont="1" applyFill="1"/>
    <xf numFmtId="165" fontId="8" fillId="3" borderId="6" xfId="9" applyNumberFormat="1" applyFont="1" applyFill="1" applyBorder="1" applyAlignment="1">
      <alignment horizontal="left" vertical="top"/>
    </xf>
    <xf numFmtId="165" fontId="8" fillId="3" borderId="6" xfId="9" applyNumberFormat="1" applyFont="1" applyFill="1" applyBorder="1" applyAlignment="1">
      <alignment horizontal="left"/>
    </xf>
    <xf numFmtId="165" fontId="8" fillId="0" borderId="0" xfId="9" applyNumberFormat="1" applyFont="1"/>
    <xf numFmtId="0" fontId="8" fillId="3" borderId="1" xfId="9" applyNumberFormat="1" applyFont="1" applyFill="1" applyBorder="1" applyAlignment="1">
      <alignment horizontal="left"/>
    </xf>
    <xf numFmtId="0" fontId="8" fillId="3" borderId="0" xfId="9" applyNumberFormat="1" applyFont="1" applyFill="1" applyBorder="1" applyAlignment="1">
      <alignment horizontal="left"/>
    </xf>
    <xf numFmtId="0" fontId="7" fillId="0" borderId="1" xfId="0" applyFont="1" applyBorder="1" applyAlignment="1">
      <alignment horizontal="left" vertical="top" wrapText="1"/>
    </xf>
    <xf numFmtId="165" fontId="8" fillId="3" borderId="0" xfId="0" applyNumberFormat="1" applyFont="1" applyFill="1"/>
    <xf numFmtId="0" fontId="7" fillId="0" borderId="0" xfId="0" applyFont="1"/>
    <xf numFmtId="0" fontId="8" fillId="0" borderId="5" xfId="0" applyFont="1" applyBorder="1" applyAlignment="1">
      <alignment vertical="center"/>
    </xf>
    <xf numFmtId="0" fontId="8" fillId="0" borderId="3" xfId="0" applyFont="1" applyBorder="1" applyAlignment="1">
      <alignment vertical="center"/>
    </xf>
    <xf numFmtId="3" fontId="8" fillId="0" borderId="0" xfId="0" applyNumberFormat="1" applyFont="1" applyBorder="1" applyAlignment="1">
      <alignment horizontal="right"/>
    </xf>
    <xf numFmtId="0" fontId="8" fillId="0" borderId="3" xfId="0" applyFont="1" applyBorder="1" applyAlignment="1">
      <alignment horizontal="left" indent="1"/>
    </xf>
    <xf numFmtId="3" fontId="8" fillId="0" borderId="1" xfId="0" applyNumberFormat="1" applyFont="1" applyBorder="1" applyAlignment="1">
      <alignment horizontal="right"/>
    </xf>
    <xf numFmtId="0" fontId="0" fillId="0" borderId="4" xfId="0" applyBorder="1"/>
    <xf numFmtId="0" fontId="0" fillId="0" borderId="1" xfId="0" applyBorder="1" applyAlignment="1">
      <alignment wrapText="1"/>
    </xf>
    <xf numFmtId="0" fontId="8" fillId="0" borderId="1" xfId="0" applyFont="1" applyBorder="1" applyAlignment="1">
      <alignment horizontal="center" wrapText="1"/>
    </xf>
    <xf numFmtId="0" fontId="0" fillId="0" borderId="0" xfId="0" applyAlignment="1">
      <alignment wrapText="1"/>
    </xf>
    <xf numFmtId="3" fontId="8" fillId="0" borderId="0" xfId="0" applyNumberFormat="1" applyFont="1" applyFill="1"/>
    <xf numFmtId="3" fontId="8" fillId="0" borderId="1" xfId="0" applyNumberFormat="1" applyFont="1" applyFill="1" applyBorder="1"/>
    <xf numFmtId="3" fontId="7" fillId="0" borderId="1" xfId="0" applyNumberFormat="1" applyFont="1" applyFill="1" applyBorder="1"/>
    <xf numFmtId="0" fontId="30" fillId="0" borderId="0" xfId="0" applyFont="1" applyBorder="1"/>
    <xf numFmtId="0" fontId="8" fillId="0" borderId="4" xfId="0" applyFont="1" applyBorder="1" applyAlignment="1">
      <alignment horizontal="left" vertical="center"/>
    </xf>
    <xf numFmtId="0" fontId="8" fillId="0" borderId="0" xfId="0" applyFont="1" applyBorder="1" applyAlignment="1">
      <alignment horizontal="left" vertical="center"/>
    </xf>
    <xf numFmtId="0" fontId="7" fillId="0" borderId="1" xfId="0" applyFont="1" applyBorder="1" applyAlignment="1">
      <alignment horizontal="left"/>
    </xf>
    <xf numFmtId="0" fontId="7" fillId="0" borderId="0" xfId="0" applyFont="1" applyFill="1" applyBorder="1" applyAlignment="1">
      <alignment vertical="top" wrapText="1"/>
    </xf>
    <xf numFmtId="0" fontId="7" fillId="0" borderId="0" xfId="0" applyFont="1" applyFill="1" applyBorder="1" applyAlignment="1">
      <alignment wrapText="1"/>
    </xf>
    <xf numFmtId="0" fontId="7" fillId="0" borderId="0" xfId="0" applyFont="1" applyFill="1" applyBorder="1" applyAlignment="1">
      <alignment horizontal="left" wrapText="1"/>
    </xf>
    <xf numFmtId="0" fontId="0" fillId="0" borderId="0" xfId="0" applyFill="1" applyBorder="1" applyAlignment="1">
      <alignment wrapText="1"/>
    </xf>
    <xf numFmtId="0" fontId="8" fillId="0" borderId="0" xfId="0" applyFont="1" applyBorder="1" applyAlignment="1">
      <alignment horizontal="left" wrapText="1"/>
    </xf>
    <xf numFmtId="1" fontId="8" fillId="0" borderId="0" xfId="0" applyNumberFormat="1" applyFont="1" applyBorder="1"/>
    <xf numFmtId="1" fontId="8" fillId="0" borderId="0" xfId="0" applyNumberFormat="1" applyFont="1" applyFill="1" applyBorder="1"/>
    <xf numFmtId="1" fontId="7" fillId="0" borderId="0" xfId="0" applyNumberFormat="1" applyFont="1" applyBorder="1" applyAlignment="1">
      <alignment horizontal="right"/>
    </xf>
    <xf numFmtId="0" fontId="0" fillId="0" borderId="0" xfId="0" applyBorder="1"/>
    <xf numFmtId="0" fontId="8" fillId="0" borderId="1" xfId="0" applyFont="1" applyBorder="1" applyAlignment="1">
      <alignment horizontal="left" wrapText="1"/>
    </xf>
    <xf numFmtId="1" fontId="8" fillId="0" borderId="0" xfId="0" applyNumberFormat="1" applyFont="1" applyBorder="1" applyAlignment="1">
      <alignment wrapText="1"/>
    </xf>
    <xf numFmtId="0" fontId="0" fillId="0" borderId="0" xfId="0" applyBorder="1" applyAlignment="1">
      <alignment wrapText="1"/>
    </xf>
    <xf numFmtId="0" fontId="8" fillId="0" borderId="0" xfId="0" applyFont="1" applyBorder="1" applyAlignment="1">
      <alignment wrapText="1"/>
    </xf>
    <xf numFmtId="0" fontId="7" fillId="0" borderId="0" xfId="0" applyFont="1" applyBorder="1" applyAlignment="1">
      <alignment horizontal="right" wrapText="1"/>
    </xf>
    <xf numFmtId="0" fontId="8" fillId="0" borderId="0" xfId="0" applyFont="1" applyFill="1" applyBorder="1" applyAlignment="1">
      <alignment wrapText="1"/>
    </xf>
    <xf numFmtId="0" fontId="8" fillId="0" borderId="0" xfId="0" applyFont="1" applyBorder="1" applyAlignment="1">
      <alignment horizontal="right" wrapText="1"/>
    </xf>
    <xf numFmtId="1" fontId="7" fillId="0" borderId="0" xfId="0" applyNumberFormat="1" applyFont="1" applyBorder="1" applyAlignment="1">
      <alignment horizontal="right" wrapText="1"/>
    </xf>
    <xf numFmtId="1" fontId="8" fillId="0" borderId="0" xfId="0" applyNumberFormat="1" applyFont="1" applyBorder="1" applyAlignment="1">
      <alignment horizontal="right" wrapText="1"/>
    </xf>
    <xf numFmtId="1" fontId="8" fillId="0" borderId="0" xfId="0" applyNumberFormat="1" applyFont="1" applyBorder="1" applyAlignment="1">
      <alignment horizontal="center" wrapText="1"/>
    </xf>
    <xf numFmtId="0" fontId="0" fillId="0" borderId="0" xfId="0" applyBorder="1" applyAlignment="1">
      <alignment vertical="top" wrapText="1"/>
    </xf>
    <xf numFmtId="0" fontId="0" fillId="0" borderId="0" xfId="0" applyBorder="1" applyAlignment="1">
      <alignment vertical="top"/>
    </xf>
    <xf numFmtId="1" fontId="8" fillId="0" borderId="0" xfId="0" applyNumberFormat="1" applyFont="1" applyBorder="1" applyAlignment="1"/>
    <xf numFmtId="0" fontId="8" fillId="0" borderId="0" xfId="0" applyFont="1" applyFill="1" applyBorder="1" applyAlignment="1">
      <alignment horizontal="left" wrapText="1"/>
    </xf>
    <xf numFmtId="1" fontId="7" fillId="0" borderId="0" xfId="0" applyNumberFormat="1" applyFont="1" applyFill="1" applyBorder="1" applyAlignment="1">
      <alignment horizontal="right"/>
    </xf>
    <xf numFmtId="1" fontId="8" fillId="0" borderId="0" xfId="0" applyNumberFormat="1" applyFont="1" applyFill="1" applyBorder="1" applyAlignment="1"/>
    <xf numFmtId="166" fontId="8" fillId="0" borderId="0" xfId="0" applyNumberFormat="1" applyFont="1" applyBorder="1"/>
    <xf numFmtId="0" fontId="32" fillId="0" borderId="0" xfId="0" applyFont="1" applyFill="1" applyBorder="1" applyAlignment="1">
      <alignment wrapText="1"/>
    </xf>
    <xf numFmtId="165" fontId="8" fillId="0" borderId="0" xfId="9" applyNumberFormat="1" applyFont="1" applyBorder="1"/>
    <xf numFmtId="166" fontId="8" fillId="0" borderId="0" xfId="0" applyNumberFormat="1" applyFont="1" applyFill="1" applyBorder="1" applyAlignment="1">
      <alignment wrapText="1"/>
    </xf>
    <xf numFmtId="165" fontId="7" fillId="0" borderId="0" xfId="9" applyNumberFormat="1" applyFont="1" applyBorder="1"/>
    <xf numFmtId="1" fontId="8" fillId="0" borderId="0" xfId="9" applyNumberFormat="1" applyFont="1" applyBorder="1"/>
    <xf numFmtId="1" fontId="8" fillId="0" borderId="0" xfId="9" applyNumberFormat="1" applyFont="1" applyFill="1" applyBorder="1"/>
    <xf numFmtId="165" fontId="7" fillId="0" borderId="0" xfId="9" applyNumberFormat="1" applyFont="1" applyBorder="1" applyAlignment="1">
      <alignment horizontal="right"/>
    </xf>
    <xf numFmtId="165" fontId="8" fillId="0" borderId="1" xfId="9" applyNumberFormat="1" applyFont="1" applyBorder="1"/>
    <xf numFmtId="165" fontId="7" fillId="0" borderId="1" xfId="9" applyNumberFormat="1" applyFont="1" applyBorder="1" applyAlignment="1">
      <alignment horizontal="right"/>
    </xf>
    <xf numFmtId="166" fontId="8" fillId="0" borderId="1" xfId="0" applyNumberFormat="1" applyFont="1" applyFill="1" applyBorder="1" applyAlignment="1">
      <alignment wrapText="1"/>
    </xf>
    <xf numFmtId="0" fontId="0" fillId="0" borderId="0" xfId="0" applyBorder="1" applyAlignment="1">
      <alignment horizontal="left"/>
    </xf>
    <xf numFmtId="0" fontId="9" fillId="0" borderId="0" xfId="0" applyFont="1" applyBorder="1" applyAlignment="1">
      <alignment horizontal="left"/>
    </xf>
    <xf numFmtId="3" fontId="11" fillId="0" borderId="0" xfId="0" applyNumberFormat="1" applyFont="1" applyBorder="1" applyAlignment="1">
      <alignment horizontal="center"/>
    </xf>
    <xf numFmtId="0" fontId="8" fillId="0" borderId="0" xfId="0" applyFont="1" applyFill="1" applyBorder="1" applyAlignment="1"/>
    <xf numFmtId="0" fontId="8" fillId="0" borderId="0" xfId="0" applyFont="1" applyFill="1" applyBorder="1" applyAlignment="1">
      <alignment vertical="top" wrapText="1"/>
    </xf>
    <xf numFmtId="167" fontId="8" fillId="0" borderId="0" xfId="0" applyNumberFormat="1" applyFont="1" applyBorder="1"/>
    <xf numFmtId="3" fontId="8" fillId="0" borderId="0" xfId="1" applyNumberFormat="1" applyFont="1" applyFill="1" applyBorder="1"/>
    <xf numFmtId="3" fontId="29" fillId="0" borderId="0" xfId="0" applyNumberFormat="1" applyFont="1" applyAlignment="1">
      <alignment horizontal="center"/>
    </xf>
    <xf numFmtId="0" fontId="8" fillId="0" borderId="4" xfId="0" applyFont="1" applyBorder="1"/>
    <xf numFmtId="0" fontId="7" fillId="0" borderId="4" xfId="0" applyFont="1" applyFill="1" applyBorder="1" applyAlignment="1"/>
    <xf numFmtId="0" fontId="3" fillId="0" borderId="0" xfId="0" applyFont="1" applyBorder="1"/>
    <xf numFmtId="3" fontId="8" fillId="3" borderId="0" xfId="0" applyNumberFormat="1" applyFont="1" applyFill="1" applyBorder="1" applyAlignment="1">
      <alignment horizontal="right"/>
    </xf>
    <xf numFmtId="3" fontId="8" fillId="3" borderId="1" xfId="0" applyNumberFormat="1" applyFont="1" applyFill="1" applyBorder="1" applyAlignment="1">
      <alignment horizontal="right"/>
    </xf>
    <xf numFmtId="0" fontId="7" fillId="0" borderId="0" xfId="0" applyFont="1" applyBorder="1" applyAlignment="1">
      <alignment horizontal="left" vertical="top" wrapText="1"/>
    </xf>
    <xf numFmtId="0" fontId="8" fillId="0" borderId="1" xfId="0" applyFont="1" applyBorder="1" applyAlignment="1">
      <alignment horizontal="center" vertical="center" textRotation="90"/>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3" borderId="0" xfId="0" applyFont="1" applyFill="1" applyBorder="1" applyAlignment="1">
      <alignment horizontal="left" vertical="top" wrapText="1"/>
    </xf>
    <xf numFmtId="0" fontId="17" fillId="3" borderId="0" xfId="6" applyFont="1" applyFill="1" applyAlignment="1"/>
    <xf numFmtId="0" fontId="3" fillId="4" borderId="0" xfId="4" applyFont="1" applyFill="1" applyAlignment="1">
      <alignment vertical="center"/>
    </xf>
    <xf numFmtId="0" fontId="34" fillId="4" borderId="0" xfId="4" applyFont="1" applyFill="1" applyAlignment="1">
      <alignment vertical="center"/>
    </xf>
    <xf numFmtId="0" fontId="8" fillId="0" borderId="0" xfId="0" applyFont="1" applyBorder="1" applyAlignment="1">
      <alignment horizontal="lef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0" xfId="0" applyFont="1" applyBorder="1" applyAlignment="1">
      <alignment horizontal="center" wrapText="1"/>
    </xf>
    <xf numFmtId="0" fontId="8" fillId="0" borderId="0" xfId="0" applyFont="1" applyBorder="1" applyAlignment="1">
      <alignment horizontal="center" vertical="top" textRotation="90"/>
    </xf>
    <xf numFmtId="1" fontId="8" fillId="0" borderId="0" xfId="0" applyNumberFormat="1" applyFont="1" applyBorder="1" applyAlignment="1">
      <alignment horizontal="left" vertical="top"/>
    </xf>
    <xf numFmtId="1" fontId="8" fillId="0" borderId="0" xfId="0" applyNumberFormat="1" applyFont="1" applyBorder="1" applyAlignment="1">
      <alignment horizontal="right" vertical="top" wrapText="1"/>
    </xf>
    <xf numFmtId="1" fontId="7" fillId="0" borderId="0" xfId="0" applyNumberFormat="1" applyFont="1" applyBorder="1" applyAlignment="1">
      <alignment horizontal="right" vertical="top" wrapText="1"/>
    </xf>
    <xf numFmtId="1" fontId="8" fillId="0" borderId="0" xfId="0" applyNumberFormat="1" applyFont="1" applyBorder="1" applyAlignment="1">
      <alignment vertical="top" wrapText="1"/>
    </xf>
    <xf numFmtId="1" fontId="7" fillId="0" borderId="0" xfId="0" applyNumberFormat="1" applyFont="1" applyFill="1" applyBorder="1" applyAlignment="1">
      <alignment horizontal="right" vertical="top" wrapText="1"/>
    </xf>
    <xf numFmtId="1" fontId="8" fillId="0" borderId="0" xfId="0" applyNumberFormat="1" applyFont="1" applyFill="1" applyBorder="1" applyAlignment="1">
      <alignment vertical="top" wrapText="1"/>
    </xf>
    <xf numFmtId="1" fontId="8" fillId="0" borderId="0" xfId="0" applyNumberFormat="1" applyFont="1" applyBorder="1" applyAlignment="1">
      <alignment vertical="top"/>
    </xf>
    <xf numFmtId="1" fontId="8" fillId="0" borderId="0" xfId="0" applyNumberFormat="1" applyFont="1" applyBorder="1" applyAlignment="1">
      <alignment horizontal="right" vertical="top"/>
    </xf>
    <xf numFmtId="0" fontId="7" fillId="0" borderId="0" xfId="0" applyFont="1" applyBorder="1" applyAlignment="1">
      <alignment horizontal="left"/>
    </xf>
    <xf numFmtId="0" fontId="8" fillId="0" borderId="6" xfId="0" applyFont="1" applyBorder="1" applyAlignment="1">
      <alignment horizontal="left" vertical="center"/>
    </xf>
    <xf numFmtId="0" fontId="7" fillId="3" borderId="0" xfId="0" applyFont="1" applyFill="1" applyBorder="1" applyAlignment="1">
      <alignment horizontal="left"/>
    </xf>
    <xf numFmtId="167" fontId="8" fillId="3" borderId="0" xfId="0" applyNumberFormat="1" applyFont="1" applyFill="1" applyBorder="1" applyAlignment="1">
      <alignment horizontal="right" wrapText="1"/>
    </xf>
    <xf numFmtId="167" fontId="8" fillId="3" borderId="0" xfId="0" applyNumberFormat="1" applyFont="1" applyFill="1" applyBorder="1" applyAlignment="1">
      <alignment horizontal="right"/>
    </xf>
    <xf numFmtId="0" fontId="7" fillId="3" borderId="1" xfId="0" applyFont="1" applyFill="1" applyBorder="1"/>
    <xf numFmtId="0" fontId="8" fillId="0" borderId="6" xfId="0" applyFont="1" applyBorder="1" applyAlignment="1">
      <alignment horizontal="right" wrapText="1"/>
    </xf>
    <xf numFmtId="167" fontId="8" fillId="0" borderId="0" xfId="0" applyNumberFormat="1" applyFont="1" applyFill="1" applyBorder="1" applyAlignment="1">
      <alignment horizontal="right"/>
    </xf>
    <xf numFmtId="0" fontId="8" fillId="0" borderId="0" xfId="0" applyFont="1" applyFill="1" applyBorder="1" applyAlignment="1">
      <alignment horizontal="right"/>
    </xf>
    <xf numFmtId="0" fontId="0" fillId="0" borderId="0" xfId="0" applyFont="1" applyFill="1" applyBorder="1"/>
    <xf numFmtId="3" fontId="8" fillId="0" borderId="0" xfId="0" applyNumberFormat="1" applyFont="1" applyBorder="1" applyAlignment="1">
      <alignment horizontal="right" vertical="center"/>
    </xf>
    <xf numFmtId="0" fontId="0" fillId="0" borderId="0" xfId="0" applyFont="1" applyBorder="1"/>
    <xf numFmtId="3" fontId="8" fillId="0" borderId="0" xfId="0" applyNumberFormat="1" applyFont="1" applyFill="1" applyBorder="1" applyAlignment="1"/>
    <xf numFmtId="3" fontId="8" fillId="0" borderId="0" xfId="0" applyNumberFormat="1" applyFont="1" applyFill="1" applyBorder="1" applyAlignment="1">
      <alignment horizontal="right" vertical="center"/>
    </xf>
    <xf numFmtId="167" fontId="8" fillId="0" borderId="0" xfId="0" applyNumberFormat="1" applyFont="1" applyBorder="1" applyAlignment="1">
      <alignment horizontal="right"/>
    </xf>
    <xf numFmtId="167" fontId="8" fillId="0" borderId="0" xfId="0" applyNumberFormat="1" applyFont="1" applyBorder="1" applyAlignment="1">
      <alignment horizontal="right" vertical="center"/>
    </xf>
    <xf numFmtId="3" fontId="8" fillId="0" borderId="1" xfId="0" applyNumberFormat="1" applyFont="1" applyBorder="1" applyAlignment="1">
      <alignment horizontal="right" vertical="center"/>
    </xf>
    <xf numFmtId="0" fontId="0" fillId="0" borderId="0" xfId="0" applyFont="1"/>
    <xf numFmtId="3" fontId="8" fillId="0" borderId="0" xfId="0" applyNumberFormat="1" applyFont="1" applyAlignment="1">
      <alignment horizontal="center"/>
    </xf>
    <xf numFmtId="3" fontId="0" fillId="0" borderId="0" xfId="0" applyNumberFormat="1" applyFont="1" applyAlignment="1">
      <alignment horizontal="center"/>
    </xf>
    <xf numFmtId="3" fontId="8" fillId="3" borderId="0" xfId="0" applyNumberFormat="1" applyFont="1" applyFill="1" applyBorder="1"/>
    <xf numFmtId="3" fontId="7" fillId="0" borderId="1" xfId="0" applyNumberFormat="1" applyFont="1" applyBorder="1" applyAlignment="1">
      <alignment horizontal="center"/>
    </xf>
    <xf numFmtId="0" fontId="7" fillId="3" borderId="1" xfId="0" applyFont="1" applyFill="1" applyBorder="1" applyAlignment="1">
      <alignment horizontal="left"/>
    </xf>
    <xf numFmtId="165" fontId="8" fillId="3" borderId="6" xfId="9" applyNumberFormat="1" applyFont="1" applyFill="1" applyBorder="1" applyAlignment="1">
      <alignment horizontal="right"/>
    </xf>
    <xf numFmtId="165" fontId="8" fillId="3" borderId="0" xfId="9" applyNumberFormat="1" applyFont="1" applyFill="1" applyBorder="1" applyAlignment="1">
      <alignment horizontal="left" vertical="top"/>
    </xf>
    <xf numFmtId="165" fontId="8" fillId="3" borderId="0" xfId="9" applyNumberFormat="1" applyFont="1" applyFill="1" applyBorder="1" applyAlignment="1">
      <alignment horizontal="left"/>
    </xf>
    <xf numFmtId="165" fontId="8" fillId="3" borderId="0" xfId="9" applyNumberFormat="1" applyFont="1" applyFill="1" applyBorder="1" applyAlignment="1">
      <alignment horizontal="right"/>
    </xf>
    <xf numFmtId="165" fontId="8" fillId="3" borderId="0" xfId="9" applyNumberFormat="1" applyFont="1" applyFill="1" applyBorder="1" applyAlignment="1">
      <alignment horizontal="right" wrapText="1"/>
    </xf>
    <xf numFmtId="3" fontId="0" fillId="3" borderId="0" xfId="0" applyNumberFormat="1" applyFont="1" applyFill="1" applyBorder="1"/>
    <xf numFmtId="0" fontId="0" fillId="3" borderId="0" xfId="0" applyFont="1" applyFill="1" applyBorder="1"/>
    <xf numFmtId="0" fontId="0" fillId="3" borderId="0" xfId="0" applyFont="1" applyFill="1"/>
    <xf numFmtId="0" fontId="8" fillId="3" borderId="6" xfId="0" applyFont="1" applyFill="1" applyBorder="1" applyAlignment="1">
      <alignment horizontal="right" wrapText="1"/>
    </xf>
    <xf numFmtId="0" fontId="8" fillId="3" borderId="0" xfId="0" applyFont="1" applyFill="1" applyBorder="1" applyAlignment="1">
      <alignment horizontal="right"/>
    </xf>
    <xf numFmtId="0" fontId="8" fillId="3" borderId="0" xfId="0" applyFont="1" applyFill="1" applyBorder="1" applyAlignment="1">
      <alignment horizontal="right" wrapText="1"/>
    </xf>
    <xf numFmtId="1" fontId="0" fillId="3" borderId="0" xfId="0" applyNumberFormat="1" applyFont="1" applyFill="1"/>
    <xf numFmtId="0" fontId="8" fillId="0" borderId="1" xfId="0" applyFont="1" applyBorder="1" applyAlignment="1">
      <alignment horizontal="left" vertical="center"/>
    </xf>
    <xf numFmtId="1" fontId="7" fillId="0" borderId="0" xfId="0" applyNumberFormat="1" applyFont="1" applyFill="1" applyBorder="1" applyAlignment="1">
      <alignment wrapText="1"/>
    </xf>
    <xf numFmtId="1" fontId="8" fillId="0" borderId="0" xfId="0" applyNumberFormat="1" applyFont="1" applyFill="1" applyBorder="1" applyAlignment="1">
      <alignment wrapText="1"/>
    </xf>
    <xf numFmtId="1" fontId="7" fillId="0" borderId="0" xfId="0" applyNumberFormat="1" applyFont="1" applyFill="1" applyBorder="1" applyAlignment="1">
      <alignment horizontal="right" wrapText="1"/>
    </xf>
    <xf numFmtId="1" fontId="7" fillId="0" borderId="0" xfId="9" applyNumberFormat="1" applyFont="1" applyBorder="1" applyAlignment="1">
      <alignment horizontal="right"/>
    </xf>
    <xf numFmtId="165" fontId="8" fillId="3" borderId="0" xfId="0" applyNumberFormat="1" applyFont="1" applyFill="1" applyBorder="1"/>
    <xf numFmtId="0" fontId="18" fillId="4" borderId="0" xfId="4" applyFont="1" applyFill="1" applyAlignment="1">
      <alignment vertical="center"/>
    </xf>
    <xf numFmtId="0" fontId="3" fillId="4" borderId="0" xfId="4" applyFont="1" applyFill="1" applyAlignment="1">
      <alignment vertical="center"/>
    </xf>
    <xf numFmtId="0" fontId="8" fillId="0" borderId="6" xfId="0" applyFont="1" applyBorder="1" applyAlignment="1">
      <alignment horizontal="left" vertical="center"/>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center"/>
    </xf>
    <xf numFmtId="0" fontId="8" fillId="0" borderId="6" xfId="0" applyFont="1" applyBorder="1" applyAlignment="1">
      <alignment horizontal="left"/>
    </xf>
    <xf numFmtId="0" fontId="8"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cellXfs>
  <cellStyles count="10">
    <cellStyle name="Getal" xfId="1"/>
    <cellStyle name="Hyperlink" xfId="6" builtinId="8"/>
    <cellStyle name="Komma" xfId="9" builtinId="3"/>
    <cellStyle name="Komma 2" xfId="3"/>
    <cellStyle name="Standaard" xfId="0" builtinId="0"/>
    <cellStyle name="Standaard 2" xfId="2"/>
    <cellStyle name="Standaard 2 2" xfId="4"/>
    <cellStyle name="Standaard 3" xfId="5"/>
    <cellStyle name="Standaard 4" xfId="7"/>
    <cellStyle name="Standaard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391260</xdr:colOff>
      <xdr:row>7</xdr:row>
      <xdr:rowOff>76397</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14575"/>
          <a:ext cx="5268060" cy="140989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maatschappij/natuur-en-milieu/natuurlijk-kapitaal" TargetMode="External"/><Relationship Id="rId1" Type="http://schemas.openxmlformats.org/officeDocument/2006/relationships/hyperlink" Target="https://www.cbs.nl/nl-nl/publicatie/2022/20/natuurlijk-kapitaal-en-brede-welvaart-in-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zoomScaleNormal="100" workbookViewId="0">
      <selection activeCell="A20" sqref="A20"/>
    </sheetView>
  </sheetViews>
  <sheetFormatPr defaultColWidth="8.81640625" defaultRowHeight="14.5" x14ac:dyDescent="0.35"/>
  <cols>
    <col min="1" max="1" width="18.26953125" style="63" customWidth="1"/>
    <col min="2" max="11" width="9.1796875" style="63" customWidth="1"/>
    <col min="12" max="16384" width="8.81640625" style="63"/>
  </cols>
  <sheetData>
    <row r="1" spans="1:12" x14ac:dyDescent="0.35">
      <c r="A1" s="62"/>
      <c r="B1" s="62"/>
      <c r="C1" s="62"/>
      <c r="D1" s="62"/>
      <c r="E1" s="62"/>
      <c r="F1" s="62"/>
      <c r="G1" s="62"/>
      <c r="H1" s="62"/>
      <c r="I1" s="62"/>
      <c r="J1" s="62"/>
      <c r="K1" s="62"/>
      <c r="L1" s="62"/>
    </row>
    <row r="2" spans="1:12" x14ac:dyDescent="0.35">
      <c r="A2" s="62"/>
      <c r="B2" s="62"/>
      <c r="C2" s="62"/>
      <c r="D2" s="62"/>
      <c r="E2" s="62"/>
      <c r="F2" s="62"/>
      <c r="G2" s="62"/>
      <c r="H2" s="62"/>
      <c r="I2" s="62"/>
      <c r="J2" s="62"/>
      <c r="K2" s="62"/>
      <c r="L2" s="62"/>
    </row>
    <row r="3" spans="1:12" x14ac:dyDescent="0.35">
      <c r="A3" s="64"/>
      <c r="B3" s="62"/>
      <c r="C3" s="62"/>
      <c r="D3" s="62"/>
      <c r="E3" s="62"/>
      <c r="F3" s="62"/>
      <c r="G3" s="62"/>
      <c r="H3" s="62"/>
      <c r="I3" s="62"/>
      <c r="J3" s="62"/>
      <c r="K3" s="62"/>
      <c r="L3" s="62"/>
    </row>
    <row r="4" spans="1:12" x14ac:dyDescent="0.35">
      <c r="A4" s="62"/>
      <c r="B4" s="64"/>
      <c r="C4" s="64"/>
      <c r="D4" s="64"/>
      <c r="E4" s="64"/>
      <c r="F4" s="64"/>
      <c r="G4" s="64"/>
      <c r="H4" s="64"/>
      <c r="I4" s="64"/>
      <c r="J4" s="64"/>
      <c r="K4" s="64"/>
      <c r="L4" s="64"/>
    </row>
    <row r="9" spans="1:12" ht="15.5" x14ac:dyDescent="0.35">
      <c r="A9" s="61" t="s">
        <v>138</v>
      </c>
    </row>
    <row r="10" spans="1:12" ht="15.5" x14ac:dyDescent="0.35">
      <c r="A10" s="111" t="s">
        <v>258</v>
      </c>
    </row>
    <row r="11" spans="1:12" ht="15.5" x14ac:dyDescent="0.35">
      <c r="A11" s="65"/>
    </row>
    <row r="13" spans="1:12" x14ac:dyDescent="0.35">
      <c r="A13" s="66"/>
    </row>
    <row r="18" spans="1:1" s="67" customFormat="1" x14ac:dyDescent="0.35"/>
    <row r="19" spans="1:1" s="67" customFormat="1" x14ac:dyDescent="0.35">
      <c r="A19" s="64" t="s">
        <v>277</v>
      </c>
    </row>
    <row r="20" spans="1:1" s="67" customFormat="1" x14ac:dyDescent="0.35">
      <c r="A20" s="112">
        <v>44835</v>
      </c>
    </row>
    <row r="21" spans="1:1" s="67" customFormat="1" x14ac:dyDescent="0.35"/>
    <row r="22" spans="1:1" s="67" customFormat="1" x14ac:dyDescent="0.35"/>
    <row r="23" spans="1:1" s="67" customFormat="1" x14ac:dyDescent="0.35"/>
  </sheetData>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activeCell="G29" sqref="G29"/>
    </sheetView>
  </sheetViews>
  <sheetFormatPr defaultColWidth="9.1796875" defaultRowHeight="10" x14ac:dyDescent="0.2"/>
  <cols>
    <col min="1" max="1" width="42" style="92" customWidth="1"/>
    <col min="2" max="2" width="6.1796875" style="92" customWidth="1"/>
    <col min="3" max="16384" width="9.1796875" style="92"/>
  </cols>
  <sheetData>
    <row r="1" spans="1:19" ht="10.5" x14ac:dyDescent="0.25">
      <c r="A1" s="91" t="s">
        <v>250</v>
      </c>
      <c r="B1" s="91"/>
    </row>
    <row r="2" spans="1:19" ht="10.5" x14ac:dyDescent="0.25">
      <c r="A2" s="91" t="s">
        <v>265</v>
      </c>
      <c r="B2" s="91"/>
    </row>
    <row r="3" spans="1:19" ht="11.25" x14ac:dyDescent="0.2">
      <c r="A3" s="45"/>
      <c r="B3" s="45"/>
      <c r="C3" s="45">
        <v>2013</v>
      </c>
      <c r="D3" s="45">
        <v>2014</v>
      </c>
      <c r="E3" s="45">
        <v>2015</v>
      </c>
      <c r="F3" s="45">
        <v>2016</v>
      </c>
      <c r="G3" s="45">
        <v>2017</v>
      </c>
      <c r="H3" s="45">
        <v>2018</v>
      </c>
      <c r="I3" s="45">
        <v>2019</v>
      </c>
      <c r="J3" s="45">
        <v>2020</v>
      </c>
    </row>
    <row r="4" spans="1:19" ht="11.25" x14ac:dyDescent="0.2">
      <c r="A4" s="38"/>
      <c r="B4" s="38"/>
      <c r="C4" s="38"/>
      <c r="D4" s="38"/>
      <c r="E4" s="38"/>
      <c r="F4" s="38"/>
      <c r="G4" s="38"/>
      <c r="H4" s="38"/>
      <c r="I4" s="38"/>
      <c r="J4" s="38"/>
    </row>
    <row r="5" spans="1:19" ht="10.5" x14ac:dyDescent="0.25">
      <c r="A5" s="56" t="s">
        <v>36</v>
      </c>
      <c r="B5" s="56"/>
    </row>
    <row r="6" spans="1:19" s="38" customFormat="1" ht="11.25" x14ac:dyDescent="0.2">
      <c r="A6" s="89" t="s">
        <v>103</v>
      </c>
      <c r="B6" s="89"/>
      <c r="C6" s="129">
        <v>307.37366427739801</v>
      </c>
      <c r="D6" s="129">
        <v>334.10684445164037</v>
      </c>
      <c r="E6" s="129">
        <v>385.97911020755799</v>
      </c>
      <c r="F6" s="129">
        <v>418.90433106752079</v>
      </c>
      <c r="G6" s="129">
        <v>373.29031609343423</v>
      </c>
      <c r="H6" s="129">
        <v>339.24481636463503</v>
      </c>
      <c r="I6" s="129">
        <v>310.76979937538079</v>
      </c>
      <c r="J6" s="129">
        <v>299.24254267999999</v>
      </c>
      <c r="K6" s="272"/>
      <c r="L6" s="272"/>
      <c r="M6" s="272"/>
      <c r="N6" s="272"/>
      <c r="O6" s="272"/>
      <c r="P6" s="272"/>
      <c r="Q6" s="272"/>
      <c r="R6" s="272"/>
      <c r="S6" s="272"/>
    </row>
    <row r="7" spans="1:19" s="38" customFormat="1" ht="11.25" x14ac:dyDescent="0.2">
      <c r="A7" s="90" t="s">
        <v>143</v>
      </c>
      <c r="B7" s="90"/>
      <c r="C7" s="129">
        <v>76.3998653576446</v>
      </c>
      <c r="D7" s="129">
        <v>83.741397379999995</v>
      </c>
      <c r="E7" s="129">
        <v>104.204023697507</v>
      </c>
      <c r="F7" s="129">
        <v>130.28672899999998</v>
      </c>
      <c r="G7" s="129">
        <v>178.67755504999997</v>
      </c>
      <c r="H7" s="129">
        <v>177.83823356928301</v>
      </c>
      <c r="I7" s="129">
        <v>177.5434466935078</v>
      </c>
      <c r="J7" s="129">
        <v>178.00478494000001</v>
      </c>
    </row>
    <row r="8" spans="1:19" s="38" customFormat="1" ht="11.25" x14ac:dyDescent="0.2">
      <c r="A8" s="24" t="s">
        <v>142</v>
      </c>
      <c r="B8" s="24"/>
      <c r="C8" s="129">
        <v>737.07390070632096</v>
      </c>
      <c r="D8" s="129">
        <v>715.9918016683597</v>
      </c>
      <c r="E8" s="129">
        <v>846.65518312734696</v>
      </c>
      <c r="F8" s="129">
        <v>982.51289057247925</v>
      </c>
      <c r="G8" s="129">
        <v>869.7529565965657</v>
      </c>
      <c r="H8" s="129">
        <v>665.93599497527998</v>
      </c>
      <c r="I8" s="129">
        <v>698.24235777461911</v>
      </c>
      <c r="J8" s="129">
        <v>615.45818100708698</v>
      </c>
    </row>
    <row r="9" spans="1:19" s="38" customFormat="1" ht="11.25" x14ac:dyDescent="0.2">
      <c r="A9" s="38" t="s">
        <v>37</v>
      </c>
      <c r="C9" s="129">
        <v>42.228644563476799</v>
      </c>
      <c r="D9" s="129">
        <v>42.400693660000002</v>
      </c>
      <c r="E9" s="129">
        <v>42.389657360703502</v>
      </c>
      <c r="F9" s="129">
        <v>43.450081010000005</v>
      </c>
      <c r="G9" s="129">
        <v>39.187231673333336</v>
      </c>
      <c r="H9" s="129">
        <v>44.057580739999999</v>
      </c>
      <c r="I9" s="129">
        <v>35.064604924999998</v>
      </c>
      <c r="J9" s="129">
        <v>34.719594809999997</v>
      </c>
    </row>
    <row r="10" spans="1:19" s="38" customFormat="1" ht="11.25" x14ac:dyDescent="0.2">
      <c r="C10" s="129"/>
      <c r="D10" s="129"/>
      <c r="E10" s="129"/>
      <c r="F10" s="129"/>
      <c r="G10" s="129"/>
      <c r="H10" s="129"/>
      <c r="I10" s="129"/>
      <c r="J10" s="129"/>
    </row>
    <row r="11" spans="1:19" s="38" customFormat="1" ht="10.5" x14ac:dyDescent="0.25">
      <c r="A11" s="56" t="s">
        <v>38</v>
      </c>
      <c r="B11" s="56"/>
      <c r="C11" s="129"/>
      <c r="D11" s="129"/>
      <c r="E11" s="129"/>
      <c r="F11" s="129"/>
      <c r="G11" s="129"/>
      <c r="H11" s="129"/>
      <c r="I11" s="129"/>
      <c r="J11" s="129"/>
    </row>
    <row r="12" spans="1:19" s="38" customFormat="1" ht="11.25" x14ac:dyDescent="0.2">
      <c r="A12" s="38" t="s">
        <v>39</v>
      </c>
      <c r="C12" s="129">
        <v>152.76474536792657</v>
      </c>
      <c r="D12" s="129">
        <v>124.07859603619981</v>
      </c>
      <c r="E12" s="129">
        <v>178.87550811454139</v>
      </c>
      <c r="F12" s="129">
        <v>188.12172785497177</v>
      </c>
      <c r="G12" s="129">
        <v>196.22060700385899</v>
      </c>
      <c r="H12" s="129">
        <v>190.82106510011002</v>
      </c>
      <c r="I12" s="129">
        <v>195.50560321638969</v>
      </c>
      <c r="J12" s="129">
        <v>184.80193893129186</v>
      </c>
    </row>
    <row r="13" spans="1:19" s="38" customFormat="1" ht="11.25" x14ac:dyDescent="0.2">
      <c r="A13" s="38" t="s">
        <v>40</v>
      </c>
      <c r="C13" s="129">
        <v>195.4290235485762</v>
      </c>
      <c r="D13" s="129">
        <f>(C13+E13)/2</f>
        <v>178.71415028006453</v>
      </c>
      <c r="E13" s="129">
        <v>161.99927701155289</v>
      </c>
      <c r="F13" s="129">
        <f>(($H13-$E13)/3)+E13</f>
        <v>166.01785571215532</v>
      </c>
      <c r="G13" s="129">
        <f>(($H13-$E13)/3)+F13</f>
        <v>170.03643441275776</v>
      </c>
      <c r="H13" s="129">
        <v>174.05501311336019</v>
      </c>
      <c r="I13" s="129">
        <f>(H13+J13)/2</f>
        <v>156.63165947859653</v>
      </c>
      <c r="J13" s="129">
        <v>139.2083058438329</v>
      </c>
    </row>
    <row r="14" spans="1:19" s="38" customFormat="1" ht="11.25" x14ac:dyDescent="0.2">
      <c r="A14" s="89" t="s">
        <v>126</v>
      </c>
      <c r="B14" s="89"/>
      <c r="C14" s="129">
        <v>135.73707358903201</v>
      </c>
      <c r="D14" s="129">
        <v>140.48779989577235</v>
      </c>
      <c r="E14" s="129">
        <v>145.40479684726901</v>
      </c>
      <c r="F14" s="129">
        <v>150.51074362778749</v>
      </c>
      <c r="G14" s="129">
        <v>155.79599185103248</v>
      </c>
      <c r="H14" s="129">
        <v>161.26683552156601</v>
      </c>
      <c r="I14" s="129">
        <v>166.91498950986903</v>
      </c>
      <c r="J14" s="129">
        <v>171.65947747000001</v>
      </c>
    </row>
    <row r="15" spans="1:19" s="38" customFormat="1" ht="11.25" x14ac:dyDescent="0.2">
      <c r="A15" s="38" t="s">
        <v>41</v>
      </c>
      <c r="C15" s="129">
        <v>268.17456496255897</v>
      </c>
      <c r="D15" s="129">
        <f t="shared" ref="D15" si="0">(C15+E15)/2</f>
        <v>284.80517436825647</v>
      </c>
      <c r="E15" s="129">
        <v>301.43578377395397</v>
      </c>
      <c r="F15" s="129">
        <f t="shared" ref="F15:G15" si="1">(($H15-$E15)/3)+E15</f>
        <v>325.75617146167599</v>
      </c>
      <c r="G15" s="129">
        <f t="shared" si="1"/>
        <v>350.07655914939801</v>
      </c>
      <c r="H15" s="129">
        <v>374.39694683712003</v>
      </c>
      <c r="I15" s="129">
        <f t="shared" ref="I15" si="2">(H15+J15)/2</f>
        <v>346.87020961097102</v>
      </c>
      <c r="J15" s="129">
        <v>319.34347238482201</v>
      </c>
    </row>
    <row r="16" spans="1:19" s="38" customFormat="1" ht="11.25" x14ac:dyDescent="0.2">
      <c r="A16" s="38" t="s">
        <v>42</v>
      </c>
      <c r="C16" s="129">
        <v>153.551531727026</v>
      </c>
      <c r="D16" s="129">
        <v>155.00661784650103</v>
      </c>
      <c r="E16" s="129">
        <v>155.98174524228801</v>
      </c>
      <c r="F16" s="129">
        <v>156.4356548577515</v>
      </c>
      <c r="G16" s="129">
        <v>158.59446689478847</v>
      </c>
      <c r="H16" s="129">
        <v>161.19066066370701</v>
      </c>
      <c r="I16" s="129">
        <v>165.40230249638219</v>
      </c>
      <c r="J16" s="129">
        <v>167.52206387621601</v>
      </c>
    </row>
    <row r="17" spans="1:10" s="38" customFormat="1" ht="11.25" x14ac:dyDescent="0.2">
      <c r="C17" s="129"/>
      <c r="D17" s="129"/>
      <c r="E17" s="129"/>
      <c r="F17" s="129"/>
      <c r="G17" s="129"/>
      <c r="H17" s="129"/>
      <c r="I17" s="129"/>
      <c r="J17" s="129"/>
    </row>
    <row r="18" spans="1:10" s="38" customFormat="1" ht="10.5" x14ac:dyDescent="0.25">
      <c r="A18" s="56" t="s">
        <v>43</v>
      </c>
      <c r="B18" s="56"/>
      <c r="C18" s="129"/>
      <c r="D18" s="129"/>
      <c r="E18" s="129"/>
      <c r="F18" s="129"/>
      <c r="G18" s="129"/>
      <c r="H18" s="129"/>
      <c r="I18" s="129"/>
      <c r="J18" s="129"/>
    </row>
    <row r="19" spans="1:10" s="38" customFormat="1" ht="11.25" x14ac:dyDescent="0.2">
      <c r="A19" s="38" t="s">
        <v>44</v>
      </c>
      <c r="C19" s="129">
        <v>2609.862064247643</v>
      </c>
      <c r="D19" s="129">
        <v>2610.3698814390455</v>
      </c>
      <c r="E19" s="129">
        <v>2426.6056936234759</v>
      </c>
      <c r="F19" s="129">
        <v>2568.7599988265001</v>
      </c>
      <c r="G19" s="129">
        <v>2735.3202300526714</v>
      </c>
      <c r="H19" s="129">
        <v>2992.5195273827103</v>
      </c>
      <c r="I19" s="129">
        <v>3160.9929989720722</v>
      </c>
      <c r="J19" s="129">
        <v>3421.052712718802</v>
      </c>
    </row>
    <row r="20" spans="1:10" ht="11.25" x14ac:dyDescent="0.2">
      <c r="A20" s="38" t="s">
        <v>45</v>
      </c>
      <c r="B20" s="38"/>
      <c r="C20" s="132">
        <v>3414.5963646840528</v>
      </c>
      <c r="D20" s="132">
        <v>3622.2458063632639</v>
      </c>
      <c r="E20" s="132">
        <v>3898.8825424111737</v>
      </c>
      <c r="F20" s="132">
        <v>4085.6510070833988</v>
      </c>
      <c r="G20" s="132">
        <v>4715.4956905584622</v>
      </c>
      <c r="H20" s="132">
        <v>5026.2966612590308</v>
      </c>
      <c r="I20" s="132">
        <v>5263.8917331210123</v>
      </c>
      <c r="J20" s="132">
        <v>3704.9054818134546</v>
      </c>
    </row>
    <row r="21" spans="1:10" ht="11.25" x14ac:dyDescent="0.2">
      <c r="A21" s="38" t="s">
        <v>46</v>
      </c>
      <c r="B21" s="38"/>
      <c r="C21" s="129">
        <v>1221.6052988352101</v>
      </c>
      <c r="D21" s="129">
        <f>(C21+E21)/2</f>
        <v>1213.7816182082652</v>
      </c>
      <c r="E21" s="129">
        <v>1205.95793758132</v>
      </c>
      <c r="F21" s="129">
        <f>(($H21-$E21)/3)+E21</f>
        <v>1295.9004911081468</v>
      </c>
      <c r="G21" s="129">
        <f>(($H21-$E21)/3)+F21</f>
        <v>1385.8430446349735</v>
      </c>
      <c r="H21" s="129">
        <v>1475.7855981618</v>
      </c>
      <c r="I21" s="129">
        <f>(H21+J21)/2</f>
        <v>1569.772675983</v>
      </c>
      <c r="J21" s="129">
        <v>1663.7597538042</v>
      </c>
    </row>
    <row r="22" spans="1:10" s="38" customFormat="1" ht="11.25" x14ac:dyDescent="0.2">
      <c r="C22" s="129"/>
      <c r="D22" s="129"/>
      <c r="E22" s="129"/>
      <c r="F22" s="129"/>
      <c r="G22" s="129"/>
      <c r="H22" s="129"/>
      <c r="I22" s="129"/>
      <c r="J22" s="129"/>
    </row>
    <row r="23" spans="1:10" s="38" customFormat="1" ht="10.5" x14ac:dyDescent="0.25">
      <c r="A23" s="35" t="s">
        <v>147</v>
      </c>
      <c r="B23" s="35"/>
      <c r="C23" s="129">
        <f>SUM(C6:C21)</f>
        <v>9314.7967418668668</v>
      </c>
      <c r="D23" s="129">
        <f t="shared" ref="D23:J23" si="3">SUM(D6:D21)</f>
        <v>9505.7303815973683</v>
      </c>
      <c r="E23" s="129">
        <f t="shared" si="3"/>
        <v>9854.3712589986899</v>
      </c>
      <c r="F23" s="129">
        <f t="shared" si="3"/>
        <v>10512.307682182389</v>
      </c>
      <c r="G23" s="129">
        <f t="shared" si="3"/>
        <v>11328.291083971277</v>
      </c>
      <c r="H23" s="129">
        <f t="shared" si="3"/>
        <v>11783.408933688601</v>
      </c>
      <c r="I23" s="129">
        <f t="shared" si="3"/>
        <v>12247.602381156801</v>
      </c>
      <c r="J23" s="129">
        <f t="shared" si="3"/>
        <v>10899.678310279705</v>
      </c>
    </row>
    <row r="24" spans="1:10" ht="10.5" x14ac:dyDescent="0.25">
      <c r="A24" s="237"/>
      <c r="B24" s="237"/>
      <c r="C24" s="131"/>
      <c r="D24" s="131"/>
      <c r="E24" s="131"/>
      <c r="F24" s="131"/>
      <c r="G24" s="131"/>
      <c r="H24" s="131"/>
      <c r="I24" s="131"/>
      <c r="J24" s="131"/>
    </row>
    <row r="25" spans="1:10" ht="11.25" x14ac:dyDescent="0.2">
      <c r="A25" s="38" t="s">
        <v>100</v>
      </c>
      <c r="B25" s="38"/>
      <c r="C25" s="93"/>
    </row>
    <row r="26" spans="1:10" ht="11.25" x14ac:dyDescent="0.2">
      <c r="C26" s="93"/>
    </row>
    <row r="27" spans="1:10" ht="11.25" x14ac:dyDescent="0.2">
      <c r="C27" s="93"/>
    </row>
    <row r="28" spans="1:10" ht="11.25" x14ac:dyDescent="0.2">
      <c r="C28" s="141"/>
      <c r="E28" s="93"/>
      <c r="F28" s="93"/>
      <c r="G28" s="93"/>
      <c r="H28" s="93"/>
      <c r="I28" s="93"/>
      <c r="J28" s="93"/>
    </row>
    <row r="29" spans="1:10" ht="11.25" x14ac:dyDescent="0.2">
      <c r="C29" s="141"/>
    </row>
    <row r="30" spans="1:10" ht="11.25" x14ac:dyDescent="0.2">
      <c r="C30" s="141"/>
    </row>
    <row r="31" spans="1:10" ht="11.25" x14ac:dyDescent="0.2">
      <c r="C31" s="141"/>
    </row>
    <row r="32" spans="1:10" ht="11.25" x14ac:dyDescent="0.2">
      <c r="C32" s="14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3"/>
  <sheetViews>
    <sheetView showGridLines="0" topLeftCell="AU1" zoomScaleNormal="100" workbookViewId="0">
      <selection activeCell="BR5" sqref="BR5"/>
    </sheetView>
  </sheetViews>
  <sheetFormatPr defaultColWidth="9.54296875" defaultRowHeight="10.5" x14ac:dyDescent="0.25"/>
  <cols>
    <col min="1" max="1" width="42.54296875" style="1" customWidth="1"/>
    <col min="2" max="3" width="4.26953125" style="13" customWidth="1"/>
    <col min="4" max="4" width="9.54296875" style="26"/>
    <col min="5" max="8" width="9.54296875" style="1"/>
    <col min="9" max="9" width="1.7265625" style="1" customWidth="1"/>
    <col min="10" max="16" width="9.54296875" style="1"/>
    <col min="17" max="17" width="1.7265625" style="1" customWidth="1"/>
    <col min="18" max="21" width="9.54296875" style="1"/>
    <col min="22" max="22" width="1.7265625" style="1" customWidth="1"/>
    <col min="23" max="26" width="9.54296875" style="1"/>
    <col min="27" max="27" width="1.7265625" style="1" customWidth="1"/>
    <col min="28" max="36" width="9.54296875" style="1"/>
    <col min="37" max="37" width="1.7265625" style="1" customWidth="1"/>
    <col min="38" max="42" width="9.54296875" style="1"/>
    <col min="43" max="43" width="1.7265625" style="1" customWidth="1"/>
    <col min="44" max="47" width="9.54296875" style="1"/>
    <col min="48" max="48" width="1.7265625" style="1" customWidth="1"/>
    <col min="49" max="51" width="9.54296875" style="1"/>
    <col min="52" max="52" width="1.7265625" style="1" customWidth="1"/>
    <col min="53" max="55" width="9.54296875" style="1"/>
    <col min="56" max="56" width="1.7265625" style="1" customWidth="1"/>
    <col min="57" max="59" width="9.54296875" style="1"/>
    <col min="60" max="60" width="1.7265625" style="1" customWidth="1"/>
    <col min="61" max="62" width="9.54296875" style="1"/>
    <col min="63" max="63" width="1.7265625" style="1" customWidth="1"/>
    <col min="64" max="65" width="9.54296875" style="1"/>
    <col min="66" max="66" width="1.7265625" style="1" customWidth="1"/>
    <col min="67" max="68" width="9.54296875" style="1"/>
    <col min="69" max="69" width="1.7265625" style="1" customWidth="1"/>
    <col min="70" max="71" width="9.54296875" style="1"/>
    <col min="72" max="72" width="1.7265625" style="1" customWidth="1"/>
    <col min="73" max="73" width="9.54296875" style="1"/>
    <col min="74" max="74" width="11.453125" style="1" customWidth="1"/>
    <col min="75" max="78" width="9.54296875" style="1"/>
    <col min="79" max="79" width="1.7265625" style="1" customWidth="1"/>
    <col min="80" max="80" width="12.54296875" style="1" bestFit="1" customWidth="1"/>
    <col min="81" max="16384" width="9.54296875" style="1"/>
  </cols>
  <sheetData>
    <row r="1" spans="1:80" s="3" customFormat="1" ht="15" customHeight="1" x14ac:dyDescent="0.25">
      <c r="A1" s="86" t="s">
        <v>252</v>
      </c>
      <c r="B1" s="133"/>
      <c r="C1" s="133"/>
      <c r="AD1" s="7"/>
      <c r="AE1" s="7"/>
      <c r="AF1" s="7"/>
      <c r="BG1" s="7"/>
      <c r="BH1" s="7"/>
      <c r="BI1" s="7"/>
    </row>
    <row r="2" spans="1:80" s="3" customFormat="1" ht="11.25" customHeight="1" x14ac:dyDescent="0.25">
      <c r="A2" s="2" t="s">
        <v>146</v>
      </c>
      <c r="B2" s="25"/>
      <c r="C2" s="25"/>
      <c r="M2" s="7"/>
      <c r="AY2" s="19"/>
    </row>
    <row r="3" spans="1:80" s="15" customFormat="1" ht="15" customHeight="1" x14ac:dyDescent="0.35">
      <c r="A3" s="18"/>
      <c r="B3" s="18"/>
      <c r="C3" s="18"/>
      <c r="D3" s="275" t="s">
        <v>87</v>
      </c>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18"/>
      <c r="AL3" s="275" t="s">
        <v>88</v>
      </c>
      <c r="AM3" s="275"/>
      <c r="AN3" s="275"/>
      <c r="AO3" s="275"/>
      <c r="AP3" s="275"/>
      <c r="AQ3" s="275"/>
      <c r="AR3" s="275"/>
      <c r="AS3" s="275"/>
      <c r="AT3" s="275"/>
      <c r="AU3" s="275"/>
      <c r="AV3" s="275"/>
      <c r="AW3" s="275"/>
      <c r="AX3" s="275"/>
      <c r="AY3" s="275"/>
      <c r="AZ3" s="275"/>
      <c r="BA3" s="275"/>
      <c r="BB3" s="275"/>
      <c r="BC3" s="275"/>
      <c r="BD3" s="156"/>
      <c r="BE3" s="275" t="s">
        <v>34</v>
      </c>
      <c r="BF3" s="275"/>
      <c r="BG3" s="275"/>
      <c r="BH3" s="275"/>
      <c r="BI3" s="275"/>
      <c r="BJ3" s="275"/>
      <c r="BK3" s="275"/>
      <c r="BL3" s="275"/>
      <c r="BM3" s="275"/>
      <c r="BN3" s="275"/>
      <c r="BO3" s="275"/>
      <c r="BP3" s="275"/>
      <c r="BQ3" s="275"/>
      <c r="BR3" s="275"/>
      <c r="BS3" s="275"/>
      <c r="BT3" s="275"/>
      <c r="BU3" s="275"/>
      <c r="BV3" s="275"/>
      <c r="BW3" s="275"/>
      <c r="BX3" s="275"/>
      <c r="BY3" s="275"/>
      <c r="BZ3" s="275"/>
      <c r="CA3" s="156"/>
      <c r="CB3" s="284" t="s">
        <v>58</v>
      </c>
    </row>
    <row r="4" spans="1:80" s="17" customFormat="1" ht="15" customHeight="1" x14ac:dyDescent="0.35">
      <c r="D4" s="275" t="s">
        <v>0</v>
      </c>
      <c r="E4" s="275"/>
      <c r="F4" s="275"/>
      <c r="G4" s="275"/>
      <c r="H4" s="275"/>
      <c r="I4" s="157"/>
      <c r="J4" s="275" t="s">
        <v>1</v>
      </c>
      <c r="K4" s="275"/>
      <c r="L4" s="275"/>
      <c r="M4" s="275"/>
      <c r="N4" s="275"/>
      <c r="O4" s="275"/>
      <c r="P4" s="275"/>
      <c r="Q4" s="157"/>
      <c r="R4" s="275" t="s">
        <v>85</v>
      </c>
      <c r="S4" s="275"/>
      <c r="T4" s="275"/>
      <c r="U4" s="275"/>
      <c r="V4" s="157"/>
      <c r="W4" s="275" t="s">
        <v>86</v>
      </c>
      <c r="X4" s="275"/>
      <c r="Y4" s="275"/>
      <c r="Z4" s="275"/>
      <c r="AA4" s="157"/>
      <c r="AB4" s="275" t="s">
        <v>2</v>
      </c>
      <c r="AC4" s="275"/>
      <c r="AD4" s="275"/>
      <c r="AE4" s="275"/>
      <c r="AF4" s="275"/>
      <c r="AG4" s="275"/>
      <c r="AH4" s="275"/>
      <c r="AI4" s="275"/>
      <c r="AJ4" s="275"/>
      <c r="AL4" s="275" t="s">
        <v>3</v>
      </c>
      <c r="AM4" s="275"/>
      <c r="AN4" s="275"/>
      <c r="AO4" s="275"/>
      <c r="AP4" s="275"/>
      <c r="AQ4" s="157"/>
      <c r="AR4" s="275" t="s">
        <v>4</v>
      </c>
      <c r="AS4" s="275"/>
      <c r="AT4" s="275"/>
      <c r="AU4" s="275"/>
      <c r="AV4" s="157"/>
      <c r="AW4" s="275" t="s">
        <v>105</v>
      </c>
      <c r="AX4" s="275"/>
      <c r="AY4" s="275"/>
      <c r="AZ4" s="157"/>
      <c r="BA4" s="275" t="s">
        <v>106</v>
      </c>
      <c r="BB4" s="275"/>
      <c r="BC4" s="275"/>
      <c r="BD4" s="157"/>
      <c r="BE4" s="233"/>
      <c r="BF4" s="275" t="s">
        <v>5</v>
      </c>
      <c r="BG4" s="275"/>
      <c r="BH4" s="157"/>
      <c r="BI4" s="275" t="s">
        <v>6</v>
      </c>
      <c r="BJ4" s="275"/>
      <c r="BK4" s="157"/>
      <c r="BL4" s="275" t="s">
        <v>278</v>
      </c>
      <c r="BM4" s="275"/>
      <c r="BN4" s="157"/>
      <c r="BO4" s="275" t="s">
        <v>8</v>
      </c>
      <c r="BP4" s="275"/>
      <c r="BQ4" s="157"/>
      <c r="BR4" s="275" t="s">
        <v>9</v>
      </c>
      <c r="BS4" s="275"/>
      <c r="BT4" s="157"/>
      <c r="BU4" s="275" t="s">
        <v>7</v>
      </c>
      <c r="BV4" s="275"/>
      <c r="BW4" s="275"/>
      <c r="BX4" s="275"/>
      <c r="BY4" s="275"/>
      <c r="BZ4" s="275"/>
      <c r="CA4" s="157"/>
      <c r="CB4" s="281"/>
    </row>
    <row r="5" spans="1:80" s="5" customFormat="1" ht="30" x14ac:dyDescent="0.2">
      <c r="A5" s="51"/>
      <c r="B5" s="12" t="s">
        <v>10</v>
      </c>
      <c r="C5" s="12"/>
      <c r="D5" s="51" t="s">
        <v>109</v>
      </c>
      <c r="E5" s="211" t="s">
        <v>90</v>
      </c>
      <c r="F5" s="211" t="s">
        <v>11</v>
      </c>
      <c r="G5" s="211" t="s">
        <v>102</v>
      </c>
      <c r="H5" s="211" t="s">
        <v>12</v>
      </c>
      <c r="I5" s="211"/>
      <c r="J5" s="211" t="s">
        <v>110</v>
      </c>
      <c r="K5" s="211" t="s">
        <v>13</v>
      </c>
      <c r="L5" s="211" t="s">
        <v>14</v>
      </c>
      <c r="M5" s="211" t="s">
        <v>15</v>
      </c>
      <c r="N5" s="211" t="s">
        <v>93</v>
      </c>
      <c r="O5" s="211" t="s">
        <v>73</v>
      </c>
      <c r="P5" s="211" t="s">
        <v>33</v>
      </c>
      <c r="Q5" s="211"/>
      <c r="R5" s="211" t="s">
        <v>111</v>
      </c>
      <c r="S5" s="211" t="s">
        <v>16</v>
      </c>
      <c r="T5" s="211" t="s">
        <v>17</v>
      </c>
      <c r="U5" s="211" t="s">
        <v>18</v>
      </c>
      <c r="V5" s="211"/>
      <c r="W5" s="211" t="s">
        <v>123</v>
      </c>
      <c r="X5" s="211" t="s">
        <v>22</v>
      </c>
      <c r="Y5" s="211" t="s">
        <v>23</v>
      </c>
      <c r="Z5" s="211" t="s">
        <v>24</v>
      </c>
      <c r="AA5" s="211"/>
      <c r="AB5" s="211" t="s">
        <v>112</v>
      </c>
      <c r="AC5" s="211" t="s">
        <v>19</v>
      </c>
      <c r="AD5" s="211" t="s">
        <v>20</v>
      </c>
      <c r="AE5" s="211" t="s">
        <v>21</v>
      </c>
      <c r="AF5" s="211" t="s">
        <v>89</v>
      </c>
      <c r="AG5" s="211" t="s">
        <v>25</v>
      </c>
      <c r="AH5" s="211" t="s">
        <v>26</v>
      </c>
      <c r="AI5" s="211" t="s">
        <v>27</v>
      </c>
      <c r="AJ5" s="211" t="s">
        <v>28</v>
      </c>
      <c r="AK5" s="211"/>
      <c r="AL5" s="211" t="s">
        <v>129</v>
      </c>
      <c r="AM5" s="49" t="s">
        <v>122</v>
      </c>
      <c r="AN5" s="49" t="s">
        <v>101</v>
      </c>
      <c r="AO5" s="211" t="s">
        <v>74</v>
      </c>
      <c r="AP5" s="211" t="s">
        <v>75</v>
      </c>
      <c r="AQ5" s="211"/>
      <c r="AR5" s="211" t="s">
        <v>113</v>
      </c>
      <c r="AS5" s="211" t="s">
        <v>76</v>
      </c>
      <c r="AT5" s="211" t="s">
        <v>77</v>
      </c>
      <c r="AU5" s="211" t="s">
        <v>78</v>
      </c>
      <c r="AV5" s="211"/>
      <c r="AW5" s="211" t="s">
        <v>114</v>
      </c>
      <c r="AX5" s="214" t="s">
        <v>94</v>
      </c>
      <c r="AY5" s="214" t="s">
        <v>95</v>
      </c>
      <c r="AZ5" s="214"/>
      <c r="BA5" s="214" t="s">
        <v>115</v>
      </c>
      <c r="BB5" s="211" t="s">
        <v>96</v>
      </c>
      <c r="BC5" s="211" t="s">
        <v>29</v>
      </c>
      <c r="BD5" s="211"/>
      <c r="BE5" s="211" t="s">
        <v>125</v>
      </c>
      <c r="BF5" s="211" t="s">
        <v>79</v>
      </c>
      <c r="BG5" s="211" t="s">
        <v>80</v>
      </c>
      <c r="BH5" s="211"/>
      <c r="BI5" s="211" t="s">
        <v>97</v>
      </c>
      <c r="BJ5" s="211" t="s">
        <v>91</v>
      </c>
      <c r="BK5" s="211"/>
      <c r="BL5" s="211" t="s">
        <v>98</v>
      </c>
      <c r="BM5" s="214" t="s">
        <v>81</v>
      </c>
      <c r="BN5" s="214"/>
      <c r="BO5" s="50" t="s">
        <v>30</v>
      </c>
      <c r="BP5" s="50" t="s">
        <v>124</v>
      </c>
      <c r="BQ5" s="211"/>
      <c r="BR5" s="214" t="s">
        <v>31</v>
      </c>
      <c r="BS5" s="214" t="s">
        <v>32</v>
      </c>
      <c r="BT5" s="214"/>
      <c r="BU5" s="214" t="s">
        <v>116</v>
      </c>
      <c r="BV5" s="211" t="s">
        <v>99</v>
      </c>
      <c r="BW5" s="49" t="s">
        <v>127</v>
      </c>
      <c r="BX5" s="49" t="s">
        <v>128</v>
      </c>
      <c r="BY5" s="214" t="s">
        <v>92</v>
      </c>
      <c r="BZ5" s="211" t="s">
        <v>82</v>
      </c>
      <c r="CA5" s="211"/>
      <c r="CB5" s="285"/>
    </row>
    <row r="6" spans="1:80" s="5" customFormat="1" ht="10" x14ac:dyDescent="0.2">
      <c r="B6" s="4"/>
      <c r="C6" s="4"/>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3"/>
      <c r="AN6" s="213"/>
      <c r="AO6" s="210"/>
      <c r="AP6" s="210"/>
      <c r="AQ6" s="210"/>
      <c r="AR6" s="210"/>
      <c r="AS6" s="210"/>
      <c r="AT6" s="210"/>
      <c r="AU6" s="210"/>
      <c r="AV6" s="210"/>
      <c r="AW6" s="210"/>
      <c r="AX6" s="213"/>
      <c r="AY6" s="213"/>
      <c r="AZ6" s="213"/>
      <c r="BA6" s="213"/>
      <c r="BB6" s="210"/>
      <c r="BC6" s="210"/>
      <c r="BD6" s="210"/>
      <c r="BE6" s="210"/>
      <c r="BF6" s="210"/>
      <c r="BG6" s="210"/>
      <c r="BH6" s="210"/>
      <c r="BI6" s="210"/>
      <c r="BJ6" s="210"/>
      <c r="BK6" s="210"/>
      <c r="BL6" s="210"/>
      <c r="BM6" s="213"/>
      <c r="BN6" s="213"/>
      <c r="BO6" s="210"/>
      <c r="BP6" s="210"/>
      <c r="BQ6" s="210"/>
      <c r="BR6" s="213"/>
      <c r="BS6" s="213"/>
      <c r="BT6" s="213"/>
      <c r="BU6" s="213"/>
      <c r="BV6" s="210"/>
      <c r="BW6" s="213"/>
      <c r="BX6" s="213"/>
      <c r="BY6" s="213"/>
      <c r="BZ6" s="210"/>
      <c r="CA6" s="210"/>
      <c r="CB6" s="210"/>
    </row>
    <row r="7" spans="1:80" s="7" customFormat="1" ht="11.25" customHeight="1" x14ac:dyDescent="0.25">
      <c r="A7" s="10" t="s">
        <v>36</v>
      </c>
      <c r="B7" s="55"/>
      <c r="C7" s="55"/>
      <c r="D7" s="107"/>
      <c r="E7" s="198"/>
      <c r="F7" s="198"/>
      <c r="G7" s="198"/>
      <c r="H7" s="198"/>
      <c r="I7" s="198"/>
      <c r="J7" s="240"/>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V7" s="198"/>
      <c r="BW7" s="198"/>
      <c r="BX7" s="198"/>
      <c r="BY7" s="198"/>
      <c r="CB7" s="198"/>
    </row>
    <row r="8" spans="1:80" ht="11.25" customHeight="1" x14ac:dyDescent="0.2">
      <c r="A8" s="24" t="s">
        <v>103</v>
      </c>
      <c r="B8" s="4">
        <v>2013</v>
      </c>
      <c r="C8" s="4"/>
      <c r="D8" s="145">
        <f>SUM(E8:H8)</f>
        <v>0.59430512780252698</v>
      </c>
      <c r="E8" s="19">
        <v>0.39297254259789799</v>
      </c>
      <c r="F8" s="19">
        <v>3.8622288751589302E-2</v>
      </c>
      <c r="G8" s="19">
        <v>6.9513324197302204E-2</v>
      </c>
      <c r="H8" s="19">
        <v>9.3196972255737504E-2</v>
      </c>
      <c r="I8" s="19"/>
      <c r="J8" s="242">
        <f>SUM(K8:P8)</f>
        <v>2.5828420865406452</v>
      </c>
      <c r="K8" s="19">
        <v>2.1924823259978E-2</v>
      </c>
      <c r="L8" s="19">
        <v>7.14921962168979E-3</v>
      </c>
      <c r="M8" s="19">
        <v>0</v>
      </c>
      <c r="N8" s="19">
        <v>0.87289319875748705</v>
      </c>
      <c r="O8" s="19">
        <v>1.6808748449014901</v>
      </c>
      <c r="P8" s="19">
        <v>0</v>
      </c>
      <c r="Q8" s="19"/>
      <c r="R8" s="19">
        <f>SUM(S8:U8)</f>
        <v>0.13670593142387505</v>
      </c>
      <c r="S8" s="19">
        <v>2.4630217893026698E-3</v>
      </c>
      <c r="T8" s="19">
        <v>3.6953261321833902E-3</v>
      </c>
      <c r="U8" s="19">
        <v>0.13054758350238899</v>
      </c>
      <c r="V8" s="19"/>
      <c r="W8" s="19">
        <f>SUM(X8:Z8)</f>
        <v>2.5602926222496299E-3</v>
      </c>
      <c r="X8" s="19">
        <v>2.5602926222496299E-3</v>
      </c>
      <c r="Y8" s="19">
        <v>0</v>
      </c>
      <c r="Z8" s="19">
        <v>0</v>
      </c>
      <c r="AA8" s="19"/>
      <c r="AB8" s="19">
        <f>SUM(AC8:AJ8)</f>
        <v>3.9542512234065408E-2</v>
      </c>
      <c r="AC8" s="19">
        <v>3.5008629560980498E-2</v>
      </c>
      <c r="AD8" s="19">
        <v>2.1865791639345102E-3</v>
      </c>
      <c r="AE8" s="19">
        <v>2.3473035091504E-3</v>
      </c>
      <c r="AF8" s="19">
        <v>0</v>
      </c>
      <c r="AG8" s="19">
        <v>0</v>
      </c>
      <c r="AH8" s="19">
        <v>0</v>
      </c>
      <c r="AI8" s="19">
        <v>0</v>
      </c>
      <c r="AJ8" s="19">
        <v>0</v>
      </c>
      <c r="AK8" s="19"/>
      <c r="AL8" s="19">
        <f>SUM(AM8:AP8)</f>
        <v>293.00389461273375</v>
      </c>
      <c r="AM8" s="19">
        <v>291.777626305502</v>
      </c>
      <c r="AN8" s="19">
        <v>0.65992028723199103</v>
      </c>
      <c r="AO8" s="19">
        <v>0.56351406334534704</v>
      </c>
      <c r="AP8" s="19">
        <v>2.8339566543781401E-3</v>
      </c>
      <c r="AQ8" s="19"/>
      <c r="AR8" s="19">
        <f>SUM(AS8:AU8)</f>
        <v>9.5068810100543253</v>
      </c>
      <c r="AS8" s="19">
        <v>2.3339549986455701</v>
      </c>
      <c r="AT8" s="19">
        <v>7.0647255561485398</v>
      </c>
      <c r="AU8" s="19">
        <v>0.108200455260216</v>
      </c>
      <c r="AV8" s="19"/>
      <c r="AW8" s="19">
        <f>SUM(AX8:AY8)</f>
        <v>1.9506273351196399E-2</v>
      </c>
      <c r="AX8" s="19">
        <v>1.3677642331664699E-2</v>
      </c>
      <c r="AY8" s="19">
        <v>5.8286310195317E-3</v>
      </c>
      <c r="AZ8" s="19"/>
      <c r="BA8" s="19">
        <f>SUM(BB8:BC8)</f>
        <v>8.547817387980447E-2</v>
      </c>
      <c r="BB8" s="19">
        <v>7.9625073460140097E-2</v>
      </c>
      <c r="BC8" s="19">
        <v>5.8531004196643701E-3</v>
      </c>
      <c r="BD8" s="19"/>
      <c r="BE8" s="19">
        <f>SUM(BF8:BS8)</f>
        <v>1.2923687964641115</v>
      </c>
      <c r="BF8" s="19">
        <v>5.14589075566824E-2</v>
      </c>
      <c r="BG8" s="19">
        <v>0.146132565828236</v>
      </c>
      <c r="BI8" s="19">
        <v>0.29032155461297998</v>
      </c>
      <c r="BJ8" s="19">
        <v>0</v>
      </c>
      <c r="BL8" s="19">
        <v>0.60389354659669303</v>
      </c>
      <c r="BM8" s="19">
        <v>0</v>
      </c>
      <c r="BN8" s="19"/>
      <c r="BO8" s="19">
        <v>4.4792728543547001E-3</v>
      </c>
      <c r="BP8" s="19">
        <v>0</v>
      </c>
      <c r="BQ8" s="19"/>
      <c r="BR8" s="19">
        <v>7.1254946529166294E-2</v>
      </c>
      <c r="BS8" s="19">
        <v>0.124828002485999</v>
      </c>
      <c r="BT8" s="19"/>
      <c r="BU8" s="19">
        <f>SUM(BV8:BZ8)</f>
        <v>0.10931356886232201</v>
      </c>
      <c r="BV8" s="19">
        <v>6.6479092348494803E-5</v>
      </c>
      <c r="BW8" s="19">
        <v>0</v>
      </c>
      <c r="BX8" s="19">
        <v>8.7561507654908402E-2</v>
      </c>
      <c r="BY8" s="19">
        <v>2.06790846336854E-2</v>
      </c>
      <c r="BZ8" s="19">
        <v>1.00649748137971E-3</v>
      </c>
      <c r="CA8" s="19"/>
      <c r="CB8" s="252">
        <f>SUM(D8,J8,R8,W8,AB8,AL8,AR8,AW8,BA8,BE8,BU8)</f>
        <v>307.37339838596881</v>
      </c>
    </row>
    <row r="9" spans="1:80" ht="11.25" customHeight="1" x14ac:dyDescent="0.2">
      <c r="A9" s="24"/>
      <c r="B9" s="4">
        <v>2015</v>
      </c>
      <c r="C9" s="4"/>
      <c r="D9" s="145">
        <f t="shared" ref="D9:D58" si="0">SUM(E9:H9)</f>
        <v>0.30695494397264422</v>
      </c>
      <c r="E9" s="19">
        <v>0.124723357035502</v>
      </c>
      <c r="F9" s="19">
        <v>3.62191718507614E-2</v>
      </c>
      <c r="G9" s="19">
        <v>4.7445387641382099E-2</v>
      </c>
      <c r="H9" s="19">
        <v>9.8567027444998706E-2</v>
      </c>
      <c r="I9" s="19"/>
      <c r="J9" s="242">
        <f t="shared" ref="J9:J58" si="1">SUM(K9:P9)</f>
        <v>2.8030184343529867</v>
      </c>
      <c r="K9" s="19">
        <v>2.4714535198182602E-2</v>
      </c>
      <c r="L9" s="19">
        <v>7.1035997015783999E-3</v>
      </c>
      <c r="M9" s="19">
        <v>1.57449131932233E-4</v>
      </c>
      <c r="N9" s="19">
        <v>0.83097812616436195</v>
      </c>
      <c r="O9" s="19">
        <v>1.9395037656305101</v>
      </c>
      <c r="P9" s="19">
        <v>5.6095852642151095E-4</v>
      </c>
      <c r="Q9" s="19"/>
      <c r="R9" s="19">
        <f t="shared" ref="R9:R58" si="2">SUM(S9:U9)</f>
        <v>4.9472201183011433E-2</v>
      </c>
      <c r="S9" s="19">
        <v>2.38995906121112E-3</v>
      </c>
      <c r="T9" s="19">
        <v>5.46457202961042E-3</v>
      </c>
      <c r="U9" s="19">
        <v>4.1617670092189897E-2</v>
      </c>
      <c r="V9" s="19"/>
      <c r="W9" s="19">
        <f t="shared" ref="W9:W58" si="3">SUM(X9:Z9)</f>
        <v>4.3143399769305603E-3</v>
      </c>
      <c r="X9" s="19">
        <v>4.30701050430709E-3</v>
      </c>
      <c r="Y9" s="19">
        <v>0</v>
      </c>
      <c r="Z9" s="19">
        <v>7.3294726234702602E-6</v>
      </c>
      <c r="AA9" s="19"/>
      <c r="AB9" s="19">
        <f t="shared" ref="AB9:AB58" si="4">SUM(AC9:AJ9)</f>
        <v>3.8637969067805811E-2</v>
      </c>
      <c r="AC9" s="19">
        <v>3.4167700298694002E-2</v>
      </c>
      <c r="AD9" s="19">
        <v>1.6484218090757599E-3</v>
      </c>
      <c r="AE9" s="19">
        <v>2.82184696003605E-3</v>
      </c>
      <c r="AF9" s="19">
        <v>0</v>
      </c>
      <c r="AG9" s="19">
        <v>0</v>
      </c>
      <c r="AH9" s="19">
        <v>0</v>
      </c>
      <c r="AI9" s="19">
        <v>0</v>
      </c>
      <c r="AJ9" s="19">
        <v>0</v>
      </c>
      <c r="AK9" s="19"/>
      <c r="AL9" s="19">
        <f t="shared" ref="AL9:AL58" si="5">SUM(AM9:AP9)</f>
        <v>369.43212791752057</v>
      </c>
      <c r="AM9" s="19">
        <v>367.55826555945902</v>
      </c>
      <c r="AN9" s="19">
        <v>1.02863367626071</v>
      </c>
      <c r="AO9" s="19">
        <v>0.84353744484904303</v>
      </c>
      <c r="AP9" s="19">
        <v>1.69123695180382E-3</v>
      </c>
      <c r="AQ9" s="19"/>
      <c r="AR9" s="19">
        <f t="shared" ref="AR9:AR58" si="6">SUM(AS9:AU9)</f>
        <v>11.590220953218576</v>
      </c>
      <c r="AS9" s="19">
        <v>2.0589365357555001</v>
      </c>
      <c r="AT9" s="19">
        <v>9.4556437768504509</v>
      </c>
      <c r="AU9" s="19">
        <v>7.5640640612625598E-2</v>
      </c>
      <c r="AV9" s="19"/>
      <c r="AW9" s="19">
        <f t="shared" ref="AW9:AW58" si="7">SUM(AX9:AY9)</f>
        <v>1.4972538035318159E-2</v>
      </c>
      <c r="AX9" s="19">
        <v>1.4278110551042601E-2</v>
      </c>
      <c r="AY9" s="19">
        <v>6.9442748427555798E-4</v>
      </c>
      <c r="AZ9" s="19"/>
      <c r="BA9" s="19">
        <f t="shared" ref="BA9:BA58" si="8">SUM(BB9:BC9)</f>
        <v>4.6392748724658359E-2</v>
      </c>
      <c r="BB9" s="19">
        <v>3.9782352639599901E-2</v>
      </c>
      <c r="BC9" s="19">
        <v>6.6103960850584604E-3</v>
      </c>
      <c r="BD9" s="19"/>
      <c r="BE9" s="19">
        <f t="shared" ref="BE9:BE58" si="9">SUM(BF9:BS9)</f>
        <v>1.6336439680126906</v>
      </c>
      <c r="BF9" s="19">
        <v>5.94510502931083E-2</v>
      </c>
      <c r="BG9" s="19">
        <v>0.164603210947142</v>
      </c>
      <c r="BI9" s="19">
        <v>0.44652586809084299</v>
      </c>
      <c r="BJ9" s="19">
        <v>0</v>
      </c>
      <c r="BL9" s="19">
        <v>0.70306432254746098</v>
      </c>
      <c r="BM9" s="19">
        <v>0</v>
      </c>
      <c r="BN9" s="19"/>
      <c r="BO9" s="19">
        <v>6.3121267838631701E-3</v>
      </c>
      <c r="BP9" s="19">
        <v>0</v>
      </c>
      <c r="BQ9" s="19"/>
      <c r="BR9" s="19">
        <v>9.1964988933792194E-2</v>
      </c>
      <c r="BS9" s="19">
        <v>0.161722400416481</v>
      </c>
      <c r="BT9" s="19"/>
      <c r="BU9" s="19">
        <f t="shared" ref="BU9:BU58" si="10">SUM(BV9:BZ9)</f>
        <v>5.8954085785910264E-2</v>
      </c>
      <c r="BV9" s="19">
        <v>2.15458538183907E-4</v>
      </c>
      <c r="BW9" s="19">
        <v>0</v>
      </c>
      <c r="BX9" s="19">
        <v>3.7042506964049197E-2</v>
      </c>
      <c r="BY9" s="19">
        <v>2.1012929445303599E-2</v>
      </c>
      <c r="BZ9" s="19">
        <v>6.8319083837355805E-4</v>
      </c>
      <c r="CA9" s="19"/>
      <c r="CB9" s="252">
        <f t="shared" ref="CB9:CB23" si="11">SUM(D9,J9,R9,W9,AB9,AL9,AR9,AW9,BA9,BE9,BU9)</f>
        <v>385.97871009985107</v>
      </c>
    </row>
    <row r="10" spans="1:80" ht="11.25" customHeight="1" x14ac:dyDescent="0.2">
      <c r="A10" s="198"/>
      <c r="B10" s="4">
        <v>2018</v>
      </c>
      <c r="C10" s="4"/>
      <c r="D10" s="145">
        <f t="shared" si="0"/>
        <v>0.24984331462497553</v>
      </c>
      <c r="E10" s="19">
        <v>0.121618727228912</v>
      </c>
      <c r="F10" s="19">
        <v>2.6546440869661601E-2</v>
      </c>
      <c r="G10" s="19">
        <v>4.8291360178312301E-2</v>
      </c>
      <c r="H10" s="19">
        <v>5.3386786348089597E-2</v>
      </c>
      <c r="I10" s="19"/>
      <c r="J10" s="242">
        <f t="shared" si="1"/>
        <v>2.1404026982863451</v>
      </c>
      <c r="K10" s="19">
        <v>5.8226690599804598E-3</v>
      </c>
      <c r="L10" s="19">
        <v>9.4162391072992908E-3</v>
      </c>
      <c r="M10" s="19">
        <v>1.29647816433076E-5</v>
      </c>
      <c r="N10" s="19">
        <v>0.50587505904893204</v>
      </c>
      <c r="O10" s="19">
        <v>1.61927576628849</v>
      </c>
      <c r="P10" s="19">
        <v>0</v>
      </c>
      <c r="Q10" s="19"/>
      <c r="R10" s="19">
        <f t="shared" si="2"/>
        <v>2.8251837272880019E-2</v>
      </c>
      <c r="S10" s="19">
        <v>1.9344193848860199E-3</v>
      </c>
      <c r="T10" s="19">
        <v>6.9111238604757999E-3</v>
      </c>
      <c r="U10" s="19">
        <v>1.9406294027518201E-2</v>
      </c>
      <c r="V10" s="19"/>
      <c r="W10" s="19">
        <f t="shared" si="3"/>
        <v>2.6892885422219101E-4</v>
      </c>
      <c r="X10" s="19">
        <v>2.6892885422219101E-4</v>
      </c>
      <c r="Y10" s="19">
        <v>0</v>
      </c>
      <c r="Z10" s="19">
        <v>0</v>
      </c>
      <c r="AA10" s="19"/>
      <c r="AB10" s="19">
        <f t="shared" si="4"/>
        <v>4.2405159372091661E-2</v>
      </c>
      <c r="AC10" s="19">
        <v>3.3198273231844003E-2</v>
      </c>
      <c r="AD10" s="19">
        <v>7.1696973490063699E-3</v>
      </c>
      <c r="AE10" s="19">
        <v>2.03718879124129E-3</v>
      </c>
      <c r="AF10" s="19">
        <v>0</v>
      </c>
      <c r="AG10" s="19">
        <v>0</v>
      </c>
      <c r="AH10" s="19">
        <v>0</v>
      </c>
      <c r="AI10" s="19">
        <v>0</v>
      </c>
      <c r="AJ10" s="19">
        <v>0</v>
      </c>
      <c r="AK10" s="19"/>
      <c r="AL10" s="19">
        <f t="shared" si="5"/>
        <v>328.11732275246823</v>
      </c>
      <c r="AM10" s="19">
        <v>326.39298305499301</v>
      </c>
      <c r="AN10" s="19">
        <v>1.1850872466970599</v>
      </c>
      <c r="AO10" s="19">
        <v>0.53792105426273296</v>
      </c>
      <c r="AP10" s="19">
        <v>1.33139651546028E-3</v>
      </c>
      <c r="AQ10" s="19"/>
      <c r="AR10" s="19">
        <f t="shared" si="6"/>
        <v>7.3878420598203904</v>
      </c>
      <c r="AS10" s="19">
        <v>1.6305022989421101</v>
      </c>
      <c r="AT10" s="19">
        <v>5.7090792972961903</v>
      </c>
      <c r="AU10" s="19">
        <v>4.8260463582090102E-2</v>
      </c>
      <c r="AV10" s="19"/>
      <c r="AW10" s="19">
        <f t="shared" si="7"/>
        <v>5.0207218177082411E-3</v>
      </c>
      <c r="AX10" s="19">
        <v>4.2199574394030598E-3</v>
      </c>
      <c r="AY10" s="19">
        <v>8.0076437830518105E-4</v>
      </c>
      <c r="AZ10" s="19"/>
      <c r="BA10" s="19">
        <f t="shared" si="8"/>
        <v>7.9120476981128215E-2</v>
      </c>
      <c r="BB10" s="19">
        <v>7.1398020339843701E-2</v>
      </c>
      <c r="BC10" s="19">
        <v>7.7224566412845098E-3</v>
      </c>
      <c r="BD10" s="19"/>
      <c r="BE10" s="19">
        <f t="shared" si="9"/>
        <v>1.0734532027345023</v>
      </c>
      <c r="BF10" s="19">
        <v>4.0398696739318098E-2</v>
      </c>
      <c r="BG10" s="19">
        <v>0.103776346142491</v>
      </c>
      <c r="BI10" s="19">
        <v>0.118171004161847</v>
      </c>
      <c r="BJ10" s="19">
        <v>1.7901239946477701E-2</v>
      </c>
      <c r="BL10" s="19">
        <v>0.67532381192964797</v>
      </c>
      <c r="BM10" s="19">
        <v>0</v>
      </c>
      <c r="BN10" s="19"/>
      <c r="BO10" s="19">
        <v>3.6564458510150201E-3</v>
      </c>
      <c r="BP10" s="19">
        <v>7.5518363587420501E-3</v>
      </c>
      <c r="BQ10" s="19"/>
      <c r="BR10" s="19">
        <v>7.3041103015262607E-2</v>
      </c>
      <c r="BS10" s="19">
        <v>3.3632718589701002E-2</v>
      </c>
      <c r="BT10" s="19"/>
      <c r="BU10" s="19">
        <f t="shared" si="10"/>
        <v>6.4972598876857315E-2</v>
      </c>
      <c r="BV10" s="19">
        <v>6.4110598128507099E-5</v>
      </c>
      <c r="BW10" s="19">
        <v>1.49019494907646E-4</v>
      </c>
      <c r="BX10" s="19">
        <v>4.4827813184253197E-2</v>
      </c>
      <c r="BY10" s="19">
        <v>1.64778693395186E-2</v>
      </c>
      <c r="BZ10" s="19">
        <v>3.45378626004936E-3</v>
      </c>
      <c r="CA10" s="19"/>
      <c r="CB10" s="252">
        <f t="shared" si="11"/>
        <v>339.18890375110936</v>
      </c>
    </row>
    <row r="11" spans="1:80" ht="11.25" customHeight="1" x14ac:dyDescent="0.2">
      <c r="A11" s="3"/>
      <c r="B11" s="4">
        <v>2020</v>
      </c>
      <c r="C11" s="4"/>
      <c r="D11" s="145">
        <f t="shared" si="0"/>
        <v>0.18149421000000002</v>
      </c>
      <c r="E11" s="19">
        <v>0.11509183000000001</v>
      </c>
      <c r="F11" s="19">
        <v>1.964407E-2</v>
      </c>
      <c r="G11" s="19">
        <v>2.5702200000000001E-2</v>
      </c>
      <c r="H11" s="19">
        <v>2.1056109999999999E-2</v>
      </c>
      <c r="I11" s="19"/>
      <c r="J11" s="242">
        <f t="shared" si="1"/>
        <v>1.7381549600000001</v>
      </c>
      <c r="K11" s="19">
        <v>5.8719599999999999E-3</v>
      </c>
      <c r="L11" s="19">
        <v>5.1462900000000004E-3</v>
      </c>
      <c r="M11" s="19">
        <v>5.1480000000000002E-5</v>
      </c>
      <c r="N11" s="19">
        <v>0.32419651999999999</v>
      </c>
      <c r="O11" s="19">
        <v>1.40288871</v>
      </c>
      <c r="P11" s="19">
        <v>0</v>
      </c>
      <c r="Q11" s="19"/>
      <c r="R11" s="19">
        <f t="shared" si="2"/>
        <v>1.6029649999999999E-2</v>
      </c>
      <c r="S11" s="19">
        <v>2.3571299999999998E-3</v>
      </c>
      <c r="T11" s="19">
        <v>5.3656800000000003E-3</v>
      </c>
      <c r="U11" s="19">
        <v>8.3068399999999994E-3</v>
      </c>
      <c r="V11" s="19"/>
      <c r="W11" s="19">
        <f t="shared" si="3"/>
        <v>1.2542E-4</v>
      </c>
      <c r="X11" s="19">
        <v>1.2542E-4</v>
      </c>
      <c r="Y11" s="19">
        <v>0</v>
      </c>
      <c r="Z11" s="19">
        <v>0</v>
      </c>
      <c r="AA11" s="19"/>
      <c r="AB11" s="19">
        <f t="shared" si="4"/>
        <v>2.5372520000000003E-2</v>
      </c>
      <c r="AC11" s="19">
        <v>2.174856E-2</v>
      </c>
      <c r="AD11" s="19">
        <v>2.05208E-3</v>
      </c>
      <c r="AE11" s="19">
        <v>1.5718799999999999E-3</v>
      </c>
      <c r="AF11" s="19">
        <v>0</v>
      </c>
      <c r="AG11" s="19">
        <v>0</v>
      </c>
      <c r="AH11" s="19">
        <v>0</v>
      </c>
      <c r="AI11" s="19">
        <v>0</v>
      </c>
      <c r="AJ11" s="19">
        <v>0</v>
      </c>
      <c r="AK11" s="19"/>
      <c r="AL11" s="19">
        <f t="shared" si="5"/>
        <v>288.95983920999998</v>
      </c>
      <c r="AM11" s="19">
        <v>287.40148101</v>
      </c>
      <c r="AN11" s="19">
        <v>1.1258816700000001</v>
      </c>
      <c r="AO11" s="19">
        <v>0.43079024999999999</v>
      </c>
      <c r="AP11" s="19">
        <v>1.6862800000000001E-3</v>
      </c>
      <c r="AQ11" s="19"/>
      <c r="AR11" s="19">
        <f t="shared" si="6"/>
        <v>7.08908731</v>
      </c>
      <c r="AS11" s="19">
        <v>1.54757023</v>
      </c>
      <c r="AT11" s="19">
        <v>5.4671007400000002</v>
      </c>
      <c r="AU11" s="19">
        <v>7.4416339999999997E-2</v>
      </c>
      <c r="AV11" s="19"/>
      <c r="AW11" s="19">
        <f t="shared" si="7"/>
        <v>1.124296E-2</v>
      </c>
      <c r="AX11" s="19">
        <v>1.055914E-2</v>
      </c>
      <c r="AY11" s="19">
        <v>6.8382000000000002E-4</v>
      </c>
      <c r="AZ11" s="19"/>
      <c r="BA11" s="19">
        <f t="shared" si="8"/>
        <v>7.7303579999999997E-2</v>
      </c>
      <c r="BB11" s="19">
        <v>7.3117920000000003E-2</v>
      </c>
      <c r="BC11" s="19">
        <v>4.1856599999999999E-3</v>
      </c>
      <c r="BD11" s="19"/>
      <c r="BE11" s="19">
        <f t="shared" si="9"/>
        <v>1.0881356200000003</v>
      </c>
      <c r="BF11" s="19">
        <v>3.2491449999999998E-2</v>
      </c>
      <c r="BG11" s="19">
        <v>9.0854340000000006E-2</v>
      </c>
      <c r="BI11" s="19">
        <v>0.1189442</v>
      </c>
      <c r="BJ11" s="19">
        <v>1.4928700000000001E-3</v>
      </c>
      <c r="BL11" s="19">
        <v>0.72120930000000005</v>
      </c>
      <c r="BM11" s="19">
        <v>0</v>
      </c>
      <c r="BN11" s="19"/>
      <c r="BO11" s="19">
        <v>3.1786700000000002E-3</v>
      </c>
      <c r="BP11" s="19">
        <v>2.9512900000000001E-3</v>
      </c>
      <c r="BQ11" s="19"/>
      <c r="BR11" s="19">
        <v>6.3019720000000001E-2</v>
      </c>
      <c r="BS11" s="19">
        <v>5.3993779999999998E-2</v>
      </c>
      <c r="BT11" s="19"/>
      <c r="BU11" s="19">
        <f t="shared" si="10"/>
        <v>5.5466709999999995E-2</v>
      </c>
      <c r="BV11" s="19">
        <v>2.6489999999999999E-5</v>
      </c>
      <c r="BW11" s="19">
        <v>5.1209999999999999E-5</v>
      </c>
      <c r="BX11" s="19">
        <v>4.3937709999999998E-2</v>
      </c>
      <c r="BY11" s="19">
        <v>1.0619099999999999E-2</v>
      </c>
      <c r="BZ11" s="19">
        <v>8.3219999999999995E-4</v>
      </c>
      <c r="CA11" s="19"/>
      <c r="CB11" s="252">
        <f t="shared" si="11"/>
        <v>299.24225215000001</v>
      </c>
    </row>
    <row r="12" spans="1:80" ht="11.25" customHeight="1" x14ac:dyDescent="0.2">
      <c r="A12" s="32" t="s">
        <v>143</v>
      </c>
      <c r="B12" s="4">
        <v>2013</v>
      </c>
      <c r="C12" s="4"/>
      <c r="D12" s="145">
        <f t="shared" si="0"/>
        <v>9.4581205472287419E-2</v>
      </c>
      <c r="E12" s="19">
        <v>5.9584477280385101E-2</v>
      </c>
      <c r="F12" s="19">
        <v>9.5334977364244303E-3</v>
      </c>
      <c r="G12" s="19">
        <v>1.47868536367897E-2</v>
      </c>
      <c r="H12" s="19">
        <v>1.06763768186882E-2</v>
      </c>
      <c r="I12" s="19"/>
      <c r="J12" s="242">
        <f t="shared" si="1"/>
        <v>0.21167677061621587</v>
      </c>
      <c r="K12" s="19">
        <v>6.5085557550656795E-4</v>
      </c>
      <c r="L12" s="19">
        <v>2.34015487822586E-4</v>
      </c>
      <c r="M12" s="19">
        <v>0</v>
      </c>
      <c r="N12" s="19">
        <v>0.14354169873987099</v>
      </c>
      <c r="O12" s="19">
        <v>6.7250200813015706E-2</v>
      </c>
      <c r="P12" s="19">
        <v>0</v>
      </c>
      <c r="Q12" s="19"/>
      <c r="R12" s="19">
        <f t="shared" si="2"/>
        <v>1.4562234231394735E-2</v>
      </c>
      <c r="S12" s="19">
        <v>9.1412299930697697E-4</v>
      </c>
      <c r="T12" s="19">
        <v>7.3129839944558199E-5</v>
      </c>
      <c r="U12" s="19">
        <v>1.35749813921432E-2</v>
      </c>
      <c r="V12" s="19"/>
      <c r="W12" s="19">
        <f t="shared" si="3"/>
        <v>6.8948883425975702E-4</v>
      </c>
      <c r="X12" s="19">
        <v>6.8948883425975702E-4</v>
      </c>
      <c r="Y12" s="19">
        <v>0</v>
      </c>
      <c r="Z12" s="19">
        <v>0</v>
      </c>
      <c r="AA12" s="19"/>
      <c r="AB12" s="19">
        <f t="shared" si="4"/>
        <v>1.977907367752376E-2</v>
      </c>
      <c r="AC12" s="19">
        <v>1.8790794048707898E-2</v>
      </c>
      <c r="AD12" s="19">
        <v>5.5003612340905896E-4</v>
      </c>
      <c r="AE12" s="19">
        <v>4.3824350540680403E-4</v>
      </c>
      <c r="AF12" s="19">
        <v>0</v>
      </c>
      <c r="AG12" s="19">
        <v>0</v>
      </c>
      <c r="AH12" s="19">
        <v>0</v>
      </c>
      <c r="AI12" s="19">
        <v>0</v>
      </c>
      <c r="AJ12" s="19">
        <v>0</v>
      </c>
      <c r="AK12" s="19"/>
      <c r="AL12" s="19">
        <f t="shared" si="5"/>
        <v>72.438589185608961</v>
      </c>
      <c r="AM12" s="19">
        <v>58.639260540300903</v>
      </c>
      <c r="AN12" s="19">
        <v>0.16442625904542801</v>
      </c>
      <c r="AO12" s="19">
        <v>13.628714039479499</v>
      </c>
      <c r="AP12" s="19">
        <v>6.1883467831344904E-3</v>
      </c>
      <c r="AQ12" s="19"/>
      <c r="AR12" s="19">
        <f t="shared" si="6"/>
        <v>2.9449525667605001</v>
      </c>
      <c r="AS12" s="19">
        <v>0.79066556846343905</v>
      </c>
      <c r="AT12" s="19">
        <v>2.1450251372773002</v>
      </c>
      <c r="AU12" s="19">
        <v>9.2618610197607205E-3</v>
      </c>
      <c r="AV12" s="19"/>
      <c r="AW12" s="19">
        <f t="shared" si="7"/>
        <v>3.787353083702355E-2</v>
      </c>
      <c r="AX12" s="19">
        <v>3.1091306925643901E-2</v>
      </c>
      <c r="AY12" s="19">
        <v>6.7822239113796501E-3</v>
      </c>
      <c r="AZ12" s="19"/>
      <c r="BA12" s="19">
        <f t="shared" si="8"/>
        <v>0.11971943248001454</v>
      </c>
      <c r="BB12" s="19">
        <v>0.11922946255238601</v>
      </c>
      <c r="BC12" s="19">
        <v>4.8996992762853999E-4</v>
      </c>
      <c r="BD12" s="19"/>
      <c r="BE12" s="19">
        <f t="shared" si="9"/>
        <v>0.50407695496912208</v>
      </c>
      <c r="BF12" s="19">
        <v>5.6447539238939297E-2</v>
      </c>
      <c r="BG12" s="19">
        <v>9.72545402219155E-2</v>
      </c>
      <c r="BI12" s="19">
        <v>5.6134705482658302E-2</v>
      </c>
      <c r="BJ12" s="19">
        <v>0</v>
      </c>
      <c r="BL12" s="19">
        <v>0.24922846153973499</v>
      </c>
      <c r="BM12" s="19">
        <v>0</v>
      </c>
      <c r="BN12" s="19"/>
      <c r="BO12" s="19">
        <v>1.0995588520359501E-3</v>
      </c>
      <c r="BP12" s="19">
        <v>0</v>
      </c>
      <c r="BQ12" s="19"/>
      <c r="BR12" s="19">
        <v>2.7852426704796599E-2</v>
      </c>
      <c r="BS12" s="19">
        <v>1.6059722929041401E-2</v>
      </c>
      <c r="BT12" s="19"/>
      <c r="BU12" s="19">
        <f t="shared" si="10"/>
        <v>1.3342975204492461E-2</v>
      </c>
      <c r="BV12" s="19">
        <v>1.4625967988911599E-5</v>
      </c>
      <c r="BW12" s="19">
        <v>0</v>
      </c>
      <c r="BX12" s="19">
        <v>4.4128613761327297E-3</v>
      </c>
      <c r="BY12" s="19">
        <v>6.7780355750349398E-3</v>
      </c>
      <c r="BZ12" s="19">
        <v>2.1374522853358801E-3</v>
      </c>
      <c r="CA12" s="19"/>
      <c r="CB12" s="252">
        <f t="shared" si="11"/>
        <v>76.399843418691788</v>
      </c>
    </row>
    <row r="13" spans="1:80" ht="11.25" customHeight="1" x14ac:dyDescent="0.2">
      <c r="A13" s="213"/>
      <c r="B13" s="4">
        <v>2015</v>
      </c>
      <c r="C13" s="4"/>
      <c r="D13" s="145">
        <f t="shared" si="0"/>
        <v>5.7978918787066194E-2</v>
      </c>
      <c r="E13" s="19">
        <v>2.3609506807373299E-2</v>
      </c>
      <c r="F13" s="19">
        <v>1.0794738246241799E-2</v>
      </c>
      <c r="G13" s="19">
        <v>1.0853293071222301E-2</v>
      </c>
      <c r="H13" s="19">
        <v>1.27213806622288E-2</v>
      </c>
      <c r="I13" s="19"/>
      <c r="J13" s="242">
        <f t="shared" si="1"/>
        <v>0.18765645920806645</v>
      </c>
      <c r="K13" s="19">
        <v>4.2875979043967196E-3</v>
      </c>
      <c r="L13" s="19">
        <v>5.0734917198197904E-4</v>
      </c>
      <c r="M13" s="19">
        <v>6.9636160860271604E-5</v>
      </c>
      <c r="N13" s="19">
        <v>0.102115976098353</v>
      </c>
      <c r="O13" s="19">
        <v>8.0606263711614196E-2</v>
      </c>
      <c r="P13" s="19">
        <v>6.9636160860271604E-5</v>
      </c>
      <c r="Q13" s="19"/>
      <c r="R13" s="19">
        <f t="shared" si="2"/>
        <v>1.5198804176689555E-2</v>
      </c>
      <c r="S13" s="19">
        <v>2.98440689401164E-4</v>
      </c>
      <c r="T13" s="19">
        <v>2.7158102735505901E-3</v>
      </c>
      <c r="U13" s="19">
        <v>1.2184553213737801E-2</v>
      </c>
      <c r="V13" s="19"/>
      <c r="W13" s="19">
        <f t="shared" si="3"/>
        <v>9.7429461511784401E-5</v>
      </c>
      <c r="X13" s="19">
        <v>9.7429461511784401E-5</v>
      </c>
      <c r="Y13" s="19">
        <v>0</v>
      </c>
      <c r="Z13" s="19">
        <v>0</v>
      </c>
      <c r="AA13" s="19"/>
      <c r="AB13" s="19">
        <f t="shared" si="4"/>
        <v>3.1875378358656753E-2</v>
      </c>
      <c r="AC13" s="19">
        <v>2.40037638536412E-2</v>
      </c>
      <c r="AD13" s="19">
        <v>6.9622728642389003E-3</v>
      </c>
      <c r="AE13" s="19">
        <v>9.0934164077665399E-4</v>
      </c>
      <c r="AF13" s="19">
        <v>0</v>
      </c>
      <c r="AG13" s="19">
        <v>0</v>
      </c>
      <c r="AH13" s="19">
        <v>0</v>
      </c>
      <c r="AI13" s="19">
        <v>0</v>
      </c>
      <c r="AJ13" s="19">
        <v>0</v>
      </c>
      <c r="AK13" s="19"/>
      <c r="AL13" s="19">
        <f t="shared" si="5"/>
        <v>98.458842197468073</v>
      </c>
      <c r="AM13" s="19">
        <v>77.850569499674606</v>
      </c>
      <c r="AN13" s="19">
        <v>0.52297297542015797</v>
      </c>
      <c r="AO13" s="19">
        <v>20.082194194253699</v>
      </c>
      <c r="AP13" s="19">
        <v>3.1055281195977299E-3</v>
      </c>
      <c r="AQ13" s="19"/>
      <c r="AR13" s="19">
        <f t="shared" si="6"/>
        <v>4.6547661645904057</v>
      </c>
      <c r="AS13" s="19">
        <v>1.0948601396934201</v>
      </c>
      <c r="AT13" s="19">
        <v>3.5560262959347702</v>
      </c>
      <c r="AU13" s="19">
        <v>3.8797289622151299E-3</v>
      </c>
      <c r="AV13" s="19"/>
      <c r="AW13" s="19">
        <f t="shared" si="7"/>
        <v>4.7518809423180201E-2</v>
      </c>
      <c r="AX13" s="19">
        <v>3.6171233361553902E-2</v>
      </c>
      <c r="AY13" s="19">
        <v>1.1347576061626299E-2</v>
      </c>
      <c r="AZ13" s="19"/>
      <c r="BA13" s="19">
        <f t="shared" si="8"/>
        <v>7.4492199026413561E-2</v>
      </c>
      <c r="BB13" s="19">
        <v>7.23686169321303E-2</v>
      </c>
      <c r="BC13" s="19">
        <v>2.1235820942832602E-3</v>
      </c>
      <c r="BD13" s="19"/>
      <c r="BE13" s="19">
        <f t="shared" si="9"/>
        <v>0.62603192129297214</v>
      </c>
      <c r="BF13" s="19">
        <v>6.6884617903276294E-2</v>
      </c>
      <c r="BG13" s="19">
        <v>0.110622069319504</v>
      </c>
      <c r="BI13" s="19">
        <v>5.1672705660780298E-2</v>
      </c>
      <c r="BJ13" s="19">
        <v>0</v>
      </c>
      <c r="BL13" s="19">
        <v>0.32906395959837798</v>
      </c>
      <c r="BM13" s="19">
        <v>0</v>
      </c>
      <c r="BN13" s="19"/>
      <c r="BO13" s="19">
        <v>7.1420688627418902E-4</v>
      </c>
      <c r="BP13" s="19">
        <v>0</v>
      </c>
      <c r="BQ13" s="19"/>
      <c r="BR13" s="19">
        <v>3.3044765844048703E-2</v>
      </c>
      <c r="BS13" s="19">
        <v>3.40295960807106E-2</v>
      </c>
      <c r="BT13" s="19"/>
      <c r="BU13" s="19">
        <f t="shared" si="10"/>
        <v>4.9515675598591512E-2</v>
      </c>
      <c r="BV13" s="19">
        <v>9.9480229800387893E-6</v>
      </c>
      <c r="BW13" s="19">
        <v>4.9740114900194002E-5</v>
      </c>
      <c r="BX13" s="19">
        <v>4.0971301288095299E-2</v>
      </c>
      <c r="BY13" s="19">
        <v>8.1862454832148206E-3</v>
      </c>
      <c r="BZ13" s="19">
        <v>2.98440689401164E-4</v>
      </c>
      <c r="CA13" s="19"/>
      <c r="CB13" s="252">
        <f t="shared" si="11"/>
        <v>104.20397395739161</v>
      </c>
    </row>
    <row r="14" spans="1:80" ht="11.25" customHeight="1" x14ac:dyDescent="0.2">
      <c r="A14" s="198"/>
      <c r="B14" s="4">
        <v>2018</v>
      </c>
      <c r="C14" s="4"/>
      <c r="D14" s="145">
        <f t="shared" si="0"/>
        <v>0.11192287664985201</v>
      </c>
      <c r="E14" s="19">
        <v>5.3433286137056502E-2</v>
      </c>
      <c r="F14" s="19">
        <v>1.7734111722735799E-2</v>
      </c>
      <c r="G14" s="19">
        <v>1.9470216091977601E-2</v>
      </c>
      <c r="H14" s="19">
        <v>2.1285262698082098E-2</v>
      </c>
      <c r="I14" s="19"/>
      <c r="J14" s="242">
        <f t="shared" si="1"/>
        <v>0.25698264408744337</v>
      </c>
      <c r="K14" s="19">
        <v>1.5682077814668099E-3</v>
      </c>
      <c r="L14" s="19">
        <v>6.1099004472732997E-4</v>
      </c>
      <c r="M14" s="19">
        <v>1.4256434376970999E-4</v>
      </c>
      <c r="N14" s="19">
        <v>0.15505699429033001</v>
      </c>
      <c r="O14" s="19">
        <v>9.9603887627149501E-2</v>
      </c>
      <c r="P14" s="19">
        <v>0</v>
      </c>
      <c r="Q14" s="19"/>
      <c r="R14" s="19">
        <f t="shared" si="2"/>
        <v>8.0243359207522683E-3</v>
      </c>
      <c r="S14" s="19">
        <v>4.68425700957619E-4</v>
      </c>
      <c r="T14" s="19">
        <v>4.68425700957619E-4</v>
      </c>
      <c r="U14" s="19">
        <v>7.0874845188370304E-3</v>
      </c>
      <c r="V14" s="19"/>
      <c r="W14" s="19">
        <f t="shared" si="3"/>
        <v>6.4332387020269398E-4</v>
      </c>
      <c r="X14" s="19">
        <v>6.4332387020269398E-4</v>
      </c>
      <c r="Y14" s="19">
        <v>0</v>
      </c>
      <c r="Z14" s="19">
        <v>0</v>
      </c>
      <c r="AA14" s="19"/>
      <c r="AB14" s="19">
        <f t="shared" si="4"/>
        <v>3.6270341621957372E-2</v>
      </c>
      <c r="AC14" s="19">
        <v>3.3933450449322201E-2</v>
      </c>
      <c r="AD14" s="19">
        <v>1.3064712292859E-3</v>
      </c>
      <c r="AE14" s="19">
        <v>1.0304199433492701E-3</v>
      </c>
      <c r="AF14" s="19">
        <v>0</v>
      </c>
      <c r="AG14" s="19">
        <v>0</v>
      </c>
      <c r="AH14" s="19">
        <v>0</v>
      </c>
      <c r="AI14" s="19">
        <v>0</v>
      </c>
      <c r="AJ14" s="19">
        <v>0</v>
      </c>
      <c r="AK14" s="19"/>
      <c r="AL14" s="19">
        <f t="shared" si="5"/>
        <v>169.96243322437695</v>
      </c>
      <c r="AM14" s="19">
        <v>129.29861578954601</v>
      </c>
      <c r="AN14" s="19">
        <v>1.1157351074334301</v>
      </c>
      <c r="AO14" s="19">
        <v>39.544631610833598</v>
      </c>
      <c r="AP14" s="19">
        <v>3.4507165639282101E-3</v>
      </c>
      <c r="AQ14" s="19"/>
      <c r="AR14" s="19">
        <f t="shared" si="6"/>
        <v>6.1292693785590195</v>
      </c>
      <c r="AS14" s="19">
        <v>1.5748409034080499</v>
      </c>
      <c r="AT14" s="19">
        <v>4.5371586776367696</v>
      </c>
      <c r="AU14" s="19">
        <v>1.7269797514199901E-2</v>
      </c>
      <c r="AV14" s="19"/>
      <c r="AW14" s="19">
        <f t="shared" si="7"/>
        <v>8.6123912343888873E-2</v>
      </c>
      <c r="AX14" s="19">
        <v>8.5125961937500896E-2</v>
      </c>
      <c r="AY14" s="19">
        <v>9.9795040638797194E-4</v>
      </c>
      <c r="AZ14" s="19"/>
      <c r="BA14" s="19">
        <f t="shared" si="8"/>
        <v>0.23080663767033358</v>
      </c>
      <c r="BB14" s="19">
        <v>0.22594102375598599</v>
      </c>
      <c r="BC14" s="19">
        <v>4.8656139143475998E-3</v>
      </c>
      <c r="BD14" s="19"/>
      <c r="BE14" s="19">
        <f t="shared" si="9"/>
        <v>0.96733828518509357</v>
      </c>
      <c r="BF14" s="19">
        <v>8.7173316627313993E-2</v>
      </c>
      <c r="BG14" s="19">
        <v>0.156846060630909</v>
      </c>
      <c r="BI14" s="19">
        <v>1.0059436428987699E-2</v>
      </c>
      <c r="BJ14" s="19">
        <v>6.9245538402430695E-4</v>
      </c>
      <c r="BL14" s="19">
        <v>0.59907131749201803</v>
      </c>
      <c r="BM14" s="19">
        <v>0</v>
      </c>
      <c r="BN14" s="19"/>
      <c r="BO14" s="19">
        <v>7.1282171884855098E-4</v>
      </c>
      <c r="BP14" s="19">
        <v>2.7000522644795E-3</v>
      </c>
      <c r="BQ14" s="19"/>
      <c r="BR14" s="19">
        <v>7.1319391323824102E-2</v>
      </c>
      <c r="BS14" s="19">
        <v>3.87634333146884E-2</v>
      </c>
      <c r="BT14" s="19"/>
      <c r="BU14" s="19">
        <f t="shared" si="10"/>
        <v>3.3327154890804116E-2</v>
      </c>
      <c r="BV14" s="19">
        <v>1.6293067859395499E-4</v>
      </c>
      <c r="BW14" s="19">
        <v>0</v>
      </c>
      <c r="BX14" s="19">
        <v>2.20087100606772E-2</v>
      </c>
      <c r="BY14" s="19">
        <v>9.6715260869255203E-3</v>
      </c>
      <c r="BZ14" s="19">
        <v>1.4839880646074399E-3</v>
      </c>
      <c r="CA14" s="19"/>
      <c r="CB14" s="252">
        <f t="shared" si="11"/>
        <v>177.8231421151763</v>
      </c>
    </row>
    <row r="15" spans="1:80" ht="11.25" customHeight="1" x14ac:dyDescent="0.2">
      <c r="A15" s="3"/>
      <c r="B15" s="4">
        <v>2020</v>
      </c>
      <c r="C15" s="4"/>
      <c r="D15" s="145">
        <f t="shared" si="0"/>
        <v>0.10335954999999999</v>
      </c>
      <c r="E15" s="19">
        <v>6.000784E-2</v>
      </c>
      <c r="F15" s="19">
        <v>1.2584039999999999E-2</v>
      </c>
      <c r="G15" s="19">
        <v>1.37698E-2</v>
      </c>
      <c r="H15" s="19">
        <v>1.6997870000000002E-2</v>
      </c>
      <c r="I15" s="19"/>
      <c r="J15" s="242">
        <f t="shared" si="1"/>
        <v>0.13487087</v>
      </c>
      <c r="K15" s="19">
        <v>1.0014399999999999E-3</v>
      </c>
      <c r="L15" s="19">
        <v>6.8280000000000001E-4</v>
      </c>
      <c r="M15" s="19">
        <v>0</v>
      </c>
      <c r="N15" s="19">
        <v>7.724549E-2</v>
      </c>
      <c r="O15" s="19">
        <v>5.594114E-2</v>
      </c>
      <c r="P15" s="19">
        <v>0</v>
      </c>
      <c r="Q15" s="19"/>
      <c r="R15" s="19">
        <f t="shared" si="2"/>
        <v>2.7083699999999999E-3</v>
      </c>
      <c r="S15" s="19">
        <v>6.3728000000000005E-4</v>
      </c>
      <c r="T15" s="19">
        <v>1.5932000000000001E-4</v>
      </c>
      <c r="U15" s="19">
        <v>1.9117699999999999E-3</v>
      </c>
      <c r="V15" s="19"/>
      <c r="W15" s="19">
        <f t="shared" si="3"/>
        <v>5.4540000000000003E-4</v>
      </c>
      <c r="X15" s="19">
        <v>5.4540000000000003E-4</v>
      </c>
      <c r="Y15" s="19">
        <v>0</v>
      </c>
      <c r="Z15" s="19">
        <v>0</v>
      </c>
      <c r="AA15" s="19"/>
      <c r="AB15" s="19">
        <f t="shared" si="4"/>
        <v>4.249091E-2</v>
      </c>
      <c r="AC15" s="19">
        <v>3.9329089999999997E-2</v>
      </c>
      <c r="AD15" s="19">
        <v>2.25282E-3</v>
      </c>
      <c r="AE15" s="19">
        <v>9.0899999999999998E-4</v>
      </c>
      <c r="AF15" s="19">
        <v>0</v>
      </c>
      <c r="AG15" s="19">
        <v>0</v>
      </c>
      <c r="AH15" s="19">
        <v>0</v>
      </c>
      <c r="AI15" s="19">
        <v>0</v>
      </c>
      <c r="AJ15" s="19">
        <v>0</v>
      </c>
      <c r="AK15" s="19"/>
      <c r="AL15" s="19">
        <f t="shared" si="5"/>
        <v>170.48175358</v>
      </c>
      <c r="AM15" s="19">
        <v>126.38522312000001</v>
      </c>
      <c r="AN15" s="19">
        <v>0.67893910000000002</v>
      </c>
      <c r="AO15" s="19">
        <v>43.41429144</v>
      </c>
      <c r="AP15" s="19">
        <v>3.29992E-3</v>
      </c>
      <c r="AQ15" s="19"/>
      <c r="AR15" s="19">
        <f t="shared" si="6"/>
        <v>5.9809008599999993</v>
      </c>
      <c r="AS15" s="19">
        <v>1.6892417900000001</v>
      </c>
      <c r="AT15" s="19">
        <v>4.2733469299999998</v>
      </c>
      <c r="AU15" s="19">
        <v>1.8312140000000001E-2</v>
      </c>
      <c r="AV15" s="19"/>
      <c r="AW15" s="19">
        <f t="shared" si="7"/>
        <v>0.15625455999999999</v>
      </c>
      <c r="AX15" s="19">
        <v>0.14952557999999999</v>
      </c>
      <c r="AY15" s="19">
        <v>6.7289799999999999E-3</v>
      </c>
      <c r="AZ15" s="19"/>
      <c r="BA15" s="19">
        <f t="shared" si="8"/>
        <v>6.7223109999999989E-2</v>
      </c>
      <c r="BB15" s="19">
        <v>6.4289379999999993E-2</v>
      </c>
      <c r="BC15" s="19">
        <v>2.9337299999999998E-3</v>
      </c>
      <c r="BD15" s="19"/>
      <c r="BE15" s="19">
        <f t="shared" si="9"/>
        <v>1.0001982899999999</v>
      </c>
      <c r="BF15" s="19">
        <v>9.0568369999999995E-2</v>
      </c>
      <c r="BG15" s="19">
        <v>0.15644211999999999</v>
      </c>
      <c r="BI15" s="19">
        <v>1.10087E-2</v>
      </c>
      <c r="BJ15" s="19">
        <v>2.276E-4</v>
      </c>
      <c r="BL15" s="19">
        <v>0.68130036000000005</v>
      </c>
      <c r="BM15" s="19">
        <v>0</v>
      </c>
      <c r="BN15" s="19"/>
      <c r="BO15" s="19">
        <v>8.4212000000000002E-4</v>
      </c>
      <c r="BP15" s="19">
        <v>3.2301700000000001E-3</v>
      </c>
      <c r="BQ15" s="19"/>
      <c r="BR15" s="19">
        <v>4.8412980000000001E-2</v>
      </c>
      <c r="BS15" s="19">
        <v>8.1658700000000004E-3</v>
      </c>
      <c r="BT15" s="19"/>
      <c r="BU15" s="19">
        <f t="shared" si="10"/>
        <v>3.43884E-2</v>
      </c>
      <c r="BV15" s="19">
        <v>6.8280000000000004E-5</v>
      </c>
      <c r="BW15" s="19">
        <v>4.5519999999999998E-5</v>
      </c>
      <c r="BX15" s="19">
        <v>1.7707210000000001E-2</v>
      </c>
      <c r="BY15" s="19">
        <v>7.6003700000000004E-3</v>
      </c>
      <c r="BZ15" s="19">
        <v>8.9670199999999992E-3</v>
      </c>
      <c r="CA15" s="19"/>
      <c r="CB15" s="252">
        <f t="shared" si="11"/>
        <v>178.00469389999998</v>
      </c>
    </row>
    <row r="16" spans="1:80" ht="11.25" customHeight="1" x14ac:dyDescent="0.2">
      <c r="A16" s="24" t="s">
        <v>142</v>
      </c>
      <c r="B16" s="4">
        <v>2013</v>
      </c>
      <c r="C16" s="4"/>
      <c r="D16" s="145">
        <f t="shared" si="0"/>
        <v>2.1927190918222941</v>
      </c>
      <c r="E16" s="19">
        <v>1.1163103071602201</v>
      </c>
      <c r="F16" s="19">
        <v>0.25546117087999698</v>
      </c>
      <c r="G16" s="19">
        <v>0.46188240690383903</v>
      </c>
      <c r="H16" s="19">
        <v>0.35906520687823801</v>
      </c>
      <c r="I16" s="19"/>
      <c r="J16" s="242">
        <f t="shared" si="1"/>
        <v>23.197002045820607</v>
      </c>
      <c r="K16" s="19">
        <v>9.5578020687737797E-2</v>
      </c>
      <c r="L16" s="19">
        <v>0.106294444875809</v>
      </c>
      <c r="M16" s="19">
        <v>3.0553819353121101E-2</v>
      </c>
      <c r="N16" s="19">
        <v>22.280802532174</v>
      </c>
      <c r="O16" s="19">
        <v>0.68377322872994195</v>
      </c>
      <c r="P16" s="19">
        <v>0</v>
      </c>
      <c r="Q16" s="19"/>
      <c r="R16" s="19">
        <f t="shared" si="2"/>
        <v>1.0083257342542231</v>
      </c>
      <c r="S16" s="19">
        <v>7.3401836659886394E-2</v>
      </c>
      <c r="T16" s="19">
        <v>8.3432165856217794E-2</v>
      </c>
      <c r="U16" s="19">
        <v>0.85149173173811898</v>
      </c>
      <c r="V16" s="19"/>
      <c r="W16" s="19">
        <f t="shared" si="3"/>
        <v>0.93996317599237589</v>
      </c>
      <c r="X16" s="19">
        <v>0.32086600717730701</v>
      </c>
      <c r="Y16" s="19">
        <v>0.61908736604735004</v>
      </c>
      <c r="Z16" s="19">
        <v>9.8027677189451299E-6</v>
      </c>
      <c r="AA16" s="19"/>
      <c r="AB16" s="19">
        <f t="shared" si="4"/>
        <v>0.32703196102008086</v>
      </c>
      <c r="AC16" s="19">
        <v>0.240600240817476</v>
      </c>
      <c r="AD16" s="19">
        <v>7.6403311614698696E-2</v>
      </c>
      <c r="AE16" s="19">
        <v>8.2011850738450097E-3</v>
      </c>
      <c r="AF16" s="19">
        <v>1.8272235140611799E-3</v>
      </c>
      <c r="AG16" s="19">
        <v>0</v>
      </c>
      <c r="AH16" s="19">
        <v>0</v>
      </c>
      <c r="AI16" s="19">
        <v>0</v>
      </c>
      <c r="AJ16" s="19">
        <v>0</v>
      </c>
      <c r="AK16" s="19"/>
      <c r="AL16" s="19">
        <f t="shared" si="5"/>
        <v>157.70165154845631</v>
      </c>
      <c r="AM16" s="19">
        <v>156.80331258051601</v>
      </c>
      <c r="AN16" s="19">
        <v>9.4086982207130104E-2</v>
      </c>
      <c r="AO16" s="19">
        <v>0.77521250549611598</v>
      </c>
      <c r="AP16" s="19">
        <v>2.9039480237057401E-2</v>
      </c>
      <c r="AQ16" s="19"/>
      <c r="AR16" s="19">
        <f t="shared" si="6"/>
        <v>542.64863759185471</v>
      </c>
      <c r="AS16" s="19">
        <v>422.217891314984</v>
      </c>
      <c r="AT16" s="19">
        <v>119.275019562815</v>
      </c>
      <c r="AU16" s="19">
        <v>1.1557267140557299</v>
      </c>
      <c r="AV16" s="19"/>
      <c r="AW16" s="19">
        <f t="shared" si="7"/>
        <v>0.1426147089512525</v>
      </c>
      <c r="AX16" s="19">
        <v>0.117948607563115</v>
      </c>
      <c r="AY16" s="19">
        <v>2.4666101388137501E-2</v>
      </c>
      <c r="AZ16" s="19"/>
      <c r="BA16" s="19">
        <f t="shared" si="8"/>
        <v>9.902068653648588E-2</v>
      </c>
      <c r="BB16" s="19">
        <v>9.4658851315348194E-2</v>
      </c>
      <c r="BC16" s="19">
        <v>4.3618352211376799E-3</v>
      </c>
      <c r="BD16" s="19"/>
      <c r="BE16" s="19">
        <f t="shared" si="9"/>
        <v>7.0046217833574724</v>
      </c>
      <c r="BF16" s="19">
        <v>0.67193730128155504</v>
      </c>
      <c r="BG16" s="19">
        <v>1.86170732406886</v>
      </c>
      <c r="BI16" s="19">
        <v>1.2524424807121</v>
      </c>
      <c r="BJ16" s="19">
        <v>5.3791771048932797E-2</v>
      </c>
      <c r="BL16" s="19">
        <v>1.95594039046409</v>
      </c>
      <c r="BM16" s="19">
        <v>5.02765816283388E-6</v>
      </c>
      <c r="BN16" s="19"/>
      <c r="BO16" s="19">
        <v>0.42559190259928698</v>
      </c>
      <c r="BP16" s="19">
        <v>0</v>
      </c>
      <c r="BQ16" s="19"/>
      <c r="BR16" s="19">
        <v>0.24441128357789199</v>
      </c>
      <c r="BS16" s="19">
        <v>0.53879430194659395</v>
      </c>
      <c r="BT16" s="19"/>
      <c r="BU16" s="19">
        <f t="shared" si="10"/>
        <v>1.8093715437116475</v>
      </c>
      <c r="BV16" s="19">
        <v>6.3789127586236303E-4</v>
      </c>
      <c r="BW16" s="19">
        <v>2.4410111290941301E-5</v>
      </c>
      <c r="BX16" s="19">
        <v>1.73395228627486</v>
      </c>
      <c r="BY16" s="19">
        <v>6.9371863765576205E-2</v>
      </c>
      <c r="BZ16" s="19">
        <v>5.3850922840580203E-3</v>
      </c>
      <c r="CA16" s="19"/>
      <c r="CB16" s="252">
        <f t="shared" si="11"/>
        <v>737.07095987177752</v>
      </c>
    </row>
    <row r="17" spans="1:81" ht="11.25" customHeight="1" x14ac:dyDescent="0.2">
      <c r="A17" s="24"/>
      <c r="B17" s="4">
        <v>2015</v>
      </c>
      <c r="C17" s="4"/>
      <c r="D17" s="145">
        <f t="shared" si="0"/>
        <v>2.3558763292832792</v>
      </c>
      <c r="E17" s="19">
        <v>1.0741013057232001</v>
      </c>
      <c r="F17" s="19">
        <v>0.25853442111414598</v>
      </c>
      <c r="G17" s="19">
        <v>0.43024334286242</v>
      </c>
      <c r="H17" s="19">
        <v>0.59299725958351301</v>
      </c>
      <c r="I17" s="19"/>
      <c r="J17" s="242">
        <f t="shared" si="1"/>
        <v>23.015673308298393</v>
      </c>
      <c r="K17" s="19">
        <v>5.9443986834714899E-2</v>
      </c>
      <c r="L17" s="19">
        <v>0.14658992115988501</v>
      </c>
      <c r="M17" s="19">
        <v>2.3021607401616101E-2</v>
      </c>
      <c r="N17" s="19">
        <v>21.813501049224602</v>
      </c>
      <c r="O17" s="19">
        <v>0.97095171020134496</v>
      </c>
      <c r="P17" s="19">
        <v>2.16503347623177E-3</v>
      </c>
      <c r="Q17" s="19"/>
      <c r="R17" s="19">
        <f t="shared" si="2"/>
        <v>0.72751667804830067</v>
      </c>
      <c r="S17" s="19">
        <v>4.2403604243686402E-2</v>
      </c>
      <c r="T17" s="19">
        <v>6.8210247670733207E-2</v>
      </c>
      <c r="U17" s="19">
        <v>0.61690282613388103</v>
      </c>
      <c r="V17" s="19"/>
      <c r="W17" s="19">
        <f t="shared" si="3"/>
        <v>0.68546228136263399</v>
      </c>
      <c r="X17" s="19">
        <v>8.3963181153831501E-2</v>
      </c>
      <c r="Y17" s="19">
        <v>0.60148461389541696</v>
      </c>
      <c r="Z17" s="19">
        <v>1.4486313385498001E-5</v>
      </c>
      <c r="AA17" s="19"/>
      <c r="AB17" s="19">
        <f t="shared" si="4"/>
        <v>0.32764763381240258</v>
      </c>
      <c r="AC17" s="19">
        <v>0.24029995125537401</v>
      </c>
      <c r="AD17" s="19">
        <v>7.7036277966521197E-2</v>
      </c>
      <c r="AE17" s="19">
        <v>9.0106449116228501E-3</v>
      </c>
      <c r="AF17" s="19">
        <v>1.30075967888453E-3</v>
      </c>
      <c r="AG17" s="19">
        <v>0</v>
      </c>
      <c r="AH17" s="19">
        <v>0</v>
      </c>
      <c r="AI17" s="19">
        <v>0</v>
      </c>
      <c r="AJ17" s="19">
        <v>0</v>
      </c>
      <c r="AK17" s="19"/>
      <c r="AL17" s="19">
        <f t="shared" si="5"/>
        <v>175.3727483817004</v>
      </c>
      <c r="AM17" s="19">
        <v>173.80732325530201</v>
      </c>
      <c r="AN17" s="19">
        <v>0.33874423463978998</v>
      </c>
      <c r="AO17" s="19">
        <v>1.1957349601807199</v>
      </c>
      <c r="AP17" s="19">
        <v>3.0945931577901702E-2</v>
      </c>
      <c r="AQ17" s="19"/>
      <c r="AR17" s="19">
        <f t="shared" si="6"/>
        <v>633.89171374119849</v>
      </c>
      <c r="AS17" s="19">
        <v>490.89503555797302</v>
      </c>
      <c r="AT17" s="19">
        <v>141.23619810136699</v>
      </c>
      <c r="AU17" s="19">
        <v>1.7604800818583799</v>
      </c>
      <c r="AV17" s="19"/>
      <c r="AW17" s="19">
        <f t="shared" si="7"/>
        <v>9.2882569582477106E-2</v>
      </c>
      <c r="AX17" s="19">
        <v>8.1720731598172405E-2</v>
      </c>
      <c r="AY17" s="19">
        <v>1.1161837984304699E-2</v>
      </c>
      <c r="AZ17" s="19"/>
      <c r="BA17" s="19">
        <f t="shared" si="8"/>
        <v>5.8517161962007493E-2</v>
      </c>
      <c r="BB17" s="19">
        <v>5.4501320751052303E-2</v>
      </c>
      <c r="BC17" s="19">
        <v>4.01584121095519E-3</v>
      </c>
      <c r="BD17" s="19"/>
      <c r="BE17" s="19">
        <f t="shared" si="9"/>
        <v>7.7600182423159012</v>
      </c>
      <c r="BF17" s="19">
        <v>0.69825401716456204</v>
      </c>
      <c r="BG17" s="19">
        <v>1.8923531645821901</v>
      </c>
      <c r="BI17" s="19">
        <v>1.7960193257449</v>
      </c>
      <c r="BJ17" s="19">
        <v>5.0611679470783301E-2</v>
      </c>
      <c r="BL17" s="19">
        <v>2.09366770928915</v>
      </c>
      <c r="BM17" s="19">
        <v>0</v>
      </c>
      <c r="BN17" s="19"/>
      <c r="BO17" s="19">
        <v>0.49025828308727099</v>
      </c>
      <c r="BP17" s="19">
        <v>0</v>
      </c>
      <c r="BQ17" s="19"/>
      <c r="BR17" s="19">
        <v>0.23768737130426601</v>
      </c>
      <c r="BS17" s="19">
        <v>0.50116669167277905</v>
      </c>
      <c r="BT17" s="19"/>
      <c r="BU17" s="19">
        <f t="shared" si="10"/>
        <v>2.3663999704628464</v>
      </c>
      <c r="BV17" s="19">
        <v>7.1788531068384305E-4</v>
      </c>
      <c r="BW17" s="19">
        <v>1.2683224321321299E-5</v>
      </c>
      <c r="BX17" s="19">
        <v>2.2941024820258198</v>
      </c>
      <c r="BY17" s="19">
        <v>6.5093705739250302E-2</v>
      </c>
      <c r="BZ17" s="19">
        <v>6.4732141627710897E-3</v>
      </c>
      <c r="CA17" s="19"/>
      <c r="CB17" s="252">
        <f t="shared" si="11"/>
        <v>846.65445629802707</v>
      </c>
    </row>
    <row r="18" spans="1:81" ht="11.25" customHeight="1" x14ac:dyDescent="0.2">
      <c r="A18" s="3"/>
      <c r="B18" s="4">
        <v>2018</v>
      </c>
      <c r="C18" s="4"/>
      <c r="D18" s="145">
        <f t="shared" si="0"/>
        <v>1.332699170750741</v>
      </c>
      <c r="E18" s="19">
        <v>0.77750380487890403</v>
      </c>
      <c r="F18" s="19">
        <v>0.131015732544881</v>
      </c>
      <c r="G18" s="19">
        <v>0.23576709578688201</v>
      </c>
      <c r="H18" s="19">
        <v>0.188412537540074</v>
      </c>
      <c r="I18" s="19"/>
      <c r="J18" s="242">
        <f t="shared" si="1"/>
        <v>12.786749105861453</v>
      </c>
      <c r="K18" s="19">
        <v>4.71806982894971E-2</v>
      </c>
      <c r="L18" s="19">
        <v>3.6972076697000401E-2</v>
      </c>
      <c r="M18" s="19">
        <v>3.05762989497313E-3</v>
      </c>
      <c r="N18" s="19">
        <v>12.099484187398501</v>
      </c>
      <c r="O18" s="19">
        <v>0.60005451358148099</v>
      </c>
      <c r="P18" s="19">
        <v>0</v>
      </c>
      <c r="Q18" s="19"/>
      <c r="R18" s="19">
        <f t="shared" si="2"/>
        <v>0.25002782443142541</v>
      </c>
      <c r="S18" s="19">
        <v>2.5946063101016201E-2</v>
      </c>
      <c r="T18" s="19">
        <v>3.1898543810523199E-2</v>
      </c>
      <c r="U18" s="19">
        <v>0.19218321751988601</v>
      </c>
      <c r="V18" s="19"/>
      <c r="W18" s="19">
        <f t="shared" si="3"/>
        <v>0.2856253774675872</v>
      </c>
      <c r="X18" s="19">
        <v>2.6963021267728201E-2</v>
      </c>
      <c r="Y18" s="19">
        <v>0.258662356199859</v>
      </c>
      <c r="Z18" s="19">
        <v>0</v>
      </c>
      <c r="AA18" s="19"/>
      <c r="AB18" s="19">
        <f t="shared" si="4"/>
        <v>0.26091272887009681</v>
      </c>
      <c r="AC18" s="19">
        <v>0.201101030854586</v>
      </c>
      <c r="AD18" s="19">
        <v>5.3551638162962698E-2</v>
      </c>
      <c r="AE18" s="19">
        <v>5.9773697158427598E-3</v>
      </c>
      <c r="AF18" s="19">
        <v>2.8269013670536599E-4</v>
      </c>
      <c r="AG18" s="19">
        <v>0</v>
      </c>
      <c r="AH18" s="19">
        <v>0</v>
      </c>
      <c r="AI18" s="19">
        <v>0</v>
      </c>
      <c r="AJ18" s="19">
        <v>0</v>
      </c>
      <c r="AK18" s="19"/>
      <c r="AL18" s="19">
        <f t="shared" si="5"/>
        <v>132.20061844737563</v>
      </c>
      <c r="AM18" s="19">
        <v>131.267923495465</v>
      </c>
      <c r="AN18" s="19">
        <v>0.28681694114724099</v>
      </c>
      <c r="AO18" s="19">
        <v>0.62392346771737806</v>
      </c>
      <c r="AP18" s="19">
        <v>2.1954543046006299E-2</v>
      </c>
      <c r="AQ18" s="19"/>
      <c r="AR18" s="19">
        <f t="shared" si="6"/>
        <v>512.00863825431452</v>
      </c>
      <c r="AS18" s="19">
        <v>396.55722618414001</v>
      </c>
      <c r="AT18" s="19">
        <v>113.679980820691</v>
      </c>
      <c r="AU18" s="19">
        <v>1.77143124948354</v>
      </c>
      <c r="AV18" s="19"/>
      <c r="AW18" s="19">
        <f t="shared" si="7"/>
        <v>3.7643105060937571E-2</v>
      </c>
      <c r="AX18" s="19">
        <v>3.00645405485035E-2</v>
      </c>
      <c r="AY18" s="19">
        <v>7.5785645124340703E-3</v>
      </c>
      <c r="AZ18" s="19"/>
      <c r="BA18" s="19">
        <f t="shared" si="8"/>
        <v>3.46096158571065E-2</v>
      </c>
      <c r="BB18" s="19">
        <v>2.83656329964323E-2</v>
      </c>
      <c r="BC18" s="19">
        <v>6.2439828606741998E-3</v>
      </c>
      <c r="BD18" s="19"/>
      <c r="BE18" s="19">
        <f t="shared" si="9"/>
        <v>5.0145192189471688</v>
      </c>
      <c r="BF18" s="19">
        <v>0.29597196020083399</v>
      </c>
      <c r="BG18" s="19">
        <v>0.89369734722560601</v>
      </c>
      <c r="BI18" s="19">
        <v>1.18880060897791</v>
      </c>
      <c r="BJ18" s="19">
        <v>0.138317175586363</v>
      </c>
      <c r="BL18" s="19">
        <v>1.6917115528444799</v>
      </c>
      <c r="BM18" s="19">
        <v>0</v>
      </c>
      <c r="BN18" s="19"/>
      <c r="BO18" s="19">
        <v>0.34724591139522798</v>
      </c>
      <c r="BP18" s="19">
        <v>0.108381302857758</v>
      </c>
      <c r="BQ18" s="19"/>
      <c r="BR18" s="19">
        <v>0.19267878607279701</v>
      </c>
      <c r="BS18" s="19">
        <v>0.157714573786193</v>
      </c>
      <c r="BT18" s="19"/>
      <c r="BU18" s="19">
        <f t="shared" si="10"/>
        <v>1.712073636496328</v>
      </c>
      <c r="BV18" s="19">
        <v>3.1872152805150102E-4</v>
      </c>
      <c r="BW18" s="19">
        <v>7.1290728639357502E-4</v>
      </c>
      <c r="BX18" s="19">
        <v>1.6609753992815499</v>
      </c>
      <c r="BY18" s="19">
        <v>3.8576868954861898E-2</v>
      </c>
      <c r="BZ18" s="19">
        <v>1.1489739445470999E-2</v>
      </c>
      <c r="CA18" s="19"/>
      <c r="CB18" s="252">
        <f t="shared" si="11"/>
        <v>665.92411648543305</v>
      </c>
    </row>
    <row r="19" spans="1:81" s="3" customFormat="1" ht="11.25" customHeight="1" x14ac:dyDescent="0.2">
      <c r="A19" s="210"/>
      <c r="B19" s="4">
        <v>2020</v>
      </c>
      <c r="C19" s="4"/>
      <c r="D19" s="145">
        <f t="shared" si="0"/>
        <v>1.1677269332634899</v>
      </c>
      <c r="E19" s="19">
        <v>0.73378222997814202</v>
      </c>
      <c r="F19" s="19">
        <v>0.114521805860325</v>
      </c>
      <c r="G19" s="19">
        <v>0.18659930008629699</v>
      </c>
      <c r="H19" s="19">
        <v>0.13282359733872601</v>
      </c>
      <c r="I19" s="19"/>
      <c r="J19" s="242">
        <f t="shared" si="1"/>
        <v>11.473576952729479</v>
      </c>
      <c r="K19" s="19">
        <v>7.2338686830814597E-2</v>
      </c>
      <c r="L19" s="19">
        <v>1.7851033929062801E-2</v>
      </c>
      <c r="M19" s="19">
        <v>2.159034159133E-3</v>
      </c>
      <c r="N19" s="19">
        <v>11.041987301315199</v>
      </c>
      <c r="O19" s="19">
        <v>0.33924089649526901</v>
      </c>
      <c r="P19" s="19">
        <v>0</v>
      </c>
      <c r="Q19" s="19"/>
      <c r="R19" s="19">
        <f t="shared" si="2"/>
        <v>0.18657675610260238</v>
      </c>
      <c r="S19" s="19">
        <v>1.9054643726070498E-2</v>
      </c>
      <c r="T19" s="19">
        <v>1.5950575897818901E-2</v>
      </c>
      <c r="U19" s="19">
        <v>0.15157153647871299</v>
      </c>
      <c r="V19" s="19"/>
      <c r="W19" s="19">
        <f t="shared" si="3"/>
        <v>0.29514159819633573</v>
      </c>
      <c r="X19" s="19">
        <v>4.5802822003776701E-2</v>
      </c>
      <c r="Y19" s="19">
        <v>0.24933877619255901</v>
      </c>
      <c r="Z19" s="19">
        <v>0</v>
      </c>
      <c r="AA19" s="19"/>
      <c r="AB19" s="19">
        <f t="shared" si="4"/>
        <v>0.21490729959986593</v>
      </c>
      <c r="AC19" s="19">
        <v>0.16510454821814299</v>
      </c>
      <c r="AD19" s="19">
        <v>4.5905099959164503E-2</v>
      </c>
      <c r="AE19" s="19">
        <v>3.60575956790397E-3</v>
      </c>
      <c r="AF19" s="19">
        <v>2.9189185465447898E-4</v>
      </c>
      <c r="AG19" s="19">
        <v>0</v>
      </c>
      <c r="AH19" s="19">
        <v>0</v>
      </c>
      <c r="AI19" s="19">
        <v>0</v>
      </c>
      <c r="AJ19" s="19">
        <v>0</v>
      </c>
      <c r="AK19" s="19"/>
      <c r="AL19" s="19">
        <f t="shared" si="5"/>
        <v>119.22763144136626</v>
      </c>
      <c r="AM19" s="19">
        <v>118.38939006455099</v>
      </c>
      <c r="AN19" s="19">
        <v>0.27527191947438501</v>
      </c>
      <c r="AO19" s="19">
        <v>0.55078093184507104</v>
      </c>
      <c r="AP19" s="19">
        <v>1.2188525495806599E-2</v>
      </c>
      <c r="AQ19" s="19"/>
      <c r="AR19" s="19">
        <f t="shared" si="6"/>
        <v>476.57033214110373</v>
      </c>
      <c r="AS19" s="19">
        <v>375.52202996866498</v>
      </c>
      <c r="AT19" s="19">
        <v>99.267169698476096</v>
      </c>
      <c r="AU19" s="19">
        <v>1.7811324739626699</v>
      </c>
      <c r="AV19" s="19"/>
      <c r="AW19" s="19">
        <f t="shared" si="7"/>
        <v>5.542584433926586E-2</v>
      </c>
      <c r="AX19" s="19">
        <v>5.0674065096754602E-2</v>
      </c>
      <c r="AY19" s="19">
        <v>4.7517792425112596E-3</v>
      </c>
      <c r="AZ19" s="19"/>
      <c r="BA19" s="19">
        <f t="shared" si="8"/>
        <v>2.674957634826039E-2</v>
      </c>
      <c r="BB19" s="19">
        <v>2.4529038927364102E-2</v>
      </c>
      <c r="BC19" s="19">
        <v>2.2205374208962899E-3</v>
      </c>
      <c r="BD19" s="19"/>
      <c r="BE19" s="19">
        <f t="shared" si="9"/>
        <v>4.6768562902147481</v>
      </c>
      <c r="BF19" s="19">
        <v>0.24674493443898199</v>
      </c>
      <c r="BG19" s="19">
        <v>0.710817947656189</v>
      </c>
      <c r="BI19" s="19">
        <v>1.0216789907963999</v>
      </c>
      <c r="BJ19" s="19">
        <v>0.124638342926671</v>
      </c>
      <c r="BL19" s="19">
        <v>1.84990736054317</v>
      </c>
      <c r="BM19" s="19">
        <v>0</v>
      </c>
      <c r="BN19" s="19"/>
      <c r="BO19" s="19">
        <v>0.34814371894679402</v>
      </c>
      <c r="BP19" s="19">
        <v>9.6699616552083298E-2</v>
      </c>
      <c r="BQ19" s="19"/>
      <c r="BR19" s="19">
        <v>0.15244702530919099</v>
      </c>
      <c r="BS19" s="19">
        <v>0.12577835304526799</v>
      </c>
      <c r="BT19" s="19"/>
      <c r="BU19" s="19">
        <f t="shared" si="10"/>
        <v>1.5627205948886249</v>
      </c>
      <c r="BV19" s="19">
        <v>5.3859478670541998E-4</v>
      </c>
      <c r="BW19" s="19">
        <v>2.19254710720434E-3</v>
      </c>
      <c r="BX19" s="19">
        <v>1.5131096015835299</v>
      </c>
      <c r="BY19" s="19">
        <v>3.05547235107653E-2</v>
      </c>
      <c r="BZ19" s="19">
        <v>1.6325127900420001E-2</v>
      </c>
      <c r="CA19" s="19"/>
      <c r="CB19" s="252">
        <f t="shared" si="11"/>
        <v>615.45764542815277</v>
      </c>
    </row>
    <row r="20" spans="1:81" s="3" customFormat="1" ht="11.25" customHeight="1" x14ac:dyDescent="0.2">
      <c r="A20" s="3" t="s">
        <v>37</v>
      </c>
      <c r="B20" s="4">
        <v>2013</v>
      </c>
      <c r="C20" s="4"/>
      <c r="D20" s="145">
        <f t="shared" si="0"/>
        <v>41.734354935382299</v>
      </c>
      <c r="E20" s="19">
        <v>5.5026844089648996</v>
      </c>
      <c r="F20" s="19">
        <v>1.1425036508560199E-4</v>
      </c>
      <c r="G20" s="19">
        <v>31.486851071963802</v>
      </c>
      <c r="H20" s="19">
        <v>4.7447052040885103</v>
      </c>
      <c r="I20" s="19"/>
      <c r="J20" s="242">
        <f t="shared" si="1"/>
        <v>5.4770015280246739E-5</v>
      </c>
      <c r="K20" s="19">
        <v>0</v>
      </c>
      <c r="L20" s="19">
        <v>5.1292442228794101E-5</v>
      </c>
      <c r="M20" s="19">
        <v>3.4775730514526401E-6</v>
      </c>
      <c r="N20" s="19">
        <v>0</v>
      </c>
      <c r="O20" s="19">
        <v>0</v>
      </c>
      <c r="P20" s="19">
        <v>0</v>
      </c>
      <c r="Q20" s="19"/>
      <c r="R20" s="19">
        <f t="shared" si="2"/>
        <v>0.48876874960498462</v>
      </c>
      <c r="S20" s="19">
        <v>0.48872943964460502</v>
      </c>
      <c r="T20" s="19">
        <v>3.8927216002941101E-5</v>
      </c>
      <c r="U20" s="19">
        <v>3.8274437665939301E-7</v>
      </c>
      <c r="V20" s="19"/>
      <c r="W20" s="19">
        <f t="shared" si="3"/>
        <v>3.5221874237060603E-7</v>
      </c>
      <c r="X20" s="19">
        <v>1.59672498703003E-7</v>
      </c>
      <c r="Y20" s="19">
        <v>1.9254624366760301E-7</v>
      </c>
      <c r="Z20" s="19">
        <v>0</v>
      </c>
      <c r="AA20" s="19"/>
      <c r="AB20" s="19">
        <f t="shared" si="4"/>
        <v>3.5221874237060603E-7</v>
      </c>
      <c r="AC20" s="19">
        <v>1.59672498703003E-7</v>
      </c>
      <c r="AD20" s="19">
        <v>1.9254624366760301E-7</v>
      </c>
      <c r="AE20" s="19">
        <v>0</v>
      </c>
      <c r="AF20" s="19">
        <v>0</v>
      </c>
      <c r="AG20" s="19">
        <v>0</v>
      </c>
      <c r="AH20" s="19">
        <v>0</v>
      </c>
      <c r="AI20" s="19">
        <v>0</v>
      </c>
      <c r="AJ20" s="19">
        <v>0</v>
      </c>
      <c r="AK20" s="19"/>
      <c r="AL20" s="19">
        <f t="shared" si="5"/>
        <v>0</v>
      </c>
      <c r="AM20" s="19">
        <v>0</v>
      </c>
      <c r="AN20" s="19">
        <v>0</v>
      </c>
      <c r="AO20" s="19">
        <v>0</v>
      </c>
      <c r="AP20" s="19">
        <v>0</v>
      </c>
      <c r="AQ20" s="19"/>
      <c r="AR20" s="19">
        <f t="shared" si="6"/>
        <v>3.8711188349723773E-5</v>
      </c>
      <c r="AS20" s="19">
        <v>3.6982968440055802E-5</v>
      </c>
      <c r="AT20" s="19">
        <v>1.7282199096679699E-6</v>
      </c>
      <c r="AU20" s="19">
        <v>0</v>
      </c>
      <c r="AV20" s="19"/>
      <c r="AW20" s="19">
        <f t="shared" si="7"/>
        <v>0</v>
      </c>
      <c r="AX20" s="19">
        <v>0</v>
      </c>
      <c r="AY20" s="19">
        <v>0</v>
      </c>
      <c r="AZ20" s="19"/>
      <c r="BA20" s="19">
        <f t="shared" si="8"/>
        <v>0</v>
      </c>
      <c r="BB20" s="19">
        <v>0</v>
      </c>
      <c r="BC20" s="19">
        <v>0</v>
      </c>
      <c r="BD20" s="19"/>
      <c r="BE20" s="19">
        <f t="shared" si="9"/>
        <v>1.9094247264385194E-4</v>
      </c>
      <c r="BF20" s="19">
        <v>6.8048660659789997E-6</v>
      </c>
      <c r="BG20" s="19">
        <v>0</v>
      </c>
      <c r="BI20" s="19">
        <v>0</v>
      </c>
      <c r="BJ20" s="19">
        <v>0</v>
      </c>
      <c r="BL20" s="19">
        <v>1.7902808676242799E-4</v>
      </c>
      <c r="BM20" s="19">
        <v>0</v>
      </c>
      <c r="BN20" s="19"/>
      <c r="BO20" s="19">
        <v>0</v>
      </c>
      <c r="BP20" s="19">
        <v>0</v>
      </c>
      <c r="BQ20" s="19"/>
      <c r="BR20" s="19">
        <v>2.3950874328613302E-7</v>
      </c>
      <c r="BS20" s="19">
        <v>4.8700110721588097E-6</v>
      </c>
      <c r="BT20" s="19"/>
      <c r="BU20" s="19">
        <f t="shared" si="10"/>
        <v>5.2369666945886696E-3</v>
      </c>
      <c r="BV20" s="19">
        <v>0</v>
      </c>
      <c r="BW20" s="19">
        <v>0</v>
      </c>
      <c r="BX20" s="19">
        <v>5.2369666945886696E-3</v>
      </c>
      <c r="BY20" s="19">
        <v>0</v>
      </c>
      <c r="BZ20" s="19">
        <v>0</v>
      </c>
      <c r="CA20" s="19"/>
      <c r="CB20" s="252">
        <f t="shared" si="11"/>
        <v>42.228645779795634</v>
      </c>
    </row>
    <row r="21" spans="1:81" s="3" customFormat="1" ht="11.25" customHeight="1" x14ac:dyDescent="0.2">
      <c r="B21" s="4">
        <v>2015</v>
      </c>
      <c r="C21" s="4"/>
      <c r="D21" s="145">
        <f t="shared" si="0"/>
        <v>41.904824503467758</v>
      </c>
      <c r="E21" s="19">
        <v>5.3812634341310099</v>
      </c>
      <c r="F21" s="19">
        <v>1.7965052574157701E-4</v>
      </c>
      <c r="G21" s="19">
        <v>31.572776206529799</v>
      </c>
      <c r="H21" s="19">
        <v>4.9506052122812099</v>
      </c>
      <c r="I21" s="19"/>
      <c r="J21" s="242">
        <f t="shared" si="1"/>
        <v>7.469486351490021E-5</v>
      </c>
      <c r="K21" s="19">
        <v>0</v>
      </c>
      <c r="L21" s="19">
        <v>6.9152540020942695E-5</v>
      </c>
      <c r="M21" s="19">
        <v>5.5423234939575198E-6</v>
      </c>
      <c r="N21" s="19">
        <v>0</v>
      </c>
      <c r="O21" s="19">
        <v>0</v>
      </c>
      <c r="P21" s="19">
        <v>0</v>
      </c>
      <c r="Q21" s="19"/>
      <c r="R21" s="19">
        <f t="shared" si="2"/>
        <v>0.47914501550342226</v>
      </c>
      <c r="S21" s="19">
        <v>0.47910626936385298</v>
      </c>
      <c r="T21" s="19">
        <v>3.8490743949413303E-5</v>
      </c>
      <c r="U21" s="19">
        <v>2.55395619869232E-7</v>
      </c>
      <c r="V21" s="19"/>
      <c r="W21" s="19">
        <f t="shared" si="3"/>
        <v>8.3540620803833001E-8</v>
      </c>
      <c r="X21" s="19">
        <v>0</v>
      </c>
      <c r="Y21" s="19">
        <v>8.3540620803833001E-8</v>
      </c>
      <c r="Z21" s="19">
        <v>0</v>
      </c>
      <c r="AA21" s="19"/>
      <c r="AB21" s="19">
        <f t="shared" si="4"/>
        <v>8.3540620803833001E-8</v>
      </c>
      <c r="AC21" s="19">
        <v>0</v>
      </c>
      <c r="AD21" s="19">
        <v>8.3540620803833001E-8</v>
      </c>
      <c r="AE21" s="19">
        <v>0</v>
      </c>
      <c r="AF21" s="19">
        <v>0</v>
      </c>
      <c r="AG21" s="19">
        <v>0</v>
      </c>
      <c r="AH21" s="19">
        <v>0</v>
      </c>
      <c r="AI21" s="19">
        <v>0</v>
      </c>
      <c r="AJ21" s="19">
        <v>0</v>
      </c>
      <c r="AK21" s="19"/>
      <c r="AL21" s="19">
        <f t="shared" si="5"/>
        <v>8.1153745651245095E-8</v>
      </c>
      <c r="AM21" s="19">
        <v>8.1153745651245095E-8</v>
      </c>
      <c r="AN21" s="19">
        <v>0</v>
      </c>
      <c r="AO21" s="19">
        <v>0</v>
      </c>
      <c r="AP21" s="19">
        <v>0</v>
      </c>
      <c r="AQ21" s="19"/>
      <c r="AR21" s="19">
        <f t="shared" si="6"/>
        <v>3.3900784747600599E-5</v>
      </c>
      <c r="AS21" s="19">
        <v>3.3900784747600599E-5</v>
      </c>
      <c r="AT21" s="19">
        <v>0</v>
      </c>
      <c r="AU21" s="19">
        <v>0</v>
      </c>
      <c r="AV21" s="19"/>
      <c r="AW21" s="19">
        <f t="shared" si="7"/>
        <v>0</v>
      </c>
      <c r="AX21" s="19">
        <v>0</v>
      </c>
      <c r="AY21" s="19">
        <v>0</v>
      </c>
      <c r="AZ21" s="19"/>
      <c r="BA21" s="19">
        <f t="shared" si="8"/>
        <v>0</v>
      </c>
      <c r="BB21" s="19">
        <v>0</v>
      </c>
      <c r="BC21" s="19">
        <v>0</v>
      </c>
      <c r="BD21" s="19"/>
      <c r="BE21" s="19">
        <f t="shared" si="9"/>
        <v>1.9919425925254787E-4</v>
      </c>
      <c r="BF21" s="19">
        <v>8.7502833557128906E-6</v>
      </c>
      <c r="BG21" s="19">
        <v>0</v>
      </c>
      <c r="BI21" s="19">
        <v>0</v>
      </c>
      <c r="BJ21" s="19">
        <v>0</v>
      </c>
      <c r="BL21" s="19">
        <v>1.9044397589683499E-4</v>
      </c>
      <c r="BM21" s="19">
        <v>0</v>
      </c>
      <c r="BN21" s="19"/>
      <c r="BO21" s="19">
        <v>0</v>
      </c>
      <c r="BP21" s="19">
        <v>0</v>
      </c>
      <c r="BQ21" s="19"/>
      <c r="BR21" s="19">
        <v>0</v>
      </c>
      <c r="BS21" s="19">
        <v>0</v>
      </c>
      <c r="BT21" s="19"/>
      <c r="BU21" s="19">
        <f t="shared" si="10"/>
        <v>5.3809492933487996E-3</v>
      </c>
      <c r="BV21" s="19">
        <v>0</v>
      </c>
      <c r="BW21" s="19">
        <v>0</v>
      </c>
      <c r="BX21" s="19">
        <v>5.3809492933487996E-3</v>
      </c>
      <c r="BY21" s="19">
        <v>0</v>
      </c>
      <c r="BZ21" s="19">
        <v>0</v>
      </c>
      <c r="CA21" s="19"/>
      <c r="CB21" s="252">
        <f t="shared" si="11"/>
        <v>42.389658506407024</v>
      </c>
    </row>
    <row r="22" spans="1:81" s="3" customFormat="1" ht="11.25" customHeight="1" x14ac:dyDescent="0.2">
      <c r="B22" s="4">
        <v>2018</v>
      </c>
      <c r="C22" s="4"/>
      <c r="D22" s="145">
        <f t="shared" si="0"/>
        <v>43.538284470000008</v>
      </c>
      <c r="E22" s="19">
        <v>5.9553560000000001</v>
      </c>
      <c r="F22" s="19">
        <v>0</v>
      </c>
      <c r="G22" s="19">
        <v>32.938464340000003</v>
      </c>
      <c r="H22" s="19">
        <v>4.6444641300000002</v>
      </c>
      <c r="I22" s="19"/>
      <c r="J22" s="242">
        <f>SUM(K22:P22)</f>
        <v>0</v>
      </c>
      <c r="K22" s="19">
        <v>0</v>
      </c>
      <c r="L22" s="19">
        <v>0</v>
      </c>
      <c r="M22" s="19">
        <v>0</v>
      </c>
      <c r="N22" s="19">
        <v>0</v>
      </c>
      <c r="O22" s="19">
        <v>0</v>
      </c>
      <c r="P22" s="19">
        <v>0</v>
      </c>
      <c r="Q22" s="19"/>
      <c r="R22" s="19">
        <f t="shared" si="2"/>
        <v>0.51930659000000001</v>
      </c>
      <c r="S22" s="19">
        <v>0.51930659000000001</v>
      </c>
      <c r="T22" s="19">
        <v>0</v>
      </c>
      <c r="U22" s="19">
        <v>0</v>
      </c>
      <c r="V22" s="19"/>
      <c r="W22" s="19">
        <f t="shared" si="3"/>
        <v>0</v>
      </c>
      <c r="X22" s="19">
        <v>0</v>
      </c>
      <c r="Y22" s="19">
        <v>0</v>
      </c>
      <c r="Z22" s="19">
        <v>0</v>
      </c>
      <c r="AA22" s="19"/>
      <c r="AB22" s="19">
        <f t="shared" si="4"/>
        <v>0</v>
      </c>
      <c r="AC22" s="19">
        <v>0</v>
      </c>
      <c r="AD22" s="19">
        <v>0</v>
      </c>
      <c r="AE22" s="19">
        <v>0</v>
      </c>
      <c r="AF22" s="19">
        <v>0</v>
      </c>
      <c r="AG22" s="19">
        <v>0</v>
      </c>
      <c r="AH22" s="19">
        <v>0</v>
      </c>
      <c r="AI22" s="19">
        <v>0</v>
      </c>
      <c r="AJ22" s="19">
        <v>0</v>
      </c>
      <c r="AK22" s="19"/>
      <c r="AL22" s="19">
        <f t="shared" si="5"/>
        <v>0</v>
      </c>
      <c r="AM22" s="19">
        <v>0</v>
      </c>
      <c r="AN22" s="19">
        <v>0</v>
      </c>
      <c r="AO22" s="19">
        <v>0</v>
      </c>
      <c r="AP22" s="19">
        <v>0</v>
      </c>
      <c r="AQ22" s="19"/>
      <c r="AR22" s="19">
        <f t="shared" si="6"/>
        <v>0</v>
      </c>
      <c r="AS22" s="19">
        <v>0</v>
      </c>
      <c r="AT22" s="19">
        <v>0</v>
      </c>
      <c r="AU22" s="19">
        <v>0</v>
      </c>
      <c r="AV22" s="19"/>
      <c r="AW22" s="19">
        <f t="shared" si="7"/>
        <v>0</v>
      </c>
      <c r="AX22" s="19">
        <v>0</v>
      </c>
      <c r="AY22" s="19">
        <v>0</v>
      </c>
      <c r="AZ22" s="19"/>
      <c r="BA22" s="19">
        <f t="shared" si="8"/>
        <v>0</v>
      </c>
      <c r="BB22" s="19">
        <v>0</v>
      </c>
      <c r="BC22" s="19">
        <v>0</v>
      </c>
      <c r="BD22" s="19"/>
      <c r="BE22" s="19">
        <f t="shared" si="9"/>
        <v>0</v>
      </c>
      <c r="BF22" s="19">
        <v>0</v>
      </c>
      <c r="BG22" s="19">
        <v>0</v>
      </c>
      <c r="BI22" s="19">
        <v>0</v>
      </c>
      <c r="BJ22" s="19">
        <v>0</v>
      </c>
      <c r="BL22" s="19">
        <v>0</v>
      </c>
      <c r="BM22" s="19">
        <v>0</v>
      </c>
      <c r="BN22" s="19"/>
      <c r="BO22" s="19">
        <v>0</v>
      </c>
      <c r="BP22" s="19">
        <v>0</v>
      </c>
      <c r="BQ22" s="19"/>
      <c r="BR22" s="19">
        <v>0</v>
      </c>
      <c r="BS22" s="19">
        <v>0</v>
      </c>
      <c r="BT22" s="19"/>
      <c r="BU22" s="19">
        <f t="shared" si="10"/>
        <v>0</v>
      </c>
      <c r="BV22" s="19">
        <v>0</v>
      </c>
      <c r="BW22" s="19">
        <v>0</v>
      </c>
      <c r="BX22" s="19">
        <v>0</v>
      </c>
      <c r="BY22" s="19">
        <v>0</v>
      </c>
      <c r="BZ22" s="19">
        <v>0</v>
      </c>
      <c r="CA22" s="19"/>
      <c r="CB22" s="252">
        <f t="shared" si="11"/>
        <v>44.057591060000007</v>
      </c>
    </row>
    <row r="23" spans="1:81" s="3" customFormat="1" ht="11.25" customHeight="1" x14ac:dyDescent="0.2">
      <c r="A23" s="8"/>
      <c r="B23" s="4">
        <v>2020</v>
      </c>
      <c r="C23" s="4"/>
      <c r="D23" s="145">
        <f t="shared" si="0"/>
        <v>34.304669239999996</v>
      </c>
      <c r="E23" s="19">
        <v>4.8993624899999997</v>
      </c>
      <c r="F23" s="19">
        <v>0</v>
      </c>
      <c r="G23" s="19">
        <v>25.837202600000001</v>
      </c>
      <c r="H23" s="19">
        <v>3.5681041499999999</v>
      </c>
      <c r="I23" s="19"/>
      <c r="J23" s="242">
        <f t="shared" si="1"/>
        <v>0</v>
      </c>
      <c r="K23" s="19">
        <v>0</v>
      </c>
      <c r="L23" s="19">
        <v>0</v>
      </c>
      <c r="M23" s="19">
        <v>0</v>
      </c>
      <c r="N23" s="19">
        <v>0</v>
      </c>
      <c r="O23" s="19">
        <v>0</v>
      </c>
      <c r="P23" s="19">
        <v>0</v>
      </c>
      <c r="Q23" s="19"/>
      <c r="R23" s="19">
        <f t="shared" si="2"/>
        <v>0.41493318000000001</v>
      </c>
      <c r="S23" s="19">
        <v>0.41493318000000001</v>
      </c>
      <c r="T23" s="19">
        <v>0</v>
      </c>
      <c r="U23" s="19">
        <v>0</v>
      </c>
      <c r="V23" s="19"/>
      <c r="W23" s="19">
        <f t="shared" si="3"/>
        <v>0</v>
      </c>
      <c r="X23" s="19">
        <v>0</v>
      </c>
      <c r="Y23" s="19">
        <v>0</v>
      </c>
      <c r="Z23" s="19">
        <v>0</v>
      </c>
      <c r="AA23" s="19"/>
      <c r="AB23" s="19">
        <f t="shared" si="4"/>
        <v>0</v>
      </c>
      <c r="AC23" s="19">
        <v>0</v>
      </c>
      <c r="AD23" s="19">
        <v>0</v>
      </c>
      <c r="AE23" s="19">
        <v>0</v>
      </c>
      <c r="AF23" s="19">
        <v>0</v>
      </c>
      <c r="AG23" s="19">
        <v>0</v>
      </c>
      <c r="AH23" s="19">
        <v>0</v>
      </c>
      <c r="AI23" s="19">
        <v>0</v>
      </c>
      <c r="AJ23" s="19">
        <v>0</v>
      </c>
      <c r="AK23" s="19"/>
      <c r="AL23" s="19">
        <f t="shared" si="5"/>
        <v>0</v>
      </c>
      <c r="AM23" s="19">
        <v>0</v>
      </c>
      <c r="AN23" s="19">
        <v>0</v>
      </c>
      <c r="AO23" s="19">
        <v>0</v>
      </c>
      <c r="AP23" s="19">
        <v>0</v>
      </c>
      <c r="AQ23" s="19"/>
      <c r="AR23" s="19">
        <f t="shared" si="6"/>
        <v>0</v>
      </c>
      <c r="AS23" s="19">
        <v>0</v>
      </c>
      <c r="AT23" s="19">
        <v>0</v>
      </c>
      <c r="AU23" s="19">
        <v>0</v>
      </c>
      <c r="AV23" s="19"/>
      <c r="AW23" s="19">
        <f t="shared" si="7"/>
        <v>0</v>
      </c>
      <c r="AX23" s="19">
        <v>0</v>
      </c>
      <c r="AY23" s="19">
        <v>0</v>
      </c>
      <c r="AZ23" s="19"/>
      <c r="BA23" s="19">
        <f t="shared" si="8"/>
        <v>0</v>
      </c>
      <c r="BB23" s="19">
        <v>0</v>
      </c>
      <c r="BC23" s="19">
        <v>0</v>
      </c>
      <c r="BD23" s="19"/>
      <c r="BE23" s="19">
        <f t="shared" si="9"/>
        <v>0</v>
      </c>
      <c r="BF23" s="19">
        <v>0</v>
      </c>
      <c r="BG23" s="19">
        <v>0</v>
      </c>
      <c r="BI23" s="19">
        <v>0</v>
      </c>
      <c r="BJ23" s="19">
        <v>0</v>
      </c>
      <c r="BL23" s="19">
        <v>0</v>
      </c>
      <c r="BM23" s="19">
        <v>0</v>
      </c>
      <c r="BN23" s="19"/>
      <c r="BO23" s="19">
        <v>0</v>
      </c>
      <c r="BP23" s="19">
        <v>0</v>
      </c>
      <c r="BQ23" s="19"/>
      <c r="BR23" s="19">
        <v>0</v>
      </c>
      <c r="BS23" s="19">
        <v>0</v>
      </c>
      <c r="BT23" s="19"/>
      <c r="BU23" s="19">
        <f t="shared" si="10"/>
        <v>0</v>
      </c>
      <c r="BV23" s="19">
        <v>0</v>
      </c>
      <c r="BW23" s="19">
        <v>0</v>
      </c>
      <c r="BX23" s="19">
        <v>0</v>
      </c>
      <c r="BY23" s="19">
        <v>0</v>
      </c>
      <c r="BZ23" s="19">
        <v>0</v>
      </c>
      <c r="CA23" s="19"/>
      <c r="CB23" s="252">
        <f t="shared" si="11"/>
        <v>34.719602419999994</v>
      </c>
    </row>
    <row r="24" spans="1:81" s="3" customFormat="1" ht="11.25" customHeight="1" x14ac:dyDescent="0.2">
      <c r="A24" s="8"/>
      <c r="B24" s="4"/>
      <c r="C24" s="4"/>
      <c r="D24" s="145"/>
      <c r="E24" s="19"/>
      <c r="F24" s="19"/>
      <c r="G24" s="19"/>
      <c r="H24" s="19"/>
      <c r="I24" s="19"/>
      <c r="J24" s="242"/>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I24" s="19"/>
      <c r="BJ24" s="19"/>
      <c r="BL24" s="19"/>
      <c r="BM24" s="19"/>
      <c r="BN24" s="19"/>
      <c r="BO24" s="19"/>
      <c r="BP24" s="19"/>
      <c r="BQ24" s="19"/>
      <c r="BR24" s="19"/>
      <c r="BS24" s="19"/>
      <c r="BT24" s="19"/>
      <c r="BU24" s="19"/>
      <c r="BV24" s="19"/>
      <c r="BW24" s="19"/>
      <c r="BX24" s="19"/>
      <c r="BY24" s="19"/>
      <c r="BZ24" s="19"/>
      <c r="CA24" s="19"/>
      <c r="CB24" s="252"/>
    </row>
    <row r="25" spans="1:81" s="7" customFormat="1" ht="11.25" customHeight="1" x14ac:dyDescent="0.25">
      <c r="A25" s="10" t="s">
        <v>38</v>
      </c>
      <c r="B25" s="55"/>
      <c r="C25" s="55"/>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19"/>
      <c r="BI25" s="244"/>
      <c r="BJ25" s="244"/>
      <c r="BK25" s="19"/>
      <c r="BL25" s="244"/>
      <c r="BM25" s="244"/>
      <c r="BN25" s="19"/>
      <c r="BO25" s="244"/>
      <c r="BP25" s="244"/>
      <c r="BQ25" s="244"/>
      <c r="BR25" s="244"/>
      <c r="BS25" s="244"/>
      <c r="BT25" s="244"/>
      <c r="BU25" s="244"/>
      <c r="BV25" s="244"/>
      <c r="BW25" s="244"/>
      <c r="BX25" s="244"/>
      <c r="BY25" s="244"/>
      <c r="BZ25" s="244"/>
      <c r="CA25" s="244"/>
      <c r="CB25" s="19"/>
      <c r="CC25" s="3"/>
    </row>
    <row r="26" spans="1:81" s="3" customFormat="1" ht="11.25" customHeight="1" x14ac:dyDescent="0.2">
      <c r="A26" s="3" t="s">
        <v>39</v>
      </c>
      <c r="B26" s="4">
        <v>2013</v>
      </c>
      <c r="C26" s="4"/>
      <c r="D26" s="107" t="s">
        <v>84</v>
      </c>
      <c r="E26" s="107" t="s">
        <v>84</v>
      </c>
      <c r="F26" s="107" t="s">
        <v>84</v>
      </c>
      <c r="G26" s="107" t="s">
        <v>84</v>
      </c>
      <c r="H26" s="107" t="s">
        <v>84</v>
      </c>
      <c r="I26" s="107"/>
      <c r="J26" s="107" t="s">
        <v>84</v>
      </c>
      <c r="K26" s="107" t="s">
        <v>84</v>
      </c>
      <c r="L26" s="107" t="s">
        <v>84</v>
      </c>
      <c r="M26" s="107" t="s">
        <v>84</v>
      </c>
      <c r="N26" s="107" t="s">
        <v>84</v>
      </c>
      <c r="O26" s="107" t="s">
        <v>84</v>
      </c>
      <c r="P26" s="107" t="s">
        <v>84</v>
      </c>
      <c r="Q26" s="107"/>
      <c r="R26" s="107" t="s">
        <v>84</v>
      </c>
      <c r="S26" s="107" t="s">
        <v>84</v>
      </c>
      <c r="T26" s="107" t="s">
        <v>84</v>
      </c>
      <c r="U26" s="107" t="s">
        <v>84</v>
      </c>
      <c r="V26" s="107"/>
      <c r="W26" s="107" t="s">
        <v>84</v>
      </c>
      <c r="X26" s="107" t="s">
        <v>84</v>
      </c>
      <c r="Y26" s="107" t="s">
        <v>84</v>
      </c>
      <c r="Z26" s="107" t="s">
        <v>84</v>
      </c>
      <c r="AA26" s="107"/>
      <c r="AB26" s="107" t="s">
        <v>84</v>
      </c>
      <c r="AC26" s="107" t="s">
        <v>84</v>
      </c>
      <c r="AD26" s="107" t="s">
        <v>84</v>
      </c>
      <c r="AE26" s="107" t="s">
        <v>84</v>
      </c>
      <c r="AF26" s="107" t="s">
        <v>84</v>
      </c>
      <c r="AG26" s="107" t="s">
        <v>84</v>
      </c>
      <c r="AH26" s="107" t="s">
        <v>84</v>
      </c>
      <c r="AI26" s="107" t="s">
        <v>84</v>
      </c>
      <c r="AJ26" s="107" t="s">
        <v>84</v>
      </c>
      <c r="AK26" s="107"/>
      <c r="AL26" s="107" t="s">
        <v>84</v>
      </c>
      <c r="AM26" s="107" t="s">
        <v>84</v>
      </c>
      <c r="AN26" s="107" t="s">
        <v>84</v>
      </c>
      <c r="AO26" s="107" t="s">
        <v>84</v>
      </c>
      <c r="AP26" s="107" t="s">
        <v>84</v>
      </c>
      <c r="AQ26" s="107"/>
      <c r="AR26" s="107" t="s">
        <v>84</v>
      </c>
      <c r="AS26" s="107" t="s">
        <v>84</v>
      </c>
      <c r="AT26" s="107" t="s">
        <v>84</v>
      </c>
      <c r="AU26" s="107" t="s">
        <v>84</v>
      </c>
      <c r="AV26" s="107"/>
      <c r="AW26" s="107" t="s">
        <v>84</v>
      </c>
      <c r="AX26" s="107" t="s">
        <v>84</v>
      </c>
      <c r="AY26" s="107" t="s">
        <v>84</v>
      </c>
      <c r="AZ26" s="107"/>
      <c r="BA26" s="107" t="s">
        <v>84</v>
      </c>
      <c r="BB26" s="107" t="s">
        <v>84</v>
      </c>
      <c r="BC26" s="107" t="s">
        <v>84</v>
      </c>
      <c r="BD26" s="107"/>
      <c r="BE26" s="107" t="s">
        <v>84</v>
      </c>
      <c r="BF26" s="107" t="s">
        <v>84</v>
      </c>
      <c r="BG26" s="107" t="s">
        <v>84</v>
      </c>
      <c r="BH26" s="107"/>
      <c r="BI26" s="107" t="s">
        <v>84</v>
      </c>
      <c r="BJ26" s="107" t="s">
        <v>84</v>
      </c>
      <c r="BK26" s="107"/>
      <c r="BL26" s="107" t="s">
        <v>84</v>
      </c>
      <c r="BM26" s="107" t="s">
        <v>84</v>
      </c>
      <c r="BN26" s="107"/>
      <c r="BO26" s="107" t="s">
        <v>84</v>
      </c>
      <c r="BP26" s="107" t="s">
        <v>84</v>
      </c>
      <c r="BQ26" s="107"/>
      <c r="BR26" s="107" t="s">
        <v>84</v>
      </c>
      <c r="BS26" s="107" t="s">
        <v>84</v>
      </c>
      <c r="BT26" s="107"/>
      <c r="BU26" s="107" t="s">
        <v>84</v>
      </c>
      <c r="BV26" s="107" t="s">
        <v>84</v>
      </c>
      <c r="BW26" s="107" t="s">
        <v>84</v>
      </c>
      <c r="BX26" s="107" t="s">
        <v>84</v>
      </c>
      <c r="BY26" s="107" t="s">
        <v>84</v>
      </c>
      <c r="BZ26" s="107" t="s">
        <v>84</v>
      </c>
      <c r="CA26" s="107"/>
      <c r="CB26" s="19">
        <v>152.76474536792657</v>
      </c>
    </row>
    <row r="27" spans="1:81" s="3" customFormat="1" ht="11.25" customHeight="1" x14ac:dyDescent="0.2">
      <c r="A27" s="8"/>
      <c r="B27" s="4">
        <v>2015</v>
      </c>
      <c r="C27" s="4"/>
      <c r="D27" s="107" t="s">
        <v>84</v>
      </c>
      <c r="E27" s="107" t="s">
        <v>84</v>
      </c>
      <c r="F27" s="107" t="s">
        <v>84</v>
      </c>
      <c r="G27" s="107" t="s">
        <v>84</v>
      </c>
      <c r="H27" s="107" t="s">
        <v>84</v>
      </c>
      <c r="I27" s="107"/>
      <c r="J27" s="107" t="s">
        <v>84</v>
      </c>
      <c r="K27" s="107" t="s">
        <v>84</v>
      </c>
      <c r="L27" s="107" t="s">
        <v>84</v>
      </c>
      <c r="M27" s="107" t="s">
        <v>84</v>
      </c>
      <c r="N27" s="107" t="s">
        <v>84</v>
      </c>
      <c r="O27" s="107" t="s">
        <v>84</v>
      </c>
      <c r="P27" s="107" t="s">
        <v>84</v>
      </c>
      <c r="Q27" s="107"/>
      <c r="R27" s="107" t="s">
        <v>84</v>
      </c>
      <c r="S27" s="107" t="s">
        <v>84</v>
      </c>
      <c r="T27" s="107" t="s">
        <v>84</v>
      </c>
      <c r="U27" s="107" t="s">
        <v>84</v>
      </c>
      <c r="V27" s="107"/>
      <c r="W27" s="107" t="s">
        <v>84</v>
      </c>
      <c r="X27" s="107" t="s">
        <v>84</v>
      </c>
      <c r="Y27" s="107" t="s">
        <v>84</v>
      </c>
      <c r="Z27" s="107" t="s">
        <v>84</v>
      </c>
      <c r="AA27" s="107"/>
      <c r="AB27" s="107" t="s">
        <v>84</v>
      </c>
      <c r="AC27" s="107" t="s">
        <v>84</v>
      </c>
      <c r="AD27" s="107" t="s">
        <v>84</v>
      </c>
      <c r="AE27" s="107" t="s">
        <v>84</v>
      </c>
      <c r="AF27" s="107" t="s">
        <v>84</v>
      </c>
      <c r="AG27" s="107" t="s">
        <v>84</v>
      </c>
      <c r="AH27" s="107" t="s">
        <v>84</v>
      </c>
      <c r="AI27" s="107" t="s">
        <v>84</v>
      </c>
      <c r="AJ27" s="107" t="s">
        <v>84</v>
      </c>
      <c r="AK27" s="107"/>
      <c r="AL27" s="107" t="s">
        <v>84</v>
      </c>
      <c r="AM27" s="107" t="s">
        <v>84</v>
      </c>
      <c r="AN27" s="107" t="s">
        <v>84</v>
      </c>
      <c r="AO27" s="107" t="s">
        <v>84</v>
      </c>
      <c r="AP27" s="107" t="s">
        <v>84</v>
      </c>
      <c r="AQ27" s="107"/>
      <c r="AR27" s="107" t="s">
        <v>84</v>
      </c>
      <c r="AS27" s="107" t="s">
        <v>84</v>
      </c>
      <c r="AT27" s="107" t="s">
        <v>84</v>
      </c>
      <c r="AU27" s="107" t="s">
        <v>84</v>
      </c>
      <c r="AV27" s="107"/>
      <c r="AW27" s="107" t="s">
        <v>84</v>
      </c>
      <c r="AX27" s="107" t="s">
        <v>84</v>
      </c>
      <c r="AY27" s="107" t="s">
        <v>84</v>
      </c>
      <c r="AZ27" s="107"/>
      <c r="BA27" s="107" t="s">
        <v>84</v>
      </c>
      <c r="BB27" s="107" t="s">
        <v>84</v>
      </c>
      <c r="BC27" s="107" t="s">
        <v>84</v>
      </c>
      <c r="BD27" s="107"/>
      <c r="BE27" s="107" t="s">
        <v>84</v>
      </c>
      <c r="BF27" s="107" t="s">
        <v>84</v>
      </c>
      <c r="BG27" s="107" t="s">
        <v>84</v>
      </c>
      <c r="BH27" s="107"/>
      <c r="BI27" s="107" t="s">
        <v>84</v>
      </c>
      <c r="BJ27" s="107" t="s">
        <v>84</v>
      </c>
      <c r="BK27" s="107"/>
      <c r="BL27" s="107" t="s">
        <v>84</v>
      </c>
      <c r="BM27" s="107" t="s">
        <v>84</v>
      </c>
      <c r="BN27" s="107"/>
      <c r="BO27" s="107" t="s">
        <v>84</v>
      </c>
      <c r="BP27" s="107" t="s">
        <v>84</v>
      </c>
      <c r="BQ27" s="107"/>
      <c r="BR27" s="107" t="s">
        <v>84</v>
      </c>
      <c r="BS27" s="107" t="s">
        <v>84</v>
      </c>
      <c r="BT27" s="107"/>
      <c r="BU27" s="107" t="s">
        <v>84</v>
      </c>
      <c r="BV27" s="107" t="s">
        <v>84</v>
      </c>
      <c r="BW27" s="107" t="s">
        <v>84</v>
      </c>
      <c r="BX27" s="107" t="s">
        <v>84</v>
      </c>
      <c r="BY27" s="107" t="s">
        <v>84</v>
      </c>
      <c r="BZ27" s="107" t="s">
        <v>84</v>
      </c>
      <c r="CA27" s="107"/>
      <c r="CB27" s="19">
        <v>178.87550811454139</v>
      </c>
    </row>
    <row r="28" spans="1:81" s="3" customFormat="1" ht="11.25" customHeight="1" x14ac:dyDescent="0.2">
      <c r="B28" s="4">
        <v>2018</v>
      </c>
      <c r="C28" s="4"/>
      <c r="D28" s="107" t="s">
        <v>84</v>
      </c>
      <c r="E28" s="107" t="s">
        <v>84</v>
      </c>
      <c r="F28" s="107" t="s">
        <v>84</v>
      </c>
      <c r="G28" s="107" t="s">
        <v>84</v>
      </c>
      <c r="H28" s="107" t="s">
        <v>84</v>
      </c>
      <c r="I28" s="107"/>
      <c r="J28" s="107" t="s">
        <v>84</v>
      </c>
      <c r="K28" s="107" t="s">
        <v>84</v>
      </c>
      <c r="L28" s="107" t="s">
        <v>84</v>
      </c>
      <c r="M28" s="107" t="s">
        <v>84</v>
      </c>
      <c r="N28" s="107" t="s">
        <v>84</v>
      </c>
      <c r="O28" s="107" t="s">
        <v>84</v>
      </c>
      <c r="P28" s="107" t="s">
        <v>84</v>
      </c>
      <c r="Q28" s="107"/>
      <c r="R28" s="107" t="s">
        <v>84</v>
      </c>
      <c r="S28" s="107" t="s">
        <v>84</v>
      </c>
      <c r="T28" s="107" t="s">
        <v>84</v>
      </c>
      <c r="U28" s="107" t="s">
        <v>84</v>
      </c>
      <c r="V28" s="107"/>
      <c r="W28" s="107" t="s">
        <v>84</v>
      </c>
      <c r="X28" s="107" t="s">
        <v>84</v>
      </c>
      <c r="Y28" s="107" t="s">
        <v>84</v>
      </c>
      <c r="Z28" s="107" t="s">
        <v>84</v>
      </c>
      <c r="AA28" s="107"/>
      <c r="AB28" s="107" t="s">
        <v>84</v>
      </c>
      <c r="AC28" s="107" t="s">
        <v>84</v>
      </c>
      <c r="AD28" s="107" t="s">
        <v>84</v>
      </c>
      <c r="AE28" s="107" t="s">
        <v>84</v>
      </c>
      <c r="AF28" s="107" t="s">
        <v>84</v>
      </c>
      <c r="AG28" s="107" t="s">
        <v>84</v>
      </c>
      <c r="AH28" s="107" t="s">
        <v>84</v>
      </c>
      <c r="AI28" s="107" t="s">
        <v>84</v>
      </c>
      <c r="AJ28" s="107" t="s">
        <v>84</v>
      </c>
      <c r="AK28" s="107"/>
      <c r="AL28" s="107" t="s">
        <v>84</v>
      </c>
      <c r="AM28" s="107" t="s">
        <v>84</v>
      </c>
      <c r="AN28" s="107" t="s">
        <v>84</v>
      </c>
      <c r="AO28" s="107" t="s">
        <v>84</v>
      </c>
      <c r="AP28" s="107" t="s">
        <v>84</v>
      </c>
      <c r="AQ28" s="107"/>
      <c r="AR28" s="107" t="s">
        <v>84</v>
      </c>
      <c r="AS28" s="107" t="s">
        <v>84</v>
      </c>
      <c r="AT28" s="107" t="s">
        <v>84</v>
      </c>
      <c r="AU28" s="107" t="s">
        <v>84</v>
      </c>
      <c r="AV28" s="107"/>
      <c r="AW28" s="107" t="s">
        <v>84</v>
      </c>
      <c r="AX28" s="107" t="s">
        <v>84</v>
      </c>
      <c r="AY28" s="107" t="s">
        <v>84</v>
      </c>
      <c r="AZ28" s="107"/>
      <c r="BA28" s="107" t="s">
        <v>84</v>
      </c>
      <c r="BB28" s="107" t="s">
        <v>84</v>
      </c>
      <c r="BC28" s="107" t="s">
        <v>84</v>
      </c>
      <c r="BD28" s="107"/>
      <c r="BE28" s="107" t="s">
        <v>84</v>
      </c>
      <c r="BF28" s="107" t="s">
        <v>84</v>
      </c>
      <c r="BG28" s="107" t="s">
        <v>84</v>
      </c>
      <c r="BH28" s="107"/>
      <c r="BI28" s="107" t="s">
        <v>84</v>
      </c>
      <c r="BJ28" s="107" t="s">
        <v>84</v>
      </c>
      <c r="BK28" s="107"/>
      <c r="BL28" s="107" t="s">
        <v>84</v>
      </c>
      <c r="BM28" s="107" t="s">
        <v>84</v>
      </c>
      <c r="BN28" s="107"/>
      <c r="BO28" s="107" t="s">
        <v>84</v>
      </c>
      <c r="BP28" s="107" t="s">
        <v>84</v>
      </c>
      <c r="BQ28" s="107"/>
      <c r="BR28" s="107" t="s">
        <v>84</v>
      </c>
      <c r="BS28" s="107" t="s">
        <v>84</v>
      </c>
      <c r="BT28" s="107"/>
      <c r="BU28" s="107" t="s">
        <v>84</v>
      </c>
      <c r="BV28" s="107" t="s">
        <v>84</v>
      </c>
      <c r="BW28" s="107" t="s">
        <v>84</v>
      </c>
      <c r="BX28" s="107" t="s">
        <v>84</v>
      </c>
      <c r="BY28" s="107" t="s">
        <v>84</v>
      </c>
      <c r="BZ28" s="107" t="s">
        <v>84</v>
      </c>
      <c r="CA28" s="107"/>
      <c r="CB28" s="19">
        <v>190.82106510011002</v>
      </c>
    </row>
    <row r="29" spans="1:81" s="3" customFormat="1" ht="11.25" customHeight="1" x14ac:dyDescent="0.2">
      <c r="B29" s="4">
        <v>2020</v>
      </c>
      <c r="C29" s="4"/>
      <c r="D29" s="107" t="s">
        <v>84</v>
      </c>
      <c r="E29" s="107" t="s">
        <v>84</v>
      </c>
      <c r="F29" s="107" t="s">
        <v>84</v>
      </c>
      <c r="G29" s="107" t="s">
        <v>84</v>
      </c>
      <c r="H29" s="107" t="s">
        <v>84</v>
      </c>
      <c r="I29" s="107"/>
      <c r="J29" s="107" t="s">
        <v>84</v>
      </c>
      <c r="K29" s="107" t="s">
        <v>84</v>
      </c>
      <c r="L29" s="107" t="s">
        <v>84</v>
      </c>
      <c r="M29" s="107" t="s">
        <v>84</v>
      </c>
      <c r="N29" s="107" t="s">
        <v>84</v>
      </c>
      <c r="O29" s="107" t="s">
        <v>84</v>
      </c>
      <c r="P29" s="107"/>
      <c r="Q29" s="107"/>
      <c r="R29" s="107" t="s">
        <v>84</v>
      </c>
      <c r="S29" s="107" t="s">
        <v>84</v>
      </c>
      <c r="T29" s="107" t="s">
        <v>84</v>
      </c>
      <c r="U29" s="107" t="s">
        <v>84</v>
      </c>
      <c r="V29" s="107"/>
      <c r="W29" s="107" t="s">
        <v>84</v>
      </c>
      <c r="X29" s="107" t="s">
        <v>84</v>
      </c>
      <c r="Y29" s="107" t="s">
        <v>84</v>
      </c>
      <c r="Z29" s="107" t="s">
        <v>84</v>
      </c>
      <c r="AA29" s="107"/>
      <c r="AB29" s="107" t="s">
        <v>84</v>
      </c>
      <c r="AC29" s="107" t="s">
        <v>84</v>
      </c>
      <c r="AD29" s="107" t="s">
        <v>84</v>
      </c>
      <c r="AE29" s="107" t="s">
        <v>84</v>
      </c>
      <c r="AF29" s="107" t="s">
        <v>84</v>
      </c>
      <c r="AG29" s="107" t="s">
        <v>84</v>
      </c>
      <c r="AH29" s="107" t="s">
        <v>84</v>
      </c>
      <c r="AI29" s="107" t="s">
        <v>84</v>
      </c>
      <c r="AJ29" s="107" t="s">
        <v>84</v>
      </c>
      <c r="AK29" s="107"/>
      <c r="AL29" s="107" t="s">
        <v>84</v>
      </c>
      <c r="AM29" s="107" t="s">
        <v>84</v>
      </c>
      <c r="AN29" s="107" t="s">
        <v>84</v>
      </c>
      <c r="AO29" s="107" t="s">
        <v>84</v>
      </c>
      <c r="AP29" s="107" t="s">
        <v>84</v>
      </c>
      <c r="AQ29" s="107"/>
      <c r="AR29" s="107" t="s">
        <v>84</v>
      </c>
      <c r="AS29" s="107" t="s">
        <v>84</v>
      </c>
      <c r="AT29" s="107" t="s">
        <v>84</v>
      </c>
      <c r="AU29" s="107" t="s">
        <v>84</v>
      </c>
      <c r="AV29" s="107"/>
      <c r="AW29" s="107" t="s">
        <v>84</v>
      </c>
      <c r="AX29" s="107" t="s">
        <v>84</v>
      </c>
      <c r="AY29" s="107" t="s">
        <v>84</v>
      </c>
      <c r="AZ29" s="107"/>
      <c r="BA29" s="107" t="s">
        <v>84</v>
      </c>
      <c r="BB29" s="107" t="s">
        <v>84</v>
      </c>
      <c r="BC29" s="107" t="s">
        <v>84</v>
      </c>
      <c r="BD29" s="107"/>
      <c r="BE29" s="107" t="s">
        <v>84</v>
      </c>
      <c r="BF29" s="107" t="s">
        <v>84</v>
      </c>
      <c r="BG29" s="107" t="s">
        <v>84</v>
      </c>
      <c r="BH29" s="107"/>
      <c r="BI29" s="107" t="s">
        <v>84</v>
      </c>
      <c r="BJ29" s="107" t="s">
        <v>84</v>
      </c>
      <c r="BK29" s="107"/>
      <c r="BL29" s="107" t="s">
        <v>84</v>
      </c>
      <c r="BM29" s="107" t="s">
        <v>84</v>
      </c>
      <c r="BN29" s="107"/>
      <c r="BO29" s="107" t="s">
        <v>84</v>
      </c>
      <c r="BP29" s="107" t="s">
        <v>84</v>
      </c>
      <c r="BQ29" s="107"/>
      <c r="BR29" s="107" t="s">
        <v>84</v>
      </c>
      <c r="BS29" s="107" t="s">
        <v>84</v>
      </c>
      <c r="BT29" s="107"/>
      <c r="BU29" s="107" t="s">
        <v>84</v>
      </c>
      <c r="BV29" s="107" t="s">
        <v>84</v>
      </c>
      <c r="BW29" s="107" t="s">
        <v>84</v>
      </c>
      <c r="BX29" s="107" t="s">
        <v>84</v>
      </c>
      <c r="BY29" s="107" t="s">
        <v>84</v>
      </c>
      <c r="BZ29" s="107" t="s">
        <v>84</v>
      </c>
      <c r="CA29" s="107"/>
      <c r="CB29" s="19">
        <v>184.80193893129186</v>
      </c>
    </row>
    <row r="30" spans="1:81" s="3" customFormat="1" ht="11.25" customHeight="1" x14ac:dyDescent="0.2">
      <c r="A30" s="3" t="s">
        <v>40</v>
      </c>
      <c r="B30" s="4">
        <v>2013</v>
      </c>
      <c r="C30" s="4"/>
      <c r="D30" s="145">
        <f t="shared" si="0"/>
        <v>99.028211851594904</v>
      </c>
      <c r="E30" s="19">
        <v>37.838385351695699</v>
      </c>
      <c r="F30" s="19">
        <v>6.0734003017384799</v>
      </c>
      <c r="G30" s="19">
        <v>36.013673945578198</v>
      </c>
      <c r="H30" s="19">
        <v>19.102752252582519</v>
      </c>
      <c r="I30" s="19"/>
      <c r="J30" s="242">
        <f t="shared" si="1"/>
        <v>3.2769085854612778</v>
      </c>
      <c r="K30" s="19">
        <v>3.6560904578593997E-2</v>
      </c>
      <c r="L30" s="19">
        <v>0.2416783092601</v>
      </c>
      <c r="M30" s="19">
        <v>0</v>
      </c>
      <c r="N30" s="19">
        <v>2.9038435978666497</v>
      </c>
      <c r="O30" s="19">
        <v>9.4825773755934012E-2</v>
      </c>
      <c r="P30" s="19">
        <v>0</v>
      </c>
      <c r="Q30" s="19"/>
      <c r="R30" s="19">
        <f t="shared" si="2"/>
        <v>2.467062774645131</v>
      </c>
      <c r="S30" s="19">
        <v>2.082342834369562</v>
      </c>
      <c r="T30" s="19">
        <v>7.7453453359708907E-2</v>
      </c>
      <c r="U30" s="19">
        <v>0.30726648691586</v>
      </c>
      <c r="V30" s="19"/>
      <c r="W30" s="19">
        <f t="shared" si="3"/>
        <v>3.2944323979819954</v>
      </c>
      <c r="X30" s="19">
        <v>3.2853719594531601</v>
      </c>
      <c r="Y30" s="19">
        <v>9.0604385288351706E-3</v>
      </c>
      <c r="Z30" s="19">
        <v>0</v>
      </c>
      <c r="AA30" s="19"/>
      <c r="AB30" s="19">
        <f t="shared" si="4"/>
        <v>0</v>
      </c>
      <c r="AC30" s="19">
        <v>0</v>
      </c>
      <c r="AD30" s="19">
        <v>0</v>
      </c>
      <c r="AE30" s="19">
        <v>0</v>
      </c>
      <c r="AF30" s="19">
        <v>0</v>
      </c>
      <c r="AG30" s="19">
        <v>0</v>
      </c>
      <c r="AH30" s="19">
        <v>0</v>
      </c>
      <c r="AI30" s="19">
        <v>0</v>
      </c>
      <c r="AJ30" s="19">
        <v>0</v>
      </c>
      <c r="AK30" s="19"/>
      <c r="AL30" s="19">
        <f t="shared" si="5"/>
        <v>12.074086431450858</v>
      </c>
      <c r="AM30" s="19">
        <v>10.75880529855681</v>
      </c>
      <c r="AN30" s="19">
        <v>5.58674273392223E-2</v>
      </c>
      <c r="AO30" s="19">
        <v>1.1485975704409219</v>
      </c>
      <c r="AP30" s="19">
        <v>0.11081613511390359</v>
      </c>
      <c r="AQ30" s="19"/>
      <c r="AR30" s="19">
        <f t="shared" si="6"/>
        <v>14.626700627758535</v>
      </c>
      <c r="AS30" s="19">
        <v>11.23431320781927</v>
      </c>
      <c r="AT30" s="19">
        <v>3.12531415400893</v>
      </c>
      <c r="AU30" s="19">
        <v>0.26707326593033598</v>
      </c>
      <c r="AV30" s="19"/>
      <c r="AW30" s="19">
        <f t="shared" si="7"/>
        <v>3.4171826791542799E-2</v>
      </c>
      <c r="AX30" s="19">
        <v>0</v>
      </c>
      <c r="AY30" s="19">
        <v>3.4171826791542799E-2</v>
      </c>
      <c r="AZ30" s="19"/>
      <c r="BA30" s="19">
        <f t="shared" si="8"/>
        <v>2.7972359634670901E-2</v>
      </c>
      <c r="BB30" s="19">
        <v>0</v>
      </c>
      <c r="BC30" s="19">
        <v>2.7972359634670901E-2</v>
      </c>
      <c r="BD30" s="19"/>
      <c r="BE30" s="19">
        <f t="shared" si="9"/>
        <v>11.757789396930219</v>
      </c>
      <c r="BF30" s="19">
        <v>0</v>
      </c>
      <c r="BG30" s="19">
        <v>0</v>
      </c>
      <c r="BH30" s="19"/>
      <c r="BI30" s="19">
        <v>1.7118787939901101</v>
      </c>
      <c r="BJ30" s="19">
        <v>8.10390275380851E-3</v>
      </c>
      <c r="BK30" s="19"/>
      <c r="BL30" s="19">
        <v>0</v>
      </c>
      <c r="BM30" s="19">
        <v>0</v>
      </c>
      <c r="BN30" s="19"/>
      <c r="BO30" s="19">
        <v>4.4227598528133703</v>
      </c>
      <c r="BP30" s="19">
        <v>0</v>
      </c>
      <c r="BQ30" s="19"/>
      <c r="BR30" s="19">
        <v>5.6150468473729305</v>
      </c>
      <c r="BS30" s="19">
        <v>0</v>
      </c>
      <c r="BT30" s="19"/>
      <c r="BU30" s="19">
        <f t="shared" si="10"/>
        <v>48.841805365055677</v>
      </c>
      <c r="BV30" s="19">
        <v>3.9043484144433996E-2</v>
      </c>
      <c r="BW30" s="19">
        <v>1.107410945366577</v>
      </c>
      <c r="BX30" s="19">
        <v>22.7621054196877</v>
      </c>
      <c r="BY30" s="19">
        <v>22.793866536292498</v>
      </c>
      <c r="BZ30" s="19">
        <v>2.1393789795644702</v>
      </c>
      <c r="CA30" s="19"/>
      <c r="CB30" s="19">
        <f>SUM(D30,J30,R30,W30,AB30,AL30,AR30,AW30,BA30,BE30,BU30)</f>
        <v>195.42914161730479</v>
      </c>
    </row>
    <row r="31" spans="1:81" s="3" customFormat="1" ht="11.25" customHeight="1" x14ac:dyDescent="0.2">
      <c r="B31" s="4">
        <v>2015</v>
      </c>
      <c r="C31" s="4"/>
      <c r="D31" s="145">
        <f t="shared" ref="D31:D33" si="12">SUM(E31:H31)</f>
        <v>81.59889504898679</v>
      </c>
      <c r="E31" s="19">
        <v>30.981577827824601</v>
      </c>
      <c r="F31" s="19">
        <v>4.98086802051919</v>
      </c>
      <c r="G31" s="19">
        <v>29.534331478239501</v>
      </c>
      <c r="H31" s="19">
        <v>16.102117722403491</v>
      </c>
      <c r="I31" s="19"/>
      <c r="J31" s="242">
        <f t="shared" ref="J31:J33" si="13">SUM(K31:P31)</f>
        <v>2.630421416098748</v>
      </c>
      <c r="K31" s="19">
        <v>2.59365325493498E-2</v>
      </c>
      <c r="L31" s="19">
        <v>0.20672050595394489</v>
      </c>
      <c r="M31" s="19">
        <v>0</v>
      </c>
      <c r="N31" s="19">
        <v>2.31720647532706</v>
      </c>
      <c r="O31" s="19">
        <v>8.0557902268393294E-2</v>
      </c>
      <c r="P31" s="19">
        <v>0</v>
      </c>
      <c r="Q31" s="19"/>
      <c r="R31" s="19">
        <f t="shared" ref="R31:R33" si="14">SUM(S31:U31)</f>
        <v>2.0235493518296495</v>
      </c>
      <c r="S31" s="19">
        <v>1.7027567543512512</v>
      </c>
      <c r="T31" s="19">
        <v>6.5639532410819504E-2</v>
      </c>
      <c r="U31" s="19">
        <v>0.25515306506757895</v>
      </c>
      <c r="V31" s="19"/>
      <c r="W31" s="19">
        <f t="shared" ref="W31:W33" si="15">SUM(X31:Z31)</f>
        <v>2.749238161571562</v>
      </c>
      <c r="X31" s="19">
        <v>2.7419463162508597</v>
      </c>
      <c r="Y31" s="19">
        <v>7.2918453207021696E-3</v>
      </c>
      <c r="Z31" s="19">
        <v>0</v>
      </c>
      <c r="AA31" s="19"/>
      <c r="AB31" s="19">
        <f t="shared" ref="AB31:AB33" si="16">SUM(AC31:AJ31)</f>
        <v>0</v>
      </c>
      <c r="AC31" s="19">
        <v>0</v>
      </c>
      <c r="AD31" s="19">
        <v>0</v>
      </c>
      <c r="AE31" s="19">
        <v>0</v>
      </c>
      <c r="AF31" s="19">
        <v>0</v>
      </c>
      <c r="AG31" s="19">
        <v>0</v>
      </c>
      <c r="AH31" s="19">
        <v>0</v>
      </c>
      <c r="AI31" s="19">
        <v>0</v>
      </c>
      <c r="AJ31" s="19">
        <v>0</v>
      </c>
      <c r="AK31" s="19"/>
      <c r="AL31" s="19">
        <f t="shared" ref="AL31:AL33" si="17">SUM(AM31:AP31)</f>
        <v>9.556862719060252</v>
      </c>
      <c r="AM31" s="19">
        <v>8.3636146770709399</v>
      </c>
      <c r="AN31" s="19">
        <v>0.10016672813896241</v>
      </c>
      <c r="AO31" s="19">
        <v>1.0001259749316611</v>
      </c>
      <c r="AP31" s="19">
        <v>9.2955338918689095E-2</v>
      </c>
      <c r="AQ31" s="19"/>
      <c r="AR31" s="19">
        <f t="shared" ref="AR31:AR33" si="18">SUM(AS31:AU31)</f>
        <v>12.59513580428324</v>
      </c>
      <c r="AS31" s="19">
        <v>9.8727284134844986</v>
      </c>
      <c r="AT31" s="19">
        <v>2.38636220890674</v>
      </c>
      <c r="AU31" s="19">
        <v>0.336045181892003</v>
      </c>
      <c r="AV31" s="19"/>
      <c r="AW31" s="19">
        <f t="shared" ref="AW31:AW33" si="19">SUM(AX31:AY31)</f>
        <v>1.7805770104044452E-2</v>
      </c>
      <c r="AX31" s="19">
        <v>0</v>
      </c>
      <c r="AY31" s="19">
        <v>1.7805770104044452E-2</v>
      </c>
      <c r="AZ31" s="19"/>
      <c r="BA31" s="19">
        <f t="shared" ref="BA31:BA33" si="20">SUM(BB31:BC31)</f>
        <v>2.7160652682323299E-2</v>
      </c>
      <c r="BB31" s="19">
        <v>0</v>
      </c>
      <c r="BC31" s="19">
        <v>2.7160652682323299E-2</v>
      </c>
      <c r="BD31" s="19"/>
      <c r="BE31" s="19">
        <f t="shared" ref="BE31:BE33" si="21">SUM(BF31:BS31)</f>
        <v>9.6395321892467685</v>
      </c>
      <c r="BF31" s="19">
        <v>0</v>
      </c>
      <c r="BG31" s="19">
        <v>0</v>
      </c>
      <c r="BH31" s="19"/>
      <c r="BI31" s="19">
        <v>1.3980701813167609</v>
      </c>
      <c r="BJ31" s="19">
        <v>5.6221196155366599E-3</v>
      </c>
      <c r="BK31" s="19"/>
      <c r="BL31" s="19">
        <v>0</v>
      </c>
      <c r="BM31" s="19">
        <v>0</v>
      </c>
      <c r="BN31" s="19"/>
      <c r="BO31" s="19">
        <v>3.5355008198153</v>
      </c>
      <c r="BP31" s="19">
        <v>0</v>
      </c>
      <c r="BQ31" s="19"/>
      <c r="BR31" s="19">
        <v>4.7003390684991704</v>
      </c>
      <c r="BS31" s="19">
        <v>0</v>
      </c>
      <c r="BT31" s="19"/>
      <c r="BU31" s="19">
        <f t="shared" ref="BU31:BU33" si="22">SUM(BV31:BZ31)</f>
        <v>41.16077071867084</v>
      </c>
      <c r="BV31" s="19">
        <v>2.86503109750854E-2</v>
      </c>
      <c r="BW31" s="19">
        <v>1.070624752430553</v>
      </c>
      <c r="BX31" s="19">
        <v>19.11462195269069</v>
      </c>
      <c r="BY31" s="19">
        <v>19.158430843986771</v>
      </c>
      <c r="BZ31" s="19">
        <v>1.7884428585877381</v>
      </c>
      <c r="CA31" s="19"/>
      <c r="CB31" s="19">
        <f t="shared" ref="CB31:CB33" si="23">SUM(D31,J31,R31,W31,AB31,AL31,AR31,AW31,BA31,BE31,BU31)</f>
        <v>161.99937183253422</v>
      </c>
    </row>
    <row r="32" spans="1:81" s="3" customFormat="1" ht="11.25" customHeight="1" x14ac:dyDescent="0.2">
      <c r="B32" s="4">
        <v>2018</v>
      </c>
      <c r="C32" s="4"/>
      <c r="D32" s="145">
        <f t="shared" si="12"/>
        <v>84.940880704399262</v>
      </c>
      <c r="E32" s="19">
        <v>32.8516470473038</v>
      </c>
      <c r="F32" s="19">
        <v>5.17132798204777</v>
      </c>
      <c r="G32" s="19">
        <v>30.296567969034701</v>
      </c>
      <c r="H32" s="19">
        <v>16.621337706013001</v>
      </c>
      <c r="I32" s="19"/>
      <c r="J32" s="242">
        <f t="shared" si="13"/>
        <v>2.7611984884435237</v>
      </c>
      <c r="K32" s="19">
        <v>3.4932453528873003E-2</v>
      </c>
      <c r="L32" s="19">
        <v>0.21006883632319689</v>
      </c>
      <c r="M32" s="19">
        <v>0</v>
      </c>
      <c r="N32" s="19">
        <v>2.4260677425450696</v>
      </c>
      <c r="O32" s="19">
        <v>9.0129456046384393E-2</v>
      </c>
      <c r="P32" s="19">
        <v>0</v>
      </c>
      <c r="Q32" s="19"/>
      <c r="R32" s="19">
        <f t="shared" si="14"/>
        <v>2.30182622660086</v>
      </c>
      <c r="S32" s="19">
        <v>1.923422459398352</v>
      </c>
      <c r="T32" s="19">
        <v>7.4500121418856896E-2</v>
      </c>
      <c r="U32" s="19">
        <v>0.30390364578365103</v>
      </c>
      <c r="V32" s="19"/>
      <c r="W32" s="19">
        <f t="shared" si="15"/>
        <v>3.31829748765215</v>
      </c>
      <c r="X32" s="19">
        <v>3.3104249282829601</v>
      </c>
      <c r="Y32" s="19">
        <v>7.8725593691900304E-3</v>
      </c>
      <c r="Z32" s="19">
        <v>0</v>
      </c>
      <c r="AA32" s="19"/>
      <c r="AB32" s="19">
        <f t="shared" si="16"/>
        <v>0</v>
      </c>
      <c r="AC32" s="19">
        <v>0</v>
      </c>
      <c r="AD32" s="19">
        <v>0</v>
      </c>
      <c r="AE32" s="19">
        <v>0</v>
      </c>
      <c r="AF32" s="19">
        <v>0</v>
      </c>
      <c r="AG32" s="19">
        <v>0</v>
      </c>
      <c r="AH32" s="19">
        <v>0</v>
      </c>
      <c r="AI32" s="19">
        <v>0</v>
      </c>
      <c r="AJ32" s="19">
        <v>0</v>
      </c>
      <c r="AK32" s="19"/>
      <c r="AL32" s="19">
        <f t="shared" si="17"/>
        <v>10.248573401311855</v>
      </c>
      <c r="AM32" s="19">
        <v>8.9492849268365102</v>
      </c>
      <c r="AN32" s="19">
        <v>0.14532635746297379</v>
      </c>
      <c r="AO32" s="19">
        <v>1.0441592714745549</v>
      </c>
      <c r="AP32" s="19">
        <v>0.1098028455378163</v>
      </c>
      <c r="AQ32" s="19"/>
      <c r="AR32" s="19">
        <f t="shared" si="18"/>
        <v>13.523559241676669</v>
      </c>
      <c r="AS32" s="19">
        <v>10.51368731247824</v>
      </c>
      <c r="AT32" s="19">
        <v>2.4389917722614198</v>
      </c>
      <c r="AU32" s="19">
        <v>0.570880156937009</v>
      </c>
      <c r="AV32" s="19"/>
      <c r="AW32" s="19">
        <f t="shared" si="19"/>
        <v>2.3659024119488101E-2</v>
      </c>
      <c r="AX32" s="19">
        <v>0</v>
      </c>
      <c r="AY32" s="19">
        <v>2.3659024119488101E-2</v>
      </c>
      <c r="AZ32" s="19"/>
      <c r="BA32" s="19">
        <f t="shared" si="20"/>
        <v>3.5882482766641896E-2</v>
      </c>
      <c r="BB32" s="19">
        <v>0</v>
      </c>
      <c r="BC32" s="19">
        <v>3.5882482766641896E-2</v>
      </c>
      <c r="BD32" s="19"/>
      <c r="BE32" s="19">
        <f t="shared" si="21"/>
        <v>11.479554564600516</v>
      </c>
      <c r="BF32" s="19">
        <v>0</v>
      </c>
      <c r="BG32" s="19">
        <v>0</v>
      </c>
      <c r="BH32" s="19"/>
      <c r="BI32" s="19">
        <v>1.7564207803032039</v>
      </c>
      <c r="BJ32" s="19">
        <v>6.0788945722998505E-2</v>
      </c>
      <c r="BK32" s="19"/>
      <c r="BL32" s="19">
        <v>0</v>
      </c>
      <c r="BM32" s="19">
        <v>0</v>
      </c>
      <c r="BN32" s="19"/>
      <c r="BO32" s="19">
        <v>3.5172626630293502</v>
      </c>
      <c r="BP32" s="19">
        <v>1.0063261404967139</v>
      </c>
      <c r="BQ32" s="19"/>
      <c r="BR32" s="19">
        <v>5.1387560350482495</v>
      </c>
      <c r="BS32" s="19">
        <v>0</v>
      </c>
      <c r="BT32" s="19"/>
      <c r="BU32" s="19">
        <f t="shared" si="22"/>
        <v>45.422097993774763</v>
      </c>
      <c r="BV32" s="19">
        <v>3.8378387071064404E-2</v>
      </c>
      <c r="BW32" s="19">
        <v>6.0831992313735501</v>
      </c>
      <c r="BX32" s="19">
        <v>17.087439408652152</v>
      </c>
      <c r="BY32" s="19">
        <v>19.942156022578359</v>
      </c>
      <c r="BZ32" s="19">
        <v>2.2709249440996402</v>
      </c>
      <c r="CA32" s="19"/>
      <c r="CB32" s="19">
        <f t="shared" si="23"/>
        <v>174.05552961534573</v>
      </c>
    </row>
    <row r="33" spans="1:81" s="3" customFormat="1" ht="11.25" customHeight="1" x14ac:dyDescent="0.2">
      <c r="A33" s="8"/>
      <c r="B33" s="4">
        <v>2020</v>
      </c>
      <c r="C33" s="4"/>
      <c r="D33" s="145">
        <f t="shared" si="12"/>
        <v>68.048435102870002</v>
      </c>
      <c r="E33" s="19">
        <v>27.090701178310098</v>
      </c>
      <c r="F33" s="19">
        <v>4.0661829855708902</v>
      </c>
      <c r="G33" s="19">
        <v>23.769872561359598</v>
      </c>
      <c r="H33" s="19">
        <v>13.12167837762941</v>
      </c>
      <c r="I33" s="19"/>
      <c r="J33" s="242">
        <f t="shared" si="13"/>
        <v>2.2507050452092852</v>
      </c>
      <c r="K33" s="19">
        <v>2.9054700819285899E-2</v>
      </c>
      <c r="L33" s="19">
        <v>0.178130245564601</v>
      </c>
      <c r="M33" s="19">
        <v>0</v>
      </c>
      <c r="N33" s="19">
        <v>1.985156772735073</v>
      </c>
      <c r="O33" s="19">
        <v>5.8363326090325296E-2</v>
      </c>
      <c r="P33" s="19">
        <v>0</v>
      </c>
      <c r="Q33" s="19"/>
      <c r="R33" s="19">
        <f t="shared" si="14"/>
        <v>1.8992167386022585</v>
      </c>
      <c r="S33" s="19">
        <v>1.5846427089475958</v>
      </c>
      <c r="T33" s="19">
        <v>6.0749629872999804E-2</v>
      </c>
      <c r="U33" s="19">
        <v>0.25382439978166299</v>
      </c>
      <c r="V33" s="19"/>
      <c r="W33" s="19">
        <f t="shared" si="15"/>
        <v>2.6547811645657893</v>
      </c>
      <c r="X33" s="19">
        <v>2.6481131463376402</v>
      </c>
      <c r="Y33" s="19">
        <v>6.6680182281490495E-3</v>
      </c>
      <c r="Z33" s="19">
        <v>0</v>
      </c>
      <c r="AA33" s="19"/>
      <c r="AB33" s="19">
        <f t="shared" si="16"/>
        <v>0</v>
      </c>
      <c r="AC33" s="19">
        <v>0</v>
      </c>
      <c r="AD33" s="19">
        <v>0</v>
      </c>
      <c r="AE33" s="19">
        <v>0</v>
      </c>
      <c r="AF33" s="19">
        <v>0</v>
      </c>
      <c r="AG33" s="19">
        <v>0</v>
      </c>
      <c r="AH33" s="19">
        <v>0</v>
      </c>
      <c r="AI33" s="19">
        <v>0</v>
      </c>
      <c r="AJ33" s="19">
        <v>0</v>
      </c>
      <c r="AK33" s="19"/>
      <c r="AL33" s="19">
        <f t="shared" si="17"/>
        <v>8.022660406669015</v>
      </c>
      <c r="AM33" s="19">
        <v>6.9996396885998102</v>
      </c>
      <c r="AN33" s="19">
        <v>0.1265800226081375</v>
      </c>
      <c r="AO33" s="19">
        <v>0.80927363549639697</v>
      </c>
      <c r="AP33" s="19">
        <v>8.7167059964671306E-2</v>
      </c>
      <c r="AQ33" s="19"/>
      <c r="AR33" s="19">
        <f t="shared" si="18"/>
        <v>10.648136521914477</v>
      </c>
      <c r="AS33" s="19">
        <v>8.3590387975658</v>
      </c>
      <c r="AT33" s="19">
        <v>1.8182674191750601</v>
      </c>
      <c r="AU33" s="19">
        <v>0.47083030517361701</v>
      </c>
      <c r="AV33" s="19"/>
      <c r="AW33" s="19">
        <f t="shared" si="19"/>
        <v>2.0657850038717902E-2</v>
      </c>
      <c r="AX33" s="19">
        <v>0</v>
      </c>
      <c r="AY33" s="19">
        <v>2.0657850038717902E-2</v>
      </c>
      <c r="AZ33" s="19"/>
      <c r="BA33" s="19">
        <f t="shared" si="20"/>
        <v>3.1411161503802798E-2</v>
      </c>
      <c r="BB33" s="19">
        <v>0</v>
      </c>
      <c r="BC33" s="19">
        <v>3.1411161503802798E-2</v>
      </c>
      <c r="BD33" s="19"/>
      <c r="BE33" s="19">
        <f t="shared" si="21"/>
        <v>9.1228863530516424</v>
      </c>
      <c r="BF33" s="19">
        <v>0</v>
      </c>
      <c r="BG33" s="19">
        <v>0</v>
      </c>
      <c r="BH33" s="19"/>
      <c r="BI33" s="19">
        <v>1.4089536696449212</v>
      </c>
      <c r="BJ33" s="19">
        <v>3.8323640364234302E-2</v>
      </c>
      <c r="BK33" s="19"/>
      <c r="BL33" s="19">
        <v>0</v>
      </c>
      <c r="BM33" s="19">
        <v>0</v>
      </c>
      <c r="BN33" s="19"/>
      <c r="BO33" s="19">
        <v>2.7515196566974103</v>
      </c>
      <c r="BP33" s="19">
        <v>0.83677266933906802</v>
      </c>
      <c r="BQ33" s="19"/>
      <c r="BR33" s="19">
        <v>4.0873167170060096</v>
      </c>
      <c r="BS33" s="19">
        <v>0</v>
      </c>
      <c r="BT33" s="19"/>
      <c r="BU33" s="19">
        <f t="shared" si="22"/>
        <v>36.510027914591845</v>
      </c>
      <c r="BV33" s="19">
        <v>2.8153253603491999E-2</v>
      </c>
      <c r="BW33" s="19">
        <v>6.2037534081052303</v>
      </c>
      <c r="BX33" s="19">
        <v>12.563615774126749</v>
      </c>
      <c r="BY33" s="19">
        <v>15.77458810626217</v>
      </c>
      <c r="BZ33" s="19">
        <v>1.9399173724942029</v>
      </c>
      <c r="CA33" s="19"/>
      <c r="CB33" s="19">
        <f t="shared" si="23"/>
        <v>139.20891825901685</v>
      </c>
    </row>
    <row r="34" spans="1:81" s="3" customFormat="1" ht="11.25" customHeight="1" x14ac:dyDescent="0.2">
      <c r="A34" s="24" t="s">
        <v>130</v>
      </c>
      <c r="B34" s="4">
        <v>2013</v>
      </c>
      <c r="C34" s="4"/>
      <c r="D34" s="145">
        <f t="shared" si="0"/>
        <v>72.222092007151261</v>
      </c>
      <c r="E34" s="19">
        <v>33.173990863855003</v>
      </c>
      <c r="F34" s="19">
        <v>2.3753916511357902</v>
      </c>
      <c r="G34" s="19">
        <v>28.228085757040201</v>
      </c>
      <c r="H34" s="19">
        <v>8.4446237351202598</v>
      </c>
      <c r="I34" s="19"/>
      <c r="J34" s="242">
        <f t="shared" si="1"/>
        <v>5.7312467185616436</v>
      </c>
      <c r="K34" s="19">
        <v>6.4736344836473406E-2</v>
      </c>
      <c r="L34" s="19">
        <v>1.0821586383604</v>
      </c>
      <c r="M34" s="19">
        <v>3.4599731707573099E-6</v>
      </c>
      <c r="N34" s="19">
        <v>4.4403173236779896</v>
      </c>
      <c r="O34" s="19">
        <v>0.14402958496262999</v>
      </c>
      <c r="P34" s="19">
        <v>1.36675097942352E-6</v>
      </c>
      <c r="Q34" s="19"/>
      <c r="R34" s="19">
        <f t="shared" si="2"/>
        <v>5.5455239215940351</v>
      </c>
      <c r="S34" s="19">
        <v>3.8573663736585702</v>
      </c>
      <c r="T34" s="19">
        <v>0.73815142758268104</v>
      </c>
      <c r="U34" s="19">
        <v>0.95000612035278398</v>
      </c>
      <c r="V34" s="19"/>
      <c r="W34" s="19">
        <f t="shared" si="3"/>
        <v>3.3611141949398098</v>
      </c>
      <c r="X34" s="19">
        <v>0</v>
      </c>
      <c r="Y34" s="19">
        <v>3.3611141949398098</v>
      </c>
      <c r="Z34" s="19">
        <v>0</v>
      </c>
      <c r="AA34" s="19"/>
      <c r="AB34" s="19">
        <f t="shared" si="4"/>
        <v>5.2956469070906501E-6</v>
      </c>
      <c r="AC34" s="19">
        <v>4.2798185050483899E-6</v>
      </c>
      <c r="AD34" s="19">
        <v>1.0158284020422599E-6</v>
      </c>
      <c r="AE34" s="19">
        <v>0</v>
      </c>
      <c r="AF34" s="19">
        <v>0</v>
      </c>
      <c r="AG34" s="19">
        <v>0</v>
      </c>
      <c r="AH34" s="19">
        <v>0</v>
      </c>
      <c r="AI34" s="19">
        <v>0</v>
      </c>
      <c r="AJ34" s="19">
        <v>0</v>
      </c>
      <c r="AK34" s="19"/>
      <c r="AL34" s="19">
        <f t="shared" si="5"/>
        <v>6.8127585108704301</v>
      </c>
      <c r="AM34" s="19">
        <v>7.7687888873822098E-4</v>
      </c>
      <c r="AN34" s="19">
        <v>0</v>
      </c>
      <c r="AO34" s="19">
        <v>6.5846425214176199</v>
      </c>
      <c r="AP34" s="19">
        <v>0.22733911056407199</v>
      </c>
      <c r="AQ34" s="19"/>
      <c r="AR34" s="19">
        <f t="shared" si="6"/>
        <v>28.655464016449589</v>
      </c>
      <c r="AS34" s="19">
        <v>21.52005390371</v>
      </c>
      <c r="AT34" s="19">
        <v>6.6701072363605398</v>
      </c>
      <c r="AU34" s="19">
        <v>0.46530287637904899</v>
      </c>
      <c r="AV34" s="19"/>
      <c r="AW34" s="19">
        <f t="shared" si="7"/>
        <v>0</v>
      </c>
      <c r="AX34" s="19">
        <v>0</v>
      </c>
      <c r="AY34" s="19">
        <v>0</v>
      </c>
      <c r="AZ34" s="19"/>
      <c r="BA34" s="19">
        <f t="shared" si="8"/>
        <v>0.103466854907662</v>
      </c>
      <c r="BB34" s="19">
        <v>0</v>
      </c>
      <c r="BC34" s="19">
        <v>0.103466854907662</v>
      </c>
      <c r="BD34" s="19"/>
      <c r="BE34" s="19">
        <f t="shared" si="9"/>
        <v>4.9083281280086881</v>
      </c>
      <c r="BF34" s="19">
        <v>1.35469032248965E-3</v>
      </c>
      <c r="BG34" s="19">
        <v>0</v>
      </c>
      <c r="BH34" s="19"/>
      <c r="BI34" s="19">
        <v>0.71656660943230499</v>
      </c>
      <c r="BJ34" s="19">
        <v>1.1677651294488899E-2</v>
      </c>
      <c r="BK34" s="19"/>
      <c r="BL34" s="19">
        <v>6.4901811451530504E-3</v>
      </c>
      <c r="BM34" s="19">
        <v>0</v>
      </c>
      <c r="BN34" s="19"/>
      <c r="BO34" s="19">
        <v>1.22344461574649</v>
      </c>
      <c r="BP34" s="19">
        <v>0</v>
      </c>
      <c r="BQ34" s="19"/>
      <c r="BR34" s="19">
        <v>2.9485919593238599</v>
      </c>
      <c r="BS34" s="19">
        <v>2.0242074390173901E-4</v>
      </c>
      <c r="BT34" s="19"/>
      <c r="BU34" s="19">
        <f t="shared" si="10"/>
        <v>8.3970802071337651</v>
      </c>
      <c r="BV34" s="19">
        <v>2.8337677302568001E-2</v>
      </c>
      <c r="BW34" s="19">
        <v>5.6208701727305001E-2</v>
      </c>
      <c r="BX34" s="19">
        <v>2.2863767705335598</v>
      </c>
      <c r="BY34" s="19">
        <v>5.6539542536031702</v>
      </c>
      <c r="BZ34" s="19">
        <v>0.37220280396716199</v>
      </c>
      <c r="CA34" s="19"/>
      <c r="CB34" s="19">
        <f>SUM(D34,J34,R34,W34,AB34,AL34,AR34,AW34,BA34,BE34,BU34)</f>
        <v>135.7370798552638</v>
      </c>
    </row>
    <row r="35" spans="1:81" s="3" customFormat="1" ht="11.25" customHeight="1" x14ac:dyDescent="0.2">
      <c r="A35" s="24" t="s">
        <v>131</v>
      </c>
      <c r="B35" s="4">
        <v>2015</v>
      </c>
      <c r="C35" s="4"/>
      <c r="D35" s="145">
        <f t="shared" ref="D35:D37" si="24">SUM(E35:H35)</f>
        <v>75.108603489722469</v>
      </c>
      <c r="E35" s="19">
        <v>34.224474583725602</v>
      </c>
      <c r="F35" s="19">
        <v>2.4105600735956401</v>
      </c>
      <c r="G35" s="19">
        <v>29.863643511536502</v>
      </c>
      <c r="H35" s="19">
        <v>8.6099253208647397</v>
      </c>
      <c r="I35" s="19"/>
      <c r="J35" s="242">
        <f t="shared" ref="J35:J37" si="25">SUM(K35:P35)</f>
        <v>6.4234514801634628</v>
      </c>
      <c r="K35" s="19">
        <v>9.0714172939854898E-2</v>
      </c>
      <c r="L35" s="19">
        <v>1.3117705340606101</v>
      </c>
      <c r="M35" s="19">
        <v>9.0527139057919898E-2</v>
      </c>
      <c r="N35" s="19">
        <v>4.7721433446753103</v>
      </c>
      <c r="O35" s="19">
        <v>0.15763774984974199</v>
      </c>
      <c r="P35" s="19">
        <v>6.5853958002567796E-4</v>
      </c>
      <c r="Q35" s="19"/>
      <c r="R35" s="19">
        <f t="shared" ref="R35:R37" si="26">SUM(S35:U35)</f>
        <v>5.927078230343505</v>
      </c>
      <c r="S35" s="19">
        <v>4.0008487460181801</v>
      </c>
      <c r="T35" s="19">
        <v>0.85738476128764496</v>
      </c>
      <c r="U35" s="19">
        <v>1.0688447230376801</v>
      </c>
      <c r="V35" s="19"/>
      <c r="W35" s="19">
        <f t="shared" ref="W35:W37" si="27">SUM(X35:Z35)</f>
        <v>3.5552389075764084</v>
      </c>
      <c r="X35" s="19">
        <v>5.3192302992644498E-2</v>
      </c>
      <c r="Y35" s="19">
        <v>3.500193486423</v>
      </c>
      <c r="Z35" s="19">
        <v>1.8531181607640401E-3</v>
      </c>
      <c r="AA35" s="19"/>
      <c r="AB35" s="19">
        <f t="shared" ref="AB35:AB37" si="28">SUM(AC35:AJ35)</f>
        <v>0.22632950675917682</v>
      </c>
      <c r="AC35" s="19">
        <v>6.3481761445948498E-2</v>
      </c>
      <c r="AD35" s="19">
        <v>8.5913136013367294E-2</v>
      </c>
      <c r="AE35" s="19">
        <v>5.4368813461423303E-4</v>
      </c>
      <c r="AF35" s="19">
        <v>7.6360287225003098E-2</v>
      </c>
      <c r="AG35" s="19">
        <v>3.5217490768432698E-6</v>
      </c>
      <c r="AH35" s="19">
        <v>0</v>
      </c>
      <c r="AI35" s="19">
        <v>0</v>
      </c>
      <c r="AJ35" s="19">
        <v>2.7112191166876902E-5</v>
      </c>
      <c r="AK35" s="19"/>
      <c r="AL35" s="19">
        <f t="shared" ref="AL35:AL37" si="29">SUM(AM35:AP35)</f>
        <v>9.9513265640091593</v>
      </c>
      <c r="AM35" s="19">
        <v>3.7520189931405099</v>
      </c>
      <c r="AN35" s="19">
        <v>6.6651295957940407E-2</v>
      </c>
      <c r="AO35" s="19">
        <v>5.90090907802416</v>
      </c>
      <c r="AP35" s="19">
        <v>0.23174719688654899</v>
      </c>
      <c r="AQ35" s="19"/>
      <c r="AR35" s="19">
        <f t="shared" ref="AR35:AR37" si="30">SUM(AS35:AU35)</f>
        <v>28.490805780071327</v>
      </c>
      <c r="AS35" s="19">
        <v>23.654372399854601</v>
      </c>
      <c r="AT35" s="19">
        <v>4.2114715909609997</v>
      </c>
      <c r="AU35" s="19">
        <v>0.62496178925572499</v>
      </c>
      <c r="AV35" s="19"/>
      <c r="AW35" s="19">
        <f t="shared" ref="AW35:AW37" si="31">SUM(AX35:AY35)</f>
        <v>4.8991126571827699E-2</v>
      </c>
      <c r="AX35" s="19">
        <v>2.0404701436450099E-2</v>
      </c>
      <c r="AY35" s="19">
        <v>2.85864251353776E-2</v>
      </c>
      <c r="AZ35" s="19"/>
      <c r="BA35" s="19">
        <f t="shared" ref="BA35:BA37" si="32">SUM(BB35:BC35)</f>
        <v>0.11309195801772831</v>
      </c>
      <c r="BB35" s="19">
        <v>4.4343449077776299E-2</v>
      </c>
      <c r="BC35" s="19">
        <v>6.8748508939952005E-2</v>
      </c>
      <c r="BD35" s="19"/>
      <c r="BE35" s="19">
        <f t="shared" ref="BE35:BE37" si="33">SUM(BF35:BS35)</f>
        <v>6.5557696329205219</v>
      </c>
      <c r="BF35" s="19">
        <v>0.38946051278079302</v>
      </c>
      <c r="BG35" s="19">
        <v>0.35643965222406898</v>
      </c>
      <c r="BH35" s="19"/>
      <c r="BI35" s="19">
        <v>0.76875465262155895</v>
      </c>
      <c r="BJ35" s="19">
        <v>1.2511134384493999E-2</v>
      </c>
      <c r="BK35" s="19"/>
      <c r="BL35" s="19">
        <v>0.31216336063233302</v>
      </c>
      <c r="BM35" s="19">
        <v>4.7426219672440498E-4</v>
      </c>
      <c r="BN35" s="19"/>
      <c r="BO35" s="19">
        <v>1.31064728852691</v>
      </c>
      <c r="BP35" s="19">
        <v>0</v>
      </c>
      <c r="BQ35" s="19"/>
      <c r="BR35" s="19">
        <v>3.2183065622501101</v>
      </c>
      <c r="BS35" s="19">
        <v>0.18701220730352899</v>
      </c>
      <c r="BT35" s="19"/>
      <c r="BU35" s="19">
        <f t="shared" ref="BU35:BU37" si="34">SUM(BV35:BZ35)</f>
        <v>9.004116841987944</v>
      </c>
      <c r="BV35" s="19">
        <v>3.0865710618791599E-2</v>
      </c>
      <c r="BW35" s="19">
        <v>6.8790604790367901E-2</v>
      </c>
      <c r="BX35" s="19">
        <v>2.4567126209759702</v>
      </c>
      <c r="BY35" s="19">
        <v>6.0483175990345197</v>
      </c>
      <c r="BZ35" s="19">
        <v>0.39943030656829498</v>
      </c>
      <c r="CA35" s="19"/>
      <c r="CB35" s="19">
        <f t="shared" ref="CB35:CB37" si="35">SUM(D35,J35,R35,W35,AB35,AL35,AR35,AW35,BA35,BE35,BU35)</f>
        <v>145.40480351814352</v>
      </c>
    </row>
    <row r="36" spans="1:81" s="3" customFormat="1" ht="11.25" customHeight="1" x14ac:dyDescent="0.2">
      <c r="B36" s="4">
        <v>2018</v>
      </c>
      <c r="C36" s="4"/>
      <c r="D36" s="145">
        <f t="shared" si="24"/>
        <v>82.980534740312734</v>
      </c>
      <c r="E36" s="19">
        <v>39.516230340463899</v>
      </c>
      <c r="F36" s="19">
        <v>2.50664362973817</v>
      </c>
      <c r="G36" s="19">
        <v>32.015367112951601</v>
      </c>
      <c r="H36" s="19">
        <v>8.9422936571590608</v>
      </c>
      <c r="I36" s="19"/>
      <c r="J36" s="242">
        <f t="shared" si="25"/>
        <v>6.6707759916172735</v>
      </c>
      <c r="K36" s="19">
        <v>0.103691120173015</v>
      </c>
      <c r="L36" s="19">
        <v>1.3065311335214</v>
      </c>
      <c r="M36" s="19">
        <v>1.11508516836163E-5</v>
      </c>
      <c r="N36" s="19">
        <v>5.08747389414326</v>
      </c>
      <c r="O36" s="19">
        <v>0.17305463188658801</v>
      </c>
      <c r="P36" s="19">
        <v>1.4061041326522801E-5</v>
      </c>
      <c r="Q36" s="19"/>
      <c r="R36" s="19">
        <f t="shared" si="26"/>
        <v>6.6630157741519183</v>
      </c>
      <c r="S36" s="19">
        <v>4.5754845992750299</v>
      </c>
      <c r="T36" s="19">
        <v>0.88789737664739798</v>
      </c>
      <c r="U36" s="19">
        <v>1.19963379822949</v>
      </c>
      <c r="V36" s="19"/>
      <c r="W36" s="19">
        <f t="shared" si="27"/>
        <v>4.001522871151133</v>
      </c>
      <c r="X36" s="19">
        <v>0</v>
      </c>
      <c r="Y36" s="19">
        <v>4.0007655053096398</v>
      </c>
      <c r="Z36" s="19">
        <v>7.5736584149361499E-4</v>
      </c>
      <c r="AA36" s="19"/>
      <c r="AB36" s="19">
        <f t="shared" si="28"/>
        <v>3.7146594351777218E-4</v>
      </c>
      <c r="AC36" s="19">
        <v>1.38636162471742E-5</v>
      </c>
      <c r="AD36" s="19">
        <v>8.8475608825699704E-7</v>
      </c>
      <c r="AE36" s="19">
        <v>0</v>
      </c>
      <c r="AF36" s="19">
        <v>3.56717571182341E-4</v>
      </c>
      <c r="AG36" s="19">
        <v>0</v>
      </c>
      <c r="AH36" s="19">
        <v>0</v>
      </c>
      <c r="AI36" s="19">
        <v>0</v>
      </c>
      <c r="AJ36" s="19">
        <v>0</v>
      </c>
      <c r="AK36" s="19"/>
      <c r="AL36" s="19">
        <f t="shared" si="29"/>
        <v>8.7070630370464386</v>
      </c>
      <c r="AM36" s="19">
        <v>8.2049917462339499E-4</v>
      </c>
      <c r="AN36" s="19">
        <v>0</v>
      </c>
      <c r="AO36" s="19">
        <v>8.3955257771106098</v>
      </c>
      <c r="AP36" s="19">
        <v>0.31071676076120602</v>
      </c>
      <c r="AQ36" s="19"/>
      <c r="AR36" s="19">
        <f t="shared" si="30"/>
        <v>34.754366822974916</v>
      </c>
      <c r="AS36" s="19">
        <v>26.000926864124899</v>
      </c>
      <c r="AT36" s="19">
        <v>7.6693153084026404</v>
      </c>
      <c r="AU36" s="19">
        <v>1.08412465044738</v>
      </c>
      <c r="AV36" s="19"/>
      <c r="AW36" s="19">
        <f t="shared" si="31"/>
        <v>0</v>
      </c>
      <c r="AX36" s="19">
        <v>0</v>
      </c>
      <c r="AY36" s="19">
        <v>0</v>
      </c>
      <c r="AZ36" s="19"/>
      <c r="BA36" s="19">
        <f t="shared" si="32"/>
        <v>0.10397398620718901</v>
      </c>
      <c r="BB36" s="19">
        <v>0</v>
      </c>
      <c r="BC36" s="19">
        <v>0.10397398620718901</v>
      </c>
      <c r="BD36" s="19"/>
      <c r="BE36" s="19">
        <f t="shared" si="33"/>
        <v>7.3472050960669177</v>
      </c>
      <c r="BF36" s="19">
        <v>2.6503490787396899E-3</v>
      </c>
      <c r="BG36" s="19">
        <v>1.5355271339419199E-6</v>
      </c>
      <c r="BH36" s="19"/>
      <c r="BI36" s="19">
        <v>1.08751703455172</v>
      </c>
      <c r="BJ36" s="19">
        <v>0.110317237442109</v>
      </c>
      <c r="BK36" s="19"/>
      <c r="BL36" s="19">
        <v>8.9565152345603798E-3</v>
      </c>
      <c r="BM36" s="19">
        <v>0</v>
      </c>
      <c r="BN36" s="19"/>
      <c r="BO36" s="19">
        <v>1.39421718482639</v>
      </c>
      <c r="BP36" s="19">
        <v>1.3131072657957501</v>
      </c>
      <c r="BQ36" s="19"/>
      <c r="BR36" s="19">
        <v>3.4302619997638502</v>
      </c>
      <c r="BS36" s="19">
        <v>1.7597384666443499E-4</v>
      </c>
      <c r="BT36" s="19"/>
      <c r="BU36" s="19">
        <f t="shared" si="34"/>
        <v>10.038655763545757</v>
      </c>
      <c r="BV36" s="19">
        <v>3.9008177519226299E-2</v>
      </c>
      <c r="BW36" s="19">
        <v>0.57047674679054705</v>
      </c>
      <c r="BX36" s="19">
        <v>2.32866433782783</v>
      </c>
      <c r="BY36" s="19">
        <v>6.5382169845398996</v>
      </c>
      <c r="BZ36" s="19">
        <v>0.56228951686825301</v>
      </c>
      <c r="CA36" s="19"/>
      <c r="CB36" s="19">
        <f t="shared" si="35"/>
        <v>161.26748554901781</v>
      </c>
    </row>
    <row r="37" spans="1:81" s="3" customFormat="1" ht="11.25" customHeight="1" x14ac:dyDescent="0.2">
      <c r="A37" s="8"/>
      <c r="B37" s="4">
        <v>2020</v>
      </c>
      <c r="C37" s="4"/>
      <c r="D37" s="145">
        <f t="shared" si="24"/>
        <v>88.734997499999992</v>
      </c>
      <c r="E37" s="19">
        <v>43.814563919999998</v>
      </c>
      <c r="F37" s="19">
        <v>2.4189341</v>
      </c>
      <c r="G37" s="19">
        <v>33.435528359999999</v>
      </c>
      <c r="H37" s="19">
        <v>9.0659711200000004</v>
      </c>
      <c r="I37" s="19"/>
      <c r="J37" s="242">
        <f t="shared" si="25"/>
        <v>7.1694698700000004</v>
      </c>
      <c r="K37" s="19">
        <v>0.11595356</v>
      </c>
      <c r="L37" s="19">
        <v>1.3844103000000001</v>
      </c>
      <c r="M37" s="19">
        <v>0</v>
      </c>
      <c r="N37" s="19">
        <v>5.50057989</v>
      </c>
      <c r="O37" s="19">
        <v>0.16852612</v>
      </c>
      <c r="P37" s="19">
        <v>0</v>
      </c>
      <c r="Q37" s="19"/>
      <c r="R37" s="19">
        <f t="shared" si="26"/>
        <v>7.12225222</v>
      </c>
      <c r="S37" s="19">
        <v>4.92978337</v>
      </c>
      <c r="T37" s="19">
        <v>0.96803550000000005</v>
      </c>
      <c r="U37" s="19">
        <v>1.22443335</v>
      </c>
      <c r="V37" s="19"/>
      <c r="W37" s="19">
        <f t="shared" si="27"/>
        <v>4.2899842599999998</v>
      </c>
      <c r="X37" s="19">
        <v>0</v>
      </c>
      <c r="Y37" s="19">
        <v>4.2899842599999998</v>
      </c>
      <c r="Z37" s="19">
        <v>0</v>
      </c>
      <c r="AA37" s="19"/>
      <c r="AB37" s="19">
        <f t="shared" si="28"/>
        <v>0</v>
      </c>
      <c r="AC37" s="19">
        <v>0</v>
      </c>
      <c r="AD37" s="19">
        <v>0</v>
      </c>
      <c r="AE37" s="19">
        <v>0</v>
      </c>
      <c r="AF37" s="19">
        <v>0</v>
      </c>
      <c r="AG37" s="19">
        <v>0</v>
      </c>
      <c r="AH37" s="19">
        <v>0</v>
      </c>
      <c r="AI37" s="19">
        <v>0</v>
      </c>
      <c r="AJ37" s="19">
        <v>0</v>
      </c>
      <c r="AK37" s="19"/>
      <c r="AL37" s="19">
        <f t="shared" si="29"/>
        <v>9.2791987200000001</v>
      </c>
      <c r="AM37" s="19">
        <v>0</v>
      </c>
      <c r="AN37" s="19">
        <v>0</v>
      </c>
      <c r="AO37" s="19">
        <v>8.7989203200000006</v>
      </c>
      <c r="AP37" s="19">
        <v>0.48027839999999999</v>
      </c>
      <c r="AQ37" s="19"/>
      <c r="AR37" s="19">
        <f t="shared" si="30"/>
        <v>36.335479999999997</v>
      </c>
      <c r="AS37" s="19">
        <v>27.49299504</v>
      </c>
      <c r="AT37" s="19">
        <v>7.7182492099999997</v>
      </c>
      <c r="AU37" s="19">
        <v>1.12423575</v>
      </c>
      <c r="AV37" s="19"/>
      <c r="AW37" s="19">
        <f t="shared" si="31"/>
        <v>0</v>
      </c>
      <c r="AX37" s="19">
        <v>0</v>
      </c>
      <c r="AY37" s="19">
        <v>0</v>
      </c>
      <c r="AZ37" s="19"/>
      <c r="BA37" s="19">
        <f t="shared" si="32"/>
        <v>0.10206413</v>
      </c>
      <c r="BB37" s="19">
        <v>0</v>
      </c>
      <c r="BC37" s="19">
        <v>0.10206413</v>
      </c>
      <c r="BD37" s="19"/>
      <c r="BE37" s="19">
        <f t="shared" si="33"/>
        <v>7.9193707500000006</v>
      </c>
      <c r="BF37" s="19">
        <v>0</v>
      </c>
      <c r="BG37" s="19">
        <v>0</v>
      </c>
      <c r="BH37" s="19"/>
      <c r="BI37" s="19">
        <v>1.1848406199999999</v>
      </c>
      <c r="BJ37" s="19">
        <v>9.9394159999999995E-2</v>
      </c>
      <c r="BK37" s="19"/>
      <c r="BL37" s="19">
        <v>0</v>
      </c>
      <c r="BM37" s="19">
        <v>0</v>
      </c>
      <c r="BN37" s="19"/>
      <c r="BO37" s="19">
        <v>1.47626043</v>
      </c>
      <c r="BP37" s="19">
        <v>1.5153508600000001</v>
      </c>
      <c r="BQ37" s="19"/>
      <c r="BR37" s="19">
        <v>3.6435246800000001</v>
      </c>
      <c r="BS37" s="19">
        <v>0</v>
      </c>
      <c r="BT37" s="19"/>
      <c r="BU37" s="19">
        <f t="shared" si="34"/>
        <v>10.706949909999999</v>
      </c>
      <c r="BV37" s="19">
        <v>4.0967770000000001E-2</v>
      </c>
      <c r="BW37" s="19">
        <v>0.81222914999999996</v>
      </c>
      <c r="BX37" s="19">
        <v>2.29871793</v>
      </c>
      <c r="BY37" s="19">
        <v>6.8184649400000001</v>
      </c>
      <c r="BZ37" s="19">
        <v>0.73657011999999999</v>
      </c>
      <c r="CA37" s="19"/>
      <c r="CB37" s="19">
        <f t="shared" si="35"/>
        <v>171.65976735999999</v>
      </c>
    </row>
    <row r="38" spans="1:81" s="7" customFormat="1" ht="11.25" customHeight="1" x14ac:dyDescent="0.2">
      <c r="A38" s="7" t="s">
        <v>41</v>
      </c>
      <c r="B38" s="55">
        <v>2013</v>
      </c>
      <c r="C38" s="55"/>
      <c r="D38" s="107">
        <f t="shared" si="0"/>
        <v>70.545287445140275</v>
      </c>
      <c r="E38" s="53">
        <v>31.854632490858702</v>
      </c>
      <c r="F38" s="53">
        <v>2.7149764028201102</v>
      </c>
      <c r="G38" s="53">
        <v>26.811597277312899</v>
      </c>
      <c r="H38" s="53">
        <v>9.16408127414857</v>
      </c>
      <c r="I38" s="53"/>
      <c r="J38" s="245">
        <f t="shared" si="1"/>
        <v>62.173105780346596</v>
      </c>
      <c r="K38" s="53">
        <v>0.44952071409423699</v>
      </c>
      <c r="L38" s="53">
        <v>3.3395189475043998</v>
      </c>
      <c r="M38" s="53">
        <v>0.24046449620146801</v>
      </c>
      <c r="N38" s="53">
        <v>57.285783768517497</v>
      </c>
      <c r="O38" s="53">
        <v>0.85781785402899702</v>
      </c>
      <c r="P38" s="53">
        <v>0</v>
      </c>
      <c r="Q38" s="53"/>
      <c r="R38" s="53">
        <f t="shared" si="2"/>
        <v>6.598026406662</v>
      </c>
      <c r="S38" s="53">
        <v>3.2127711493580602</v>
      </c>
      <c r="T38" s="53">
        <v>1.6356221568512399</v>
      </c>
      <c r="U38" s="53">
        <v>1.7496331004526999</v>
      </c>
      <c r="V38" s="53"/>
      <c r="W38" s="53">
        <f t="shared" si="3"/>
        <v>1.7609054977457406</v>
      </c>
      <c r="X38" s="53">
        <v>0.11834564697166899</v>
      </c>
      <c r="Y38" s="53">
        <v>1.6208473422335601</v>
      </c>
      <c r="Z38" s="53">
        <v>2.1712508540511401E-2</v>
      </c>
      <c r="AA38" s="53"/>
      <c r="AB38" s="53">
        <f t="shared" si="4"/>
        <v>0</v>
      </c>
      <c r="AC38" s="53">
        <v>0</v>
      </c>
      <c r="AD38" s="53">
        <v>0</v>
      </c>
      <c r="AE38" s="53">
        <v>0</v>
      </c>
      <c r="AF38" s="53">
        <v>0</v>
      </c>
      <c r="AG38" s="53">
        <v>0</v>
      </c>
      <c r="AH38" s="53">
        <v>0</v>
      </c>
      <c r="AI38" s="53">
        <v>0</v>
      </c>
      <c r="AJ38" s="53">
        <v>0</v>
      </c>
      <c r="AK38" s="53"/>
      <c r="AL38" s="53">
        <f t="shared" si="5"/>
        <v>4.8717707089723001</v>
      </c>
      <c r="AM38" s="53">
        <v>0</v>
      </c>
      <c r="AN38" s="53">
        <v>2.4239235454035701</v>
      </c>
      <c r="AO38" s="53">
        <v>0</v>
      </c>
      <c r="AP38" s="53">
        <v>2.44784716356873</v>
      </c>
      <c r="AQ38" s="53"/>
      <c r="AR38" s="53">
        <f>SUM(AS38:AU38)</f>
        <v>92.370527831408737</v>
      </c>
      <c r="AS38" s="53">
        <v>59.911030517601198</v>
      </c>
      <c r="AT38" s="53">
        <v>29.568392413969502</v>
      </c>
      <c r="AU38" s="53">
        <v>2.89110489983804</v>
      </c>
      <c r="AV38" s="53"/>
      <c r="AW38" s="53">
        <f t="shared" si="7"/>
        <v>0</v>
      </c>
      <c r="AX38" s="53">
        <v>0</v>
      </c>
      <c r="AY38" s="53">
        <v>0</v>
      </c>
      <c r="AZ38" s="53"/>
      <c r="BA38" s="53">
        <f t="shared" si="8"/>
        <v>1.9594637735121831</v>
      </c>
      <c r="BB38" s="53">
        <v>0.68634623953694296</v>
      </c>
      <c r="BC38" s="53">
        <v>1.2731175339752401</v>
      </c>
      <c r="BD38" s="53"/>
      <c r="BE38" s="53">
        <f>SUM(BF38:BS38)</f>
        <v>16.247753333535012</v>
      </c>
      <c r="BF38" s="53">
        <v>0</v>
      </c>
      <c r="BG38" s="53">
        <v>0</v>
      </c>
      <c r="BH38" s="53"/>
      <c r="BI38" s="53">
        <v>1.53649483156916</v>
      </c>
      <c r="BJ38" s="53">
        <v>1.52571300253733E-2</v>
      </c>
      <c r="BK38" s="53"/>
      <c r="BL38" s="53">
        <v>0</v>
      </c>
      <c r="BM38" s="53">
        <v>0</v>
      </c>
      <c r="BN38" s="53"/>
      <c r="BO38" s="53">
        <v>2.61035496294308</v>
      </c>
      <c r="BP38" s="53">
        <v>0</v>
      </c>
      <c r="BQ38" s="53"/>
      <c r="BR38" s="53">
        <v>12.0856464089974</v>
      </c>
      <c r="BS38" s="53">
        <v>0</v>
      </c>
      <c r="BT38" s="53"/>
      <c r="BU38" s="53">
        <f t="shared" si="10"/>
        <v>11.647822879606943</v>
      </c>
      <c r="BV38" s="53">
        <v>2.55679868485412E-2</v>
      </c>
      <c r="BW38" s="53">
        <v>4.5173014153669401E-2</v>
      </c>
      <c r="BX38" s="53">
        <v>3.0491687152003299</v>
      </c>
      <c r="BY38" s="53">
        <v>7.7486242228926399</v>
      </c>
      <c r="BZ38" s="53">
        <v>0.77928894051176401</v>
      </c>
      <c r="CA38" s="53"/>
      <c r="CB38" s="53">
        <f t="shared" ref="CB38:CB45" si="36">SUM(D38,J38,R38,W38,AB38,AL38,AR38,AW38,BA38,BE38,BU38)</f>
        <v>268.17466365692979</v>
      </c>
    </row>
    <row r="39" spans="1:81" s="7" customFormat="1" ht="11.25" customHeight="1" x14ac:dyDescent="0.2">
      <c r="B39" s="55">
        <v>2015</v>
      </c>
      <c r="C39" s="55"/>
      <c r="D39" s="107">
        <f t="shared" ref="D39:D41" si="37">SUM(E39:H39)</f>
        <v>80.074901805318504</v>
      </c>
      <c r="E39" s="53">
        <v>35.103480429237798</v>
      </c>
      <c r="F39" s="53">
        <v>3.0007136370279999</v>
      </c>
      <c r="G39" s="53">
        <v>31.112460091183099</v>
      </c>
      <c r="H39" s="53">
        <v>10.8582476478696</v>
      </c>
      <c r="I39" s="53"/>
      <c r="J39" s="245">
        <f t="shared" ref="J39:J41" si="38">SUM(K39:P39)</f>
        <v>67.571714952477535</v>
      </c>
      <c r="K39" s="53">
        <v>0.50626873205461997</v>
      </c>
      <c r="L39" s="53">
        <v>4.3183766587009096</v>
      </c>
      <c r="M39" s="53">
        <v>0.27741019739107198</v>
      </c>
      <c r="N39" s="53">
        <v>61.487837077808102</v>
      </c>
      <c r="O39" s="53">
        <v>0.98182228652282899</v>
      </c>
      <c r="P39" s="53">
        <v>0</v>
      </c>
      <c r="Q39" s="53"/>
      <c r="R39" s="53">
        <f t="shared" ref="R39:R41" si="39">SUM(S39:U39)</f>
        <v>7.9318431246307499</v>
      </c>
      <c r="S39" s="53">
        <v>3.77041287399418</v>
      </c>
      <c r="T39" s="53">
        <v>2.0601783835472198</v>
      </c>
      <c r="U39" s="53">
        <v>2.1012518670893501</v>
      </c>
      <c r="V39" s="53"/>
      <c r="W39" s="53">
        <f t="shared" ref="W39:W41" si="40">SUM(X39:Z39)</f>
        <v>1.8973779080305369</v>
      </c>
      <c r="X39" s="53">
        <v>0.17916219336884501</v>
      </c>
      <c r="Y39" s="53">
        <v>1.6862866603645601</v>
      </c>
      <c r="Z39" s="53">
        <v>3.19290542971317E-2</v>
      </c>
      <c r="AA39" s="53"/>
      <c r="AB39" s="53">
        <f t="shared" ref="AB39:AB41" si="41">SUM(AC39:AJ39)</f>
        <v>0</v>
      </c>
      <c r="AC39" s="53">
        <v>0</v>
      </c>
      <c r="AD39" s="53">
        <v>0</v>
      </c>
      <c r="AE39" s="53">
        <v>0</v>
      </c>
      <c r="AF39" s="53">
        <v>0</v>
      </c>
      <c r="AG39" s="53">
        <v>0</v>
      </c>
      <c r="AH39" s="53">
        <v>0</v>
      </c>
      <c r="AI39" s="53">
        <v>0</v>
      </c>
      <c r="AJ39" s="53">
        <v>0</v>
      </c>
      <c r="AK39" s="53"/>
      <c r="AL39" s="53">
        <f t="shared" ref="AL39:AL41" si="42">SUM(AM39:AP39)</f>
        <v>6.0154170491153494</v>
      </c>
      <c r="AM39" s="53">
        <v>0</v>
      </c>
      <c r="AN39" s="53">
        <v>3.4084296102151499</v>
      </c>
      <c r="AO39" s="53">
        <v>0</v>
      </c>
      <c r="AP39" s="53">
        <v>2.6069874389001999</v>
      </c>
      <c r="AQ39" s="53"/>
      <c r="AR39" s="53">
        <f t="shared" ref="AR39:AR41" si="43">SUM(AS39:AU39)</f>
        <v>105.3804314500577</v>
      </c>
      <c r="AS39" s="53">
        <v>71.985640630092107</v>
      </c>
      <c r="AT39" s="53">
        <v>29.178984196325398</v>
      </c>
      <c r="AU39" s="53">
        <v>4.2158066236401899</v>
      </c>
      <c r="AV39" s="53"/>
      <c r="AW39" s="53">
        <f t="shared" ref="AW39:AW41" si="44">SUM(AX39:AY39)</f>
        <v>0</v>
      </c>
      <c r="AX39" s="53">
        <v>0</v>
      </c>
      <c r="AY39" s="53">
        <v>0</v>
      </c>
      <c r="AZ39" s="53"/>
      <c r="BA39" s="53">
        <f t="shared" ref="BA39:BA41" si="45">SUM(BB39:BC39)</f>
        <v>1.9639169939336421</v>
      </c>
      <c r="BB39" s="53">
        <v>0.38220557891615198</v>
      </c>
      <c r="BC39" s="53">
        <v>1.58171141501749</v>
      </c>
      <c r="BD39" s="53"/>
      <c r="BE39" s="53">
        <f t="shared" ref="BE39:BE41" si="46">SUM(BF39:BS39)</f>
        <v>17.415018602381771</v>
      </c>
      <c r="BF39" s="53">
        <v>0</v>
      </c>
      <c r="BG39" s="53">
        <v>0</v>
      </c>
      <c r="BH39" s="53"/>
      <c r="BI39" s="53">
        <v>1.6822686911645599</v>
      </c>
      <c r="BJ39" s="53">
        <v>2.0330950936279402E-2</v>
      </c>
      <c r="BK39" s="53"/>
      <c r="BL39" s="53">
        <v>0</v>
      </c>
      <c r="BM39" s="53">
        <v>0</v>
      </c>
      <c r="BN39" s="53"/>
      <c r="BO39" s="53">
        <v>2.8385131187152299</v>
      </c>
      <c r="BP39" s="53">
        <v>0</v>
      </c>
      <c r="BQ39" s="53"/>
      <c r="BR39" s="53">
        <v>12.8739058415657</v>
      </c>
      <c r="BS39" s="53">
        <v>0</v>
      </c>
      <c r="BT39" s="53"/>
      <c r="BU39" s="53">
        <f t="shared" ref="BU39:BU41" si="47">SUM(BV39:BZ39)</f>
        <v>13.185293330828804</v>
      </c>
      <c r="BV39" s="53">
        <v>6.57944294281749E-2</v>
      </c>
      <c r="BW39" s="53">
        <v>7.0046172621535299E-2</v>
      </c>
      <c r="BX39" s="53">
        <v>3.4812220692713201</v>
      </c>
      <c r="BY39" s="53">
        <v>8.7079406719125991</v>
      </c>
      <c r="BZ39" s="53">
        <v>0.86028998759517605</v>
      </c>
      <c r="CA39" s="53"/>
      <c r="CB39" s="53">
        <f t="shared" si="36"/>
        <v>301.43591521677462</v>
      </c>
    </row>
    <row r="40" spans="1:81" s="7" customFormat="1" ht="11.25" customHeight="1" x14ac:dyDescent="0.2">
      <c r="B40" s="55">
        <v>2018</v>
      </c>
      <c r="C40" s="55"/>
      <c r="D40" s="107">
        <f t="shared" si="37"/>
        <v>96.541162054413917</v>
      </c>
      <c r="E40" s="53">
        <v>42.586163424889897</v>
      </c>
      <c r="F40" s="53">
        <v>3.3996313757068202</v>
      </c>
      <c r="G40" s="53">
        <v>37.150659139895701</v>
      </c>
      <c r="H40" s="53">
        <v>13.404708113921499</v>
      </c>
      <c r="I40" s="53"/>
      <c r="J40" s="245">
        <f t="shared" si="38"/>
        <v>81.146115285188955</v>
      </c>
      <c r="K40" s="53">
        <v>0.81029772851797499</v>
      </c>
      <c r="L40" s="53">
        <v>5.5495772306034103</v>
      </c>
      <c r="M40" s="53">
        <v>0.26736839306108301</v>
      </c>
      <c r="N40" s="53">
        <v>73.294182645628297</v>
      </c>
      <c r="O40" s="53">
        <v>1.2246892873782</v>
      </c>
      <c r="P40" s="53">
        <v>0</v>
      </c>
      <c r="Q40" s="53"/>
      <c r="R40" s="53">
        <f t="shared" si="39"/>
        <v>9.7542867780340394</v>
      </c>
      <c r="S40" s="53">
        <v>4.6528636807093298</v>
      </c>
      <c r="T40" s="53">
        <v>2.5103463876534899</v>
      </c>
      <c r="U40" s="53">
        <v>2.5910767096712202</v>
      </c>
      <c r="V40" s="53"/>
      <c r="W40" s="53">
        <f t="shared" si="40"/>
        <v>2.4974801040518129</v>
      </c>
      <c r="X40" s="53">
        <v>0.21622546639033499</v>
      </c>
      <c r="Y40" s="53">
        <v>2.2496011184872602</v>
      </c>
      <c r="Z40" s="53">
        <v>3.1653519174217798E-2</v>
      </c>
      <c r="AA40" s="53"/>
      <c r="AB40" s="53">
        <f t="shared" si="41"/>
        <v>0</v>
      </c>
      <c r="AC40" s="53">
        <v>0</v>
      </c>
      <c r="AD40" s="53">
        <v>0</v>
      </c>
      <c r="AE40" s="53">
        <v>0</v>
      </c>
      <c r="AF40" s="53">
        <v>0</v>
      </c>
      <c r="AG40" s="53">
        <v>0</v>
      </c>
      <c r="AH40" s="53">
        <v>0</v>
      </c>
      <c r="AI40" s="53">
        <v>0</v>
      </c>
      <c r="AJ40" s="53">
        <v>0</v>
      </c>
      <c r="AK40" s="53"/>
      <c r="AL40" s="53">
        <f t="shared" si="42"/>
        <v>8.3761092515484901</v>
      </c>
      <c r="AM40" s="53">
        <v>0</v>
      </c>
      <c r="AN40" s="53">
        <v>5.23257074509766</v>
      </c>
      <c r="AO40" s="53">
        <v>0</v>
      </c>
      <c r="AP40" s="53">
        <v>3.1435385064508301</v>
      </c>
      <c r="AQ40" s="53"/>
      <c r="AR40" s="53">
        <f t="shared" si="43"/>
        <v>131.92417506011964</v>
      </c>
      <c r="AS40" s="53">
        <v>87.213727291048798</v>
      </c>
      <c r="AT40" s="53">
        <v>36.784316636405897</v>
      </c>
      <c r="AU40" s="53">
        <v>7.9261311326649597</v>
      </c>
      <c r="AV40" s="53"/>
      <c r="AW40" s="53">
        <f t="shared" si="44"/>
        <v>0</v>
      </c>
      <c r="AX40" s="53">
        <v>0</v>
      </c>
      <c r="AY40" s="53">
        <v>0</v>
      </c>
      <c r="AZ40" s="53"/>
      <c r="BA40" s="53">
        <f t="shared" si="45"/>
        <v>2.7967479302321712</v>
      </c>
      <c r="BB40" s="53">
        <v>0.59306847644487104</v>
      </c>
      <c r="BC40" s="53">
        <v>2.2036794537872999</v>
      </c>
      <c r="BD40" s="53"/>
      <c r="BE40" s="53">
        <f t="shared" si="46"/>
        <v>25.097030101719145</v>
      </c>
      <c r="BF40" s="53">
        <v>0</v>
      </c>
      <c r="BG40" s="53">
        <v>0</v>
      </c>
      <c r="BH40" s="53"/>
      <c r="BI40" s="53">
        <v>2.4251075766832102</v>
      </c>
      <c r="BJ40" s="53">
        <v>0.37632957903331499</v>
      </c>
      <c r="BK40" s="53"/>
      <c r="BL40" s="53">
        <v>0</v>
      </c>
      <c r="BM40" s="53">
        <v>0</v>
      </c>
      <c r="BN40" s="53"/>
      <c r="BO40" s="53">
        <v>3.4430693916358601</v>
      </c>
      <c r="BP40" s="53">
        <v>2.1452107636367601</v>
      </c>
      <c r="BQ40" s="53"/>
      <c r="BR40" s="53">
        <v>16.707312790730001</v>
      </c>
      <c r="BS40" s="53">
        <v>0</v>
      </c>
      <c r="BT40" s="53"/>
      <c r="BU40" s="53">
        <f t="shared" si="47"/>
        <v>16.274168936500299</v>
      </c>
      <c r="BV40" s="53">
        <v>9.4134702922784697E-2</v>
      </c>
      <c r="BW40" s="53">
        <v>0.89320076567337403</v>
      </c>
      <c r="BX40" s="53">
        <v>3.6967644825897099</v>
      </c>
      <c r="BY40" s="53">
        <v>10.3296722999529</v>
      </c>
      <c r="BZ40" s="53">
        <v>1.26039668536153</v>
      </c>
      <c r="CA40" s="53"/>
      <c r="CB40" s="53">
        <f t="shared" si="36"/>
        <v>374.4072755018085</v>
      </c>
    </row>
    <row r="41" spans="1:81" s="7" customFormat="1" ht="11.25" customHeight="1" x14ac:dyDescent="0.2">
      <c r="A41" s="14"/>
      <c r="B41" s="55">
        <v>2020</v>
      </c>
      <c r="C41" s="55"/>
      <c r="D41" s="107">
        <f t="shared" si="37"/>
        <v>79.769241196820829</v>
      </c>
      <c r="E41" s="53">
        <v>36.159623541930898</v>
      </c>
      <c r="F41" s="53">
        <v>2.7158394802517298</v>
      </c>
      <c r="G41" s="53">
        <v>30.023894943923398</v>
      </c>
      <c r="H41" s="53">
        <v>10.8698832307148</v>
      </c>
      <c r="I41" s="53"/>
      <c r="J41" s="245">
        <f t="shared" si="38"/>
        <v>72.819968854297215</v>
      </c>
      <c r="K41" s="53">
        <v>0.70522743427709</v>
      </c>
      <c r="L41" s="53">
        <v>4.4261895186527598</v>
      </c>
      <c r="M41" s="53">
        <v>0.238781800383573</v>
      </c>
      <c r="N41" s="53">
        <v>66.508535807447402</v>
      </c>
      <c r="O41" s="53">
        <v>0.94123429353640298</v>
      </c>
      <c r="P41" s="53">
        <v>0</v>
      </c>
      <c r="Q41" s="53"/>
      <c r="R41" s="53">
        <f t="shared" si="39"/>
        <v>8.6165534530190691</v>
      </c>
      <c r="S41" s="53">
        <v>4.1501037755658796</v>
      </c>
      <c r="T41" s="53">
        <v>2.1309728557039498</v>
      </c>
      <c r="U41" s="53">
        <v>2.3354768217492401</v>
      </c>
      <c r="V41" s="53"/>
      <c r="W41" s="53">
        <f t="shared" si="40"/>
        <v>2.3294797100185218</v>
      </c>
      <c r="X41" s="53">
        <v>0.207580822484983</v>
      </c>
      <c r="Y41" s="53">
        <v>2.0926543509817899</v>
      </c>
      <c r="Z41" s="53">
        <v>2.92445365517492E-2</v>
      </c>
      <c r="AA41" s="53"/>
      <c r="AB41" s="53">
        <f t="shared" si="41"/>
        <v>0</v>
      </c>
      <c r="AC41" s="53">
        <v>0</v>
      </c>
      <c r="AD41" s="53">
        <v>0</v>
      </c>
      <c r="AE41" s="53">
        <v>0</v>
      </c>
      <c r="AF41" s="53">
        <v>0</v>
      </c>
      <c r="AG41" s="53">
        <v>0</v>
      </c>
      <c r="AH41" s="53">
        <v>0</v>
      </c>
      <c r="AI41" s="53">
        <v>0</v>
      </c>
      <c r="AJ41" s="53">
        <v>0</v>
      </c>
      <c r="AK41" s="53"/>
      <c r="AL41" s="53">
        <f t="shared" si="42"/>
        <v>6.6775251313822599</v>
      </c>
      <c r="AM41" s="53">
        <v>0</v>
      </c>
      <c r="AN41" s="53">
        <v>4.0110968477512499</v>
      </c>
      <c r="AO41" s="53">
        <v>0</v>
      </c>
      <c r="AP41" s="53">
        <v>2.66642828363101</v>
      </c>
      <c r="AQ41" s="53"/>
      <c r="AR41" s="53">
        <f t="shared" si="43"/>
        <v>111.89056215398914</v>
      </c>
      <c r="AS41" s="53">
        <v>76.424375257773306</v>
      </c>
      <c r="AT41" s="53">
        <v>29.239104808494702</v>
      </c>
      <c r="AU41" s="53">
        <v>6.2270820877211301</v>
      </c>
      <c r="AV41" s="53"/>
      <c r="AW41" s="53">
        <f t="shared" si="44"/>
        <v>0</v>
      </c>
      <c r="AX41" s="53">
        <v>0</v>
      </c>
      <c r="AY41" s="53">
        <v>0</v>
      </c>
      <c r="AZ41" s="53"/>
      <c r="BA41" s="53">
        <f t="shared" si="45"/>
        <v>2.6041558079430218</v>
      </c>
      <c r="BB41" s="53">
        <v>0.42957563370709201</v>
      </c>
      <c r="BC41" s="53">
        <v>2.1745801742359299</v>
      </c>
      <c r="BD41" s="53"/>
      <c r="BE41" s="53">
        <f t="shared" si="46"/>
        <v>21.14295672182131</v>
      </c>
      <c r="BF41" s="53">
        <v>0</v>
      </c>
      <c r="BG41" s="53">
        <v>0</v>
      </c>
      <c r="BH41" s="53"/>
      <c r="BI41" s="53">
        <v>2.0507575789014401</v>
      </c>
      <c r="BJ41" s="53">
        <v>0.28825775779173002</v>
      </c>
      <c r="BK41" s="53"/>
      <c r="BL41" s="53">
        <v>0</v>
      </c>
      <c r="BM41" s="53">
        <v>0</v>
      </c>
      <c r="BN41" s="53"/>
      <c r="BO41" s="53">
        <v>2.8332228151447598</v>
      </c>
      <c r="BP41" s="53">
        <v>1.83434206171048</v>
      </c>
      <c r="BQ41" s="53"/>
      <c r="BR41" s="53">
        <v>14.1363765082729</v>
      </c>
      <c r="BS41" s="53">
        <v>0</v>
      </c>
      <c r="BT41" s="53"/>
      <c r="BU41" s="53">
        <f t="shared" si="47"/>
        <v>13.493597323501382</v>
      </c>
      <c r="BV41" s="53">
        <v>7.4004611731199696E-2</v>
      </c>
      <c r="BW41" s="53">
        <v>1.02120218927589</v>
      </c>
      <c r="BX41" s="53">
        <v>2.9322114208364001</v>
      </c>
      <c r="BY41" s="53">
        <v>8.2973040979495707</v>
      </c>
      <c r="BZ41" s="53">
        <v>1.16887500370832</v>
      </c>
      <c r="CA41" s="53"/>
      <c r="CB41" s="53">
        <f t="shared" si="36"/>
        <v>319.34404035279272</v>
      </c>
    </row>
    <row r="42" spans="1:81" s="3" customFormat="1" ht="11.25" customHeight="1" x14ac:dyDescent="0.2">
      <c r="A42" s="3" t="s">
        <v>42</v>
      </c>
      <c r="B42" s="4">
        <v>2013</v>
      </c>
      <c r="C42" s="4"/>
      <c r="D42" s="145">
        <f t="shared" ref="D42:D44" si="48">SUM(E42:H42)</f>
        <v>13.565452048801545</v>
      </c>
      <c r="E42" s="19">
        <v>13.5623468493283</v>
      </c>
      <c r="F42" s="19">
        <v>1.9407496707776401E-4</v>
      </c>
      <c r="G42" s="19">
        <v>7.7629986831105505E-4</v>
      </c>
      <c r="H42" s="19">
        <v>2.1348246378554E-3</v>
      </c>
      <c r="I42" s="19"/>
      <c r="J42" s="242">
        <f t="shared" ref="J42:J44" si="49">SUM(K42:P42)</f>
        <v>2.0377871543165192E-2</v>
      </c>
      <c r="K42" s="19">
        <v>0</v>
      </c>
      <c r="L42" s="19">
        <v>3.8814993415552801E-4</v>
      </c>
      <c r="M42" s="19">
        <v>1.9407496707776401E-4</v>
      </c>
      <c r="N42" s="19">
        <v>1.97956466419319E-2</v>
      </c>
      <c r="O42" s="19">
        <v>0</v>
      </c>
      <c r="P42" s="19">
        <v>0</v>
      </c>
      <c r="Q42" s="19"/>
      <c r="R42" s="19">
        <f t="shared" ref="R42:R44" si="50">SUM(S42:U42)</f>
        <v>1.9407496707776382E-3</v>
      </c>
      <c r="S42" s="19">
        <v>1.9407496707776401E-4</v>
      </c>
      <c r="T42" s="19">
        <v>1.9407496707776401E-4</v>
      </c>
      <c r="U42" s="19">
        <v>1.5525997366221101E-3</v>
      </c>
      <c r="V42" s="19"/>
      <c r="W42" s="19">
        <f t="shared" ref="W42:W44" si="51">SUM(X42:Z42)</f>
        <v>139.88069697110038</v>
      </c>
      <c r="X42" s="19">
        <v>139.67264860639301</v>
      </c>
      <c r="Y42" s="19">
        <v>0.14827327484741201</v>
      </c>
      <c r="Z42" s="19">
        <v>5.9775089859951301E-2</v>
      </c>
      <c r="AA42" s="19"/>
      <c r="AB42" s="19">
        <f t="shared" ref="AB42:AB44" si="52">SUM(AC42:AJ42)</f>
        <v>1.1062273123432546E-2</v>
      </c>
      <c r="AC42" s="19">
        <v>3.8814993415552801E-4</v>
      </c>
      <c r="AD42" s="19">
        <v>2.9111245061664601E-3</v>
      </c>
      <c r="AE42" s="19">
        <v>7.7629986831105505E-4</v>
      </c>
      <c r="AF42" s="19">
        <v>6.7926238477217403E-3</v>
      </c>
      <c r="AG42" s="19">
        <v>1.9407496707776401E-4</v>
      </c>
      <c r="AH42" s="19">
        <v>0</v>
      </c>
      <c r="AI42" s="19">
        <v>0</v>
      </c>
      <c r="AJ42" s="19">
        <v>0</v>
      </c>
      <c r="AK42" s="19"/>
      <c r="AL42" s="19">
        <f t="shared" ref="AL42:AL44" si="53">SUM(AM42:AP42)</f>
        <v>1.9407496707776401E-4</v>
      </c>
      <c r="AM42" s="19">
        <v>1.9407496707776401E-4</v>
      </c>
      <c r="AN42" s="19">
        <v>0</v>
      </c>
      <c r="AO42" s="19">
        <v>0</v>
      </c>
      <c r="AP42" s="19">
        <v>0</v>
      </c>
      <c r="AQ42" s="19"/>
      <c r="AR42" s="19">
        <f t="shared" ref="AR42:AR44" si="54">SUM(AS42:AU42)</f>
        <v>7.7629986831105602E-4</v>
      </c>
      <c r="AS42" s="19">
        <v>1.9407496707776401E-4</v>
      </c>
      <c r="AT42" s="19">
        <v>0</v>
      </c>
      <c r="AU42" s="19">
        <v>5.8222490123329199E-4</v>
      </c>
      <c r="AV42" s="19"/>
      <c r="AW42" s="19">
        <f t="shared" ref="AW42:AW44" si="55">SUM(AX42:AY42)</f>
        <v>0</v>
      </c>
      <c r="AX42" s="19">
        <v>0</v>
      </c>
      <c r="AY42" s="19">
        <v>0</v>
      </c>
      <c r="AZ42" s="19"/>
      <c r="BA42" s="19">
        <f t="shared" ref="BA42:BA44" si="56">SUM(BB42:BC42)</f>
        <v>0</v>
      </c>
      <c r="BB42" s="19">
        <v>0</v>
      </c>
      <c r="BC42" s="19">
        <v>0</v>
      </c>
      <c r="BD42" s="19"/>
      <c r="BE42" s="19">
        <f t="shared" ref="BE42:BE44" si="57">SUM(BF42:BS42)</f>
        <v>6.75380885430618E-2</v>
      </c>
      <c r="BF42" s="19">
        <v>4.0755743086330403E-3</v>
      </c>
      <c r="BG42" s="19">
        <v>3.1051994732442202E-3</v>
      </c>
      <c r="BH42" s="19"/>
      <c r="BI42" s="19">
        <v>9.7037483538881897E-4</v>
      </c>
      <c r="BJ42" s="19">
        <v>0</v>
      </c>
      <c r="BK42" s="19"/>
      <c r="BL42" s="19">
        <v>5.2012091176840698E-2</v>
      </c>
      <c r="BM42" s="19">
        <v>0</v>
      </c>
      <c r="BN42" s="19"/>
      <c r="BO42" s="19">
        <v>5.8222490123329199E-4</v>
      </c>
      <c r="BP42" s="19">
        <v>0</v>
      </c>
      <c r="BQ42" s="19"/>
      <c r="BR42" s="19">
        <v>2.9111245061664601E-3</v>
      </c>
      <c r="BS42" s="19">
        <v>3.8814993415552802E-3</v>
      </c>
      <c r="BT42" s="19"/>
      <c r="BU42" s="19">
        <f t="shared" ref="BU42:BU44" si="58">SUM(BV42:BZ42)</f>
        <v>3.4933494073997482E-3</v>
      </c>
      <c r="BV42" s="19">
        <v>0</v>
      </c>
      <c r="BW42" s="19">
        <v>0</v>
      </c>
      <c r="BX42" s="19">
        <v>3.8814993415552801E-4</v>
      </c>
      <c r="BY42" s="19">
        <v>3.1051994732442202E-3</v>
      </c>
      <c r="BZ42" s="19">
        <v>0</v>
      </c>
      <c r="CA42" s="19"/>
      <c r="CB42" s="19">
        <f t="shared" ref="CB42:CB44" si="59">SUM(D42,J42,R42,W42,AB42,AL42,AR42,AW42,BA42,BE42,BU42)</f>
        <v>153.55153172702515</v>
      </c>
    </row>
    <row r="43" spans="1:81" s="3" customFormat="1" ht="11.25" customHeight="1" x14ac:dyDescent="0.2">
      <c r="B43" s="4">
        <v>2015</v>
      </c>
      <c r="C43" s="4"/>
      <c r="D43" s="145">
        <f t="shared" si="48"/>
        <v>13.448950104207384</v>
      </c>
      <c r="E43" s="19">
        <v>13.446546789320999</v>
      </c>
      <c r="F43" s="19">
        <v>2.0027624053203699E-4</v>
      </c>
      <c r="G43" s="19">
        <v>8.0110496212814904E-4</v>
      </c>
      <c r="H43" s="19">
        <v>1.4019336837242601E-3</v>
      </c>
      <c r="I43" s="19"/>
      <c r="J43" s="242">
        <f t="shared" si="49"/>
        <v>2.1229281496395948E-2</v>
      </c>
      <c r="K43" s="19">
        <v>0</v>
      </c>
      <c r="L43" s="19">
        <v>6.0082872159611205E-4</v>
      </c>
      <c r="M43" s="19">
        <v>0</v>
      </c>
      <c r="N43" s="19">
        <v>2.0428176534267799E-2</v>
      </c>
      <c r="O43" s="19">
        <v>0</v>
      </c>
      <c r="P43" s="19">
        <v>2.0027624053203699E-4</v>
      </c>
      <c r="Q43" s="19"/>
      <c r="R43" s="19">
        <f t="shared" si="50"/>
        <v>2.4033148863844521E-3</v>
      </c>
      <c r="S43" s="19">
        <v>2.0027624053203699E-4</v>
      </c>
      <c r="T43" s="19">
        <v>4.0055248106407501E-4</v>
      </c>
      <c r="U43" s="19">
        <v>1.8024861647883399E-3</v>
      </c>
      <c r="V43" s="19"/>
      <c r="W43" s="19">
        <f t="shared" si="51"/>
        <v>142.42504652067447</v>
      </c>
      <c r="X43" s="19">
        <v>142.21896226916701</v>
      </c>
      <c r="Y43" s="19">
        <v>0.14600137934785501</v>
      </c>
      <c r="Z43" s="19">
        <v>6.0082872159611202E-2</v>
      </c>
      <c r="AA43" s="19"/>
      <c r="AB43" s="19">
        <f t="shared" si="52"/>
        <v>1.0214088267133905E-2</v>
      </c>
      <c r="AC43" s="19">
        <v>2.0027624053203699E-4</v>
      </c>
      <c r="AD43" s="19">
        <v>4.4060772917048196E-3</v>
      </c>
      <c r="AE43" s="19">
        <v>8.0110496212814904E-4</v>
      </c>
      <c r="AF43" s="19">
        <v>4.8066297727688998E-3</v>
      </c>
      <c r="AG43" s="19">
        <v>0</v>
      </c>
      <c r="AH43" s="19">
        <v>0</v>
      </c>
      <c r="AI43" s="19">
        <v>0</v>
      </c>
      <c r="AJ43" s="19">
        <v>0</v>
      </c>
      <c r="AK43" s="19"/>
      <c r="AL43" s="19">
        <f t="shared" si="53"/>
        <v>0</v>
      </c>
      <c r="AM43" s="19">
        <v>0</v>
      </c>
      <c r="AN43" s="19">
        <v>0</v>
      </c>
      <c r="AO43" s="19">
        <v>0</v>
      </c>
      <c r="AP43" s="19">
        <v>0</v>
      </c>
      <c r="AQ43" s="19"/>
      <c r="AR43" s="19">
        <f t="shared" si="54"/>
        <v>8.0110496212814904E-4</v>
      </c>
      <c r="AS43" s="19">
        <v>2.0027624053203699E-4</v>
      </c>
      <c r="AT43" s="19">
        <v>0</v>
      </c>
      <c r="AU43" s="19">
        <v>6.0082872159611205E-4</v>
      </c>
      <c r="AV43" s="19"/>
      <c r="AW43" s="19">
        <f t="shared" si="55"/>
        <v>0</v>
      </c>
      <c r="AX43" s="19">
        <v>0</v>
      </c>
      <c r="AY43" s="19">
        <v>0</v>
      </c>
      <c r="AZ43" s="19"/>
      <c r="BA43" s="19">
        <f t="shared" si="56"/>
        <v>0</v>
      </c>
      <c r="BB43" s="19">
        <v>0</v>
      </c>
      <c r="BC43" s="19">
        <v>0</v>
      </c>
      <c r="BD43" s="19"/>
      <c r="BE43" s="19">
        <f t="shared" si="57"/>
        <v>6.9696131705149017E-2</v>
      </c>
      <c r="BF43" s="19">
        <v>4.4060772917048196E-3</v>
      </c>
      <c r="BG43" s="19">
        <v>3.2044198485126E-3</v>
      </c>
      <c r="BH43" s="19"/>
      <c r="BI43" s="19">
        <v>8.0110496212814904E-4</v>
      </c>
      <c r="BJ43" s="19">
        <v>0</v>
      </c>
      <c r="BK43" s="19"/>
      <c r="BL43" s="19">
        <v>5.5075966146310301E-2</v>
      </c>
      <c r="BM43" s="19">
        <v>0</v>
      </c>
      <c r="BN43" s="19"/>
      <c r="BO43" s="19">
        <v>6.0082872159611205E-4</v>
      </c>
      <c r="BP43" s="19">
        <v>0</v>
      </c>
      <c r="BQ43" s="19"/>
      <c r="BR43" s="19">
        <v>2.0027624053203701E-3</v>
      </c>
      <c r="BS43" s="19">
        <v>3.6049723295766699E-3</v>
      </c>
      <c r="BT43" s="19"/>
      <c r="BU43" s="19">
        <f t="shared" si="58"/>
        <v>3.404696089044635E-3</v>
      </c>
      <c r="BV43" s="19">
        <v>0</v>
      </c>
      <c r="BW43" s="19">
        <v>0</v>
      </c>
      <c r="BX43" s="19">
        <v>4.0055248106407501E-4</v>
      </c>
      <c r="BY43" s="19">
        <v>3.0041436079805599E-3</v>
      </c>
      <c r="BZ43" s="19">
        <v>0</v>
      </c>
      <c r="CA43" s="19"/>
      <c r="CB43" s="19">
        <f t="shared" si="59"/>
        <v>155.98174524228807</v>
      </c>
    </row>
    <row r="44" spans="1:81" s="3" customFormat="1" ht="11.25" customHeight="1" x14ac:dyDescent="0.2">
      <c r="B44" s="4">
        <v>2018</v>
      </c>
      <c r="C44" s="4"/>
      <c r="D44" s="145">
        <f t="shared" si="48"/>
        <v>8.0465753898852679</v>
      </c>
      <c r="E44" s="19">
        <v>8.0443955994235701</v>
      </c>
      <c r="F44" s="19">
        <v>2.4219894018858199E-4</v>
      </c>
      <c r="G44" s="19">
        <v>0</v>
      </c>
      <c r="H44" s="19">
        <v>1.9375915215086601E-3</v>
      </c>
      <c r="I44" s="19"/>
      <c r="J44" s="242">
        <f t="shared" si="49"/>
        <v>1.08989523084862E-2</v>
      </c>
      <c r="K44" s="19">
        <v>0</v>
      </c>
      <c r="L44" s="19">
        <v>0</v>
      </c>
      <c r="M44" s="19">
        <v>0</v>
      </c>
      <c r="N44" s="19">
        <v>1.08989523084862E-2</v>
      </c>
      <c r="O44" s="19">
        <v>0</v>
      </c>
      <c r="P44" s="19">
        <v>0</v>
      </c>
      <c r="Q44" s="19"/>
      <c r="R44" s="19">
        <f t="shared" si="50"/>
        <v>7.26596820565747E-4</v>
      </c>
      <c r="S44" s="19">
        <v>0</v>
      </c>
      <c r="T44" s="19">
        <v>0</v>
      </c>
      <c r="U44" s="19">
        <v>7.26596820565747E-4</v>
      </c>
      <c r="V44" s="19"/>
      <c r="W44" s="19">
        <f t="shared" si="51"/>
        <v>153.04357271364404</v>
      </c>
      <c r="X44" s="19">
        <v>152.81106173106301</v>
      </c>
      <c r="Y44" s="19">
        <v>0.15888250476370999</v>
      </c>
      <c r="Z44" s="19">
        <v>7.3628477817328994E-2</v>
      </c>
      <c r="AA44" s="19"/>
      <c r="AB44" s="19">
        <f t="shared" si="52"/>
        <v>9.9301565477318658E-3</v>
      </c>
      <c r="AC44" s="19">
        <v>7.26596820565747E-4</v>
      </c>
      <c r="AD44" s="19">
        <v>2.42198940188582E-3</v>
      </c>
      <c r="AE44" s="19">
        <v>1.4531936411314901E-3</v>
      </c>
      <c r="AF44" s="19">
        <v>5.3283766841488098E-3</v>
      </c>
      <c r="AG44" s="19">
        <v>0</v>
      </c>
      <c r="AH44" s="19">
        <v>0</v>
      </c>
      <c r="AI44" s="19">
        <v>0</v>
      </c>
      <c r="AJ44" s="19">
        <v>0</v>
      </c>
      <c r="AK44" s="19"/>
      <c r="AL44" s="19">
        <f t="shared" si="53"/>
        <v>0</v>
      </c>
      <c r="AM44" s="19">
        <v>0</v>
      </c>
      <c r="AN44" s="19">
        <v>0</v>
      </c>
      <c r="AO44" s="19">
        <v>0</v>
      </c>
      <c r="AP44" s="19">
        <v>0</v>
      </c>
      <c r="AQ44" s="19"/>
      <c r="AR44" s="19">
        <f t="shared" si="54"/>
        <v>4.8439788037716398E-4</v>
      </c>
      <c r="AS44" s="19">
        <v>0</v>
      </c>
      <c r="AT44" s="19">
        <v>0</v>
      </c>
      <c r="AU44" s="19">
        <v>4.8439788037716398E-4</v>
      </c>
      <c r="AV44" s="19"/>
      <c r="AW44" s="19">
        <f t="shared" si="55"/>
        <v>0</v>
      </c>
      <c r="AX44" s="19">
        <v>0</v>
      </c>
      <c r="AY44" s="19">
        <v>0</v>
      </c>
      <c r="AZ44" s="19"/>
      <c r="BA44" s="19">
        <f t="shared" si="56"/>
        <v>0</v>
      </c>
      <c r="BB44" s="19">
        <v>0</v>
      </c>
      <c r="BC44" s="19">
        <v>0</v>
      </c>
      <c r="BD44" s="19"/>
      <c r="BE44" s="19">
        <f t="shared" si="57"/>
        <v>7.7261461920157717E-2</v>
      </c>
      <c r="BF44" s="19">
        <v>8.7191618467889597E-3</v>
      </c>
      <c r="BG44" s="19">
        <v>2.42198940188582E-3</v>
      </c>
      <c r="BH44" s="19"/>
      <c r="BI44" s="19">
        <v>3.1485862224515698E-3</v>
      </c>
      <c r="BJ44" s="19">
        <v>0</v>
      </c>
      <c r="BK44" s="19"/>
      <c r="BL44" s="19">
        <v>5.3283766841488098E-2</v>
      </c>
      <c r="BM44" s="19">
        <v>0</v>
      </c>
      <c r="BN44" s="19"/>
      <c r="BO44" s="19">
        <v>9.6879576075432905E-4</v>
      </c>
      <c r="BP44" s="19">
        <v>1.4531936411314901E-3</v>
      </c>
      <c r="BQ44" s="19"/>
      <c r="BR44" s="19">
        <v>2.9063872822629902E-3</v>
      </c>
      <c r="BS44" s="19">
        <v>4.3595809233944799E-3</v>
      </c>
      <c r="BT44" s="19"/>
      <c r="BU44" s="19">
        <f t="shared" si="58"/>
        <v>1.2109947009429111E-3</v>
      </c>
      <c r="BV44" s="19">
        <v>0</v>
      </c>
      <c r="BW44" s="19">
        <v>0</v>
      </c>
      <c r="BX44" s="19">
        <v>0</v>
      </c>
      <c r="BY44" s="19">
        <v>9.6879576075432905E-4</v>
      </c>
      <c r="BZ44" s="19">
        <v>2.4219894018858199E-4</v>
      </c>
      <c r="CA44" s="19"/>
      <c r="CB44" s="19">
        <f t="shared" si="59"/>
        <v>161.19066066370758</v>
      </c>
    </row>
    <row r="45" spans="1:81" s="3" customFormat="1" ht="11.25" customHeight="1" x14ac:dyDescent="0.2">
      <c r="A45" s="8"/>
      <c r="B45" s="4">
        <v>2020</v>
      </c>
      <c r="C45" s="4"/>
      <c r="D45" s="145">
        <f t="shared" si="0"/>
        <v>8.6065857368458438</v>
      </c>
      <c r="E45" s="19">
        <v>8.6038537239434891</v>
      </c>
      <c r="F45" s="19">
        <v>0</v>
      </c>
      <c r="G45" s="19">
        <v>0</v>
      </c>
      <c r="H45" s="19">
        <v>2.7320129023548998E-3</v>
      </c>
      <c r="I45" s="19"/>
      <c r="J45" s="242">
        <f t="shared" si="1"/>
        <v>1.26666052745545E-2</v>
      </c>
      <c r="K45" s="19">
        <v>0</v>
      </c>
      <c r="L45" s="19">
        <v>0</v>
      </c>
      <c r="M45" s="19">
        <v>0</v>
      </c>
      <c r="N45" s="19">
        <v>1.26666052745545E-2</v>
      </c>
      <c r="O45" s="19">
        <v>0</v>
      </c>
      <c r="P45" s="19">
        <v>0</v>
      </c>
      <c r="Q45" s="19"/>
      <c r="R45" s="19">
        <f t="shared" si="2"/>
        <v>7.4509442791497295E-4</v>
      </c>
      <c r="S45" s="19">
        <v>0</v>
      </c>
      <c r="T45" s="19">
        <v>0</v>
      </c>
      <c r="U45" s="19">
        <v>7.4509442791497295E-4</v>
      </c>
      <c r="V45" s="19"/>
      <c r="W45" s="19">
        <f t="shared" si="3"/>
        <v>158.80594925846714</v>
      </c>
      <c r="X45" s="19">
        <v>158.570499419246</v>
      </c>
      <c r="Y45" s="19">
        <v>0.161933855666854</v>
      </c>
      <c r="Z45" s="19">
        <v>7.3515983554277298E-2</v>
      </c>
      <c r="AA45" s="19"/>
      <c r="AB45" s="19">
        <f t="shared" si="4"/>
        <v>9.6862275628946514E-3</v>
      </c>
      <c r="AC45" s="19">
        <v>4.9672961860998204E-4</v>
      </c>
      <c r="AD45" s="19">
        <v>1.49018885582995E-3</v>
      </c>
      <c r="AE45" s="19">
        <v>1.49018885582995E-3</v>
      </c>
      <c r="AF45" s="19">
        <v>5.9607554233197801E-3</v>
      </c>
      <c r="AG45" s="19">
        <v>2.4836480930499102E-4</v>
      </c>
      <c r="AH45" s="19">
        <v>0</v>
      </c>
      <c r="AI45" s="19">
        <v>0</v>
      </c>
      <c r="AJ45" s="19">
        <v>0</v>
      </c>
      <c r="AK45" s="19"/>
      <c r="AL45" s="19">
        <f t="shared" si="5"/>
        <v>0</v>
      </c>
      <c r="AM45" s="19">
        <v>0</v>
      </c>
      <c r="AN45" s="19">
        <v>0</v>
      </c>
      <c r="AO45" s="19">
        <v>0</v>
      </c>
      <c r="AP45" s="19">
        <v>0</v>
      </c>
      <c r="AQ45" s="19"/>
      <c r="AR45" s="19">
        <f t="shared" si="6"/>
        <v>1.7385536651349401E-3</v>
      </c>
      <c r="AS45" s="19">
        <v>0</v>
      </c>
      <c r="AT45" s="19">
        <v>0</v>
      </c>
      <c r="AU45" s="19">
        <v>1.7385536651349401E-3</v>
      </c>
      <c r="AV45" s="19"/>
      <c r="AW45" s="19">
        <f t="shared" si="7"/>
        <v>0</v>
      </c>
      <c r="AX45" s="19">
        <v>0</v>
      </c>
      <c r="AY45" s="19">
        <v>0</v>
      </c>
      <c r="AZ45" s="19"/>
      <c r="BA45" s="19">
        <f t="shared" si="8"/>
        <v>0</v>
      </c>
      <c r="BB45" s="19">
        <v>0</v>
      </c>
      <c r="BC45" s="19">
        <v>0</v>
      </c>
      <c r="BD45" s="19"/>
      <c r="BE45" s="19">
        <f t="shared" si="9"/>
        <v>8.245711668925694E-2</v>
      </c>
      <c r="BF45" s="19">
        <v>9.9345923721996399E-3</v>
      </c>
      <c r="BG45" s="19">
        <v>3.2287425209648799E-3</v>
      </c>
      <c r="BH45" s="19"/>
      <c r="BI45" s="19">
        <v>4.2222017581848396E-3</v>
      </c>
      <c r="BJ45" s="19">
        <v>0</v>
      </c>
      <c r="BK45" s="19"/>
      <c r="BL45" s="19">
        <v>5.3398434000573002E-2</v>
      </c>
      <c r="BM45" s="19">
        <v>9.9345923721996408E-4</v>
      </c>
      <c r="BN45" s="19"/>
      <c r="BO45" s="19">
        <v>1.49018885582995E-3</v>
      </c>
      <c r="BP45" s="19">
        <v>1.24182404652495E-3</v>
      </c>
      <c r="BQ45" s="19"/>
      <c r="BR45" s="19">
        <v>3.2287425209648799E-3</v>
      </c>
      <c r="BS45" s="19">
        <v>4.7189313767948297E-3</v>
      </c>
      <c r="BT45" s="19"/>
      <c r="BU45" s="19">
        <f t="shared" si="10"/>
        <v>1.9869184744399312E-3</v>
      </c>
      <c r="BV45" s="19">
        <v>0</v>
      </c>
      <c r="BW45" s="19">
        <v>0</v>
      </c>
      <c r="BX45" s="19">
        <v>0</v>
      </c>
      <c r="BY45" s="19">
        <v>1.7385536651349401E-3</v>
      </c>
      <c r="BZ45" s="19">
        <v>2.4836480930499102E-4</v>
      </c>
      <c r="CA45" s="19"/>
      <c r="CB45" s="19">
        <f t="shared" si="36"/>
        <v>167.5218155114072</v>
      </c>
    </row>
    <row r="46" spans="1:81" s="3" customFormat="1" ht="11.25" customHeight="1" x14ac:dyDescent="0.2">
      <c r="A46" s="8"/>
      <c r="B46" s="4"/>
      <c r="C46" s="4"/>
      <c r="D46" s="145"/>
      <c r="E46" s="19"/>
      <c r="F46" s="19"/>
      <c r="G46" s="19"/>
      <c r="H46" s="19"/>
      <c r="I46" s="19"/>
      <c r="J46" s="242"/>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row>
    <row r="47" spans="1:81" s="7" customFormat="1" ht="11.25" customHeight="1" x14ac:dyDescent="0.25">
      <c r="A47" s="10" t="s">
        <v>43</v>
      </c>
      <c r="B47" s="55"/>
      <c r="C47" s="55"/>
      <c r="D47" s="145"/>
      <c r="E47" s="53"/>
      <c r="F47" s="53"/>
      <c r="G47" s="53"/>
      <c r="H47" s="53"/>
      <c r="I47" s="53"/>
      <c r="J47" s="242"/>
      <c r="K47" s="53"/>
      <c r="L47" s="53"/>
      <c r="M47" s="53"/>
      <c r="N47" s="53"/>
      <c r="O47" s="53"/>
      <c r="P47" s="53"/>
      <c r="Q47" s="53"/>
      <c r="R47" s="19"/>
      <c r="S47" s="53"/>
      <c r="T47" s="53"/>
      <c r="U47" s="53"/>
      <c r="V47" s="53"/>
      <c r="W47" s="19"/>
      <c r="X47" s="53"/>
      <c r="Y47" s="53"/>
      <c r="Z47" s="53"/>
      <c r="AA47" s="53"/>
      <c r="AB47" s="19"/>
      <c r="AC47" s="53"/>
      <c r="AD47" s="53"/>
      <c r="AE47" s="53"/>
      <c r="AF47" s="53"/>
      <c r="AG47" s="53"/>
      <c r="AH47" s="53"/>
      <c r="AI47" s="53"/>
      <c r="AJ47" s="53"/>
      <c r="AK47" s="53"/>
      <c r="AL47" s="19"/>
      <c r="AM47" s="53"/>
      <c r="AN47" s="53"/>
      <c r="AO47" s="53"/>
      <c r="AP47" s="53"/>
      <c r="AQ47" s="53"/>
      <c r="AR47" s="19"/>
      <c r="AS47" s="53"/>
      <c r="AT47" s="53"/>
      <c r="AU47" s="53"/>
      <c r="AV47" s="53"/>
      <c r="AW47" s="19"/>
      <c r="AX47" s="53"/>
      <c r="AY47" s="53"/>
      <c r="AZ47" s="53"/>
      <c r="BA47" s="19"/>
      <c r="BB47" s="53"/>
      <c r="BC47" s="53"/>
      <c r="BD47" s="53"/>
      <c r="BE47" s="19"/>
      <c r="BF47" s="53"/>
      <c r="BG47" s="53"/>
      <c r="BH47" s="19"/>
      <c r="BI47" s="53"/>
      <c r="BJ47" s="53"/>
      <c r="BK47" s="19"/>
      <c r="BL47" s="53"/>
      <c r="BM47" s="53"/>
      <c r="BN47" s="19"/>
      <c r="BO47" s="53"/>
      <c r="BP47" s="53"/>
      <c r="BQ47" s="53"/>
      <c r="BR47" s="53"/>
      <c r="BS47" s="53"/>
      <c r="BT47" s="53"/>
      <c r="BU47" s="19"/>
      <c r="BV47" s="53"/>
      <c r="BW47" s="53"/>
      <c r="BX47" s="53"/>
      <c r="BY47" s="53"/>
      <c r="BZ47" s="53"/>
      <c r="CA47" s="53"/>
      <c r="CB47" s="19"/>
      <c r="CC47" s="3"/>
    </row>
    <row r="48" spans="1:81" s="3" customFormat="1" ht="11.25" customHeight="1" x14ac:dyDescent="0.2">
      <c r="A48" s="3" t="s">
        <v>44</v>
      </c>
      <c r="B48" s="4">
        <v>2013</v>
      </c>
      <c r="C48" s="4"/>
      <c r="D48" s="107" t="s">
        <v>84</v>
      </c>
      <c r="E48" s="107" t="s">
        <v>84</v>
      </c>
      <c r="F48" s="107" t="s">
        <v>84</v>
      </c>
      <c r="G48" s="107" t="s">
        <v>84</v>
      </c>
      <c r="H48" s="107" t="s">
        <v>84</v>
      </c>
      <c r="I48" s="107"/>
      <c r="J48" s="107" t="s">
        <v>84</v>
      </c>
      <c r="K48" s="107" t="s">
        <v>84</v>
      </c>
      <c r="L48" s="107" t="s">
        <v>84</v>
      </c>
      <c r="M48" s="107" t="s">
        <v>84</v>
      </c>
      <c r="N48" s="107" t="s">
        <v>84</v>
      </c>
      <c r="O48" s="107" t="s">
        <v>84</v>
      </c>
      <c r="P48" s="107" t="s">
        <v>84</v>
      </c>
      <c r="Q48" s="107"/>
      <c r="R48" s="107" t="s">
        <v>84</v>
      </c>
      <c r="S48" s="107" t="s">
        <v>84</v>
      </c>
      <c r="T48" s="107" t="s">
        <v>84</v>
      </c>
      <c r="U48" s="107" t="s">
        <v>84</v>
      </c>
      <c r="V48" s="107"/>
      <c r="W48" s="107" t="s">
        <v>84</v>
      </c>
      <c r="X48" s="107" t="s">
        <v>84</v>
      </c>
      <c r="Y48" s="107" t="s">
        <v>84</v>
      </c>
      <c r="Z48" s="107" t="s">
        <v>84</v>
      </c>
      <c r="AA48" s="107"/>
      <c r="AB48" s="107" t="s">
        <v>84</v>
      </c>
      <c r="AC48" s="107" t="s">
        <v>84</v>
      </c>
      <c r="AD48" s="107" t="s">
        <v>84</v>
      </c>
      <c r="AE48" s="107" t="s">
        <v>84</v>
      </c>
      <c r="AF48" s="107" t="s">
        <v>84</v>
      </c>
      <c r="AG48" s="107" t="s">
        <v>84</v>
      </c>
      <c r="AH48" s="107" t="s">
        <v>84</v>
      </c>
      <c r="AI48" s="107" t="s">
        <v>84</v>
      </c>
      <c r="AJ48" s="107" t="s">
        <v>84</v>
      </c>
      <c r="AK48" s="107"/>
      <c r="AL48" s="107" t="s">
        <v>84</v>
      </c>
      <c r="AM48" s="107" t="s">
        <v>84</v>
      </c>
      <c r="AN48" s="107" t="s">
        <v>84</v>
      </c>
      <c r="AO48" s="107" t="s">
        <v>84</v>
      </c>
      <c r="AP48" s="107" t="s">
        <v>84</v>
      </c>
      <c r="AQ48" s="107"/>
      <c r="AR48" s="107" t="s">
        <v>84</v>
      </c>
      <c r="AS48" s="107" t="s">
        <v>84</v>
      </c>
      <c r="AT48" s="107" t="s">
        <v>84</v>
      </c>
      <c r="AU48" s="107" t="s">
        <v>84</v>
      </c>
      <c r="AV48" s="107"/>
      <c r="AW48" s="107" t="s">
        <v>84</v>
      </c>
      <c r="AX48" s="107" t="s">
        <v>84</v>
      </c>
      <c r="AY48" s="107" t="s">
        <v>84</v>
      </c>
      <c r="AZ48" s="107"/>
      <c r="BA48" s="107" t="s">
        <v>84</v>
      </c>
      <c r="BB48" s="107" t="s">
        <v>84</v>
      </c>
      <c r="BC48" s="107" t="s">
        <v>84</v>
      </c>
      <c r="BD48" s="107"/>
      <c r="BE48" s="107" t="s">
        <v>84</v>
      </c>
      <c r="BF48" s="107" t="s">
        <v>84</v>
      </c>
      <c r="BG48" s="107" t="s">
        <v>84</v>
      </c>
      <c r="BH48" s="54"/>
      <c r="BI48" s="107" t="s">
        <v>84</v>
      </c>
      <c r="BJ48" s="107" t="s">
        <v>84</v>
      </c>
      <c r="BK48" s="19"/>
      <c r="BL48" s="107" t="s">
        <v>84</v>
      </c>
      <c r="BM48" s="107" t="s">
        <v>84</v>
      </c>
      <c r="BN48" s="19"/>
      <c r="BO48" s="107" t="s">
        <v>84</v>
      </c>
      <c r="BP48" s="107" t="s">
        <v>84</v>
      </c>
      <c r="BQ48" s="107"/>
      <c r="BR48" s="107" t="s">
        <v>84</v>
      </c>
      <c r="BS48" s="107" t="s">
        <v>84</v>
      </c>
      <c r="BT48" s="107"/>
      <c r="BU48" s="107" t="s">
        <v>84</v>
      </c>
      <c r="BV48" s="107" t="s">
        <v>84</v>
      </c>
      <c r="BW48" s="107" t="s">
        <v>84</v>
      </c>
      <c r="BX48" s="107" t="s">
        <v>84</v>
      </c>
      <c r="BY48" s="107" t="s">
        <v>84</v>
      </c>
      <c r="BZ48" s="107" t="s">
        <v>84</v>
      </c>
      <c r="CA48" s="107"/>
      <c r="CB48" s="107">
        <f>'Tabel 7'!C19</f>
        <v>2609.862064247643</v>
      </c>
    </row>
    <row r="49" spans="1:80" s="3" customFormat="1" ht="11.25" customHeight="1" x14ac:dyDescent="0.2">
      <c r="A49" s="8"/>
      <c r="B49" s="4">
        <v>2015</v>
      </c>
      <c r="C49" s="4"/>
      <c r="D49" s="145">
        <f t="shared" si="0"/>
        <v>677.77924643329573</v>
      </c>
      <c r="E49" s="11">
        <v>288.45878436147319</v>
      </c>
      <c r="F49" s="11">
        <v>4.6196958288209329</v>
      </c>
      <c r="G49" s="11">
        <v>331.05678545006418</v>
      </c>
      <c r="H49" s="11">
        <v>53.643980792937434</v>
      </c>
      <c r="I49" s="11"/>
      <c r="J49" s="242">
        <f t="shared" si="1"/>
        <v>178.3860401704917</v>
      </c>
      <c r="K49" s="11">
        <v>1.9508089756487688</v>
      </c>
      <c r="L49" s="11">
        <v>67.916605064012828</v>
      </c>
      <c r="M49" s="11">
        <v>7.274112368054733</v>
      </c>
      <c r="N49" s="11">
        <v>95.787786208173983</v>
      </c>
      <c r="O49" s="11">
        <v>4.9655356826796115</v>
      </c>
      <c r="P49" s="11">
        <v>0.49119187192177788</v>
      </c>
      <c r="Q49" s="11"/>
      <c r="R49" s="19">
        <f t="shared" si="2"/>
        <v>52.314934920076041</v>
      </c>
      <c r="S49" s="11">
        <v>14.424996724370082</v>
      </c>
      <c r="T49" s="11">
        <v>20.567144468756144</v>
      </c>
      <c r="U49" s="11">
        <v>17.322793726949815</v>
      </c>
      <c r="V49" s="11"/>
      <c r="W49" s="19">
        <f t="shared" si="3"/>
        <v>127.191576186944</v>
      </c>
      <c r="X49" s="11">
        <v>99.801512266806654</v>
      </c>
      <c r="Y49" s="11">
        <v>4.8899516570149366</v>
      </c>
      <c r="Z49" s="11">
        <v>22.500112263122421</v>
      </c>
      <c r="AA49" s="11"/>
      <c r="AB49" s="19">
        <f t="shared" si="4"/>
        <v>207.10355333385831</v>
      </c>
      <c r="AC49" s="11">
        <v>90.7850194790188</v>
      </c>
      <c r="AD49" s="11">
        <v>57.567632287644969</v>
      </c>
      <c r="AE49" s="11">
        <v>1.1414243243473672</v>
      </c>
      <c r="AF49" s="11">
        <v>31.864220611220823</v>
      </c>
      <c r="AG49" s="11">
        <v>8.575782287627981E-3</v>
      </c>
      <c r="AH49" s="11">
        <v>5.877556589116117</v>
      </c>
      <c r="AI49" s="11">
        <v>17.082960717784612</v>
      </c>
      <c r="AJ49" s="11">
        <v>2.7761635424380078</v>
      </c>
      <c r="AK49" s="11"/>
      <c r="AL49" s="19">
        <f t="shared" si="5"/>
        <v>277.91762185435454</v>
      </c>
      <c r="AM49" s="11">
        <v>244.59270355892397</v>
      </c>
      <c r="AN49" s="11">
        <v>3.1576886453512905</v>
      </c>
      <c r="AO49" s="11">
        <v>28.380200313774793</v>
      </c>
      <c r="AP49" s="11">
        <v>1.7870293363044403</v>
      </c>
      <c r="AQ49" s="11"/>
      <c r="AR49" s="19">
        <f t="shared" si="6"/>
        <v>373.86911971524052</v>
      </c>
      <c r="AS49" s="11">
        <v>293.23271177199115</v>
      </c>
      <c r="AT49" s="11">
        <v>70.139094119826041</v>
      </c>
      <c r="AU49" s="11">
        <v>10.497313823423344</v>
      </c>
      <c r="AV49" s="11"/>
      <c r="AW49" s="19">
        <f t="shared" si="7"/>
        <v>0.72396205638265754</v>
      </c>
      <c r="AX49" s="11">
        <v>0</v>
      </c>
      <c r="AY49" s="11">
        <v>0.72396205638265754</v>
      </c>
      <c r="AZ49" s="11"/>
      <c r="BA49" s="19">
        <f t="shared" si="8"/>
        <v>1.4012058998841692</v>
      </c>
      <c r="BB49" s="11">
        <v>0.78253163984205409</v>
      </c>
      <c r="BC49" s="11">
        <v>0.61867426004211512</v>
      </c>
      <c r="BD49" s="11"/>
      <c r="BE49" s="19">
        <f t="shared" si="9"/>
        <v>150.33686068440488</v>
      </c>
      <c r="BF49" s="11">
        <v>0</v>
      </c>
      <c r="BG49" s="11">
        <v>0</v>
      </c>
      <c r="BH49" s="19"/>
      <c r="BI49" s="11">
        <v>0</v>
      </c>
      <c r="BJ49" s="11">
        <v>0</v>
      </c>
      <c r="BK49" s="19"/>
      <c r="BL49" s="11">
        <v>0</v>
      </c>
      <c r="BM49" s="11">
        <v>0</v>
      </c>
      <c r="BN49" s="19"/>
      <c r="BO49" s="11">
        <v>41.6842815286725</v>
      </c>
      <c r="BP49" s="107" t="s">
        <v>84</v>
      </c>
      <c r="BQ49" s="11"/>
      <c r="BR49" s="11">
        <v>108.65257915573237</v>
      </c>
      <c r="BS49" s="11">
        <v>0</v>
      </c>
      <c r="BT49" s="11"/>
      <c r="BU49" s="19">
        <f t="shared" si="10"/>
        <v>379.58157236854299</v>
      </c>
      <c r="BV49" s="11">
        <v>0.43585774409386296</v>
      </c>
      <c r="BW49" s="11">
        <v>6.4369815493585651</v>
      </c>
      <c r="BX49" s="11">
        <v>134.62700756362807</v>
      </c>
      <c r="BY49" s="11">
        <v>171.61404555214847</v>
      </c>
      <c r="BZ49" s="11">
        <v>66.467679959314097</v>
      </c>
      <c r="CA49" s="11"/>
      <c r="CB49" s="19">
        <f t="shared" ref="CB49:CB59" si="60">SUM(D49,J49,R49,W49,AB49,AL49,AR49,AW49,BA49,BE49,BU49)</f>
        <v>2426.6056936234754</v>
      </c>
    </row>
    <row r="50" spans="1:80" s="3" customFormat="1" ht="11.25" customHeight="1" x14ac:dyDescent="0.2">
      <c r="B50" s="4">
        <v>2018</v>
      </c>
      <c r="C50" s="4"/>
      <c r="D50" s="145">
        <f t="shared" ref="D50:D51" si="61">SUM(E50:H50)</f>
        <v>970.06122136892122</v>
      </c>
      <c r="E50" s="11">
        <v>433.33402744679069</v>
      </c>
      <c r="F50" s="11">
        <v>4.5986323895907324</v>
      </c>
      <c r="G50" s="11">
        <v>465.93095314484822</v>
      </c>
      <c r="H50" s="11">
        <v>66.197608387691631</v>
      </c>
      <c r="I50" s="11"/>
      <c r="J50" s="242">
        <f t="shared" ref="J50:J51" si="62">SUM(K50:P50)</f>
        <v>199.6201466924426</v>
      </c>
      <c r="K50" s="11">
        <v>2.734943565589107</v>
      </c>
      <c r="L50" s="11">
        <v>69.503551254543467</v>
      </c>
      <c r="M50" s="11">
        <v>8.7130739480313739</v>
      </c>
      <c r="N50" s="11">
        <v>112.23862283113381</v>
      </c>
      <c r="O50" s="11">
        <v>6.4196281354919709</v>
      </c>
      <c r="P50" s="11">
        <v>1.0326957652883065E-2</v>
      </c>
      <c r="Q50" s="11"/>
      <c r="R50" s="19">
        <f t="shared" ref="R50:R51" si="63">SUM(S50:U50)</f>
        <v>68.980041173478469</v>
      </c>
      <c r="S50" s="11">
        <v>21.449310237369669</v>
      </c>
      <c r="T50" s="11">
        <v>19.519906032064632</v>
      </c>
      <c r="U50" s="11">
        <v>28.010824904044163</v>
      </c>
      <c r="V50" s="11"/>
      <c r="W50" s="19">
        <f t="shared" ref="W50:W51" si="64">SUM(X50:Z50)</f>
        <v>163.51007465094324</v>
      </c>
      <c r="X50" s="11">
        <v>137.76054358819127</v>
      </c>
      <c r="Y50" s="11">
        <v>5.4123174497043758</v>
      </c>
      <c r="Z50" s="11">
        <v>20.337213613047609</v>
      </c>
      <c r="AA50" s="11"/>
      <c r="AB50" s="19">
        <f t="shared" ref="AB50:AB51" si="65">SUM(AC50:AJ50)</f>
        <v>260.49875813671417</v>
      </c>
      <c r="AC50" s="11">
        <v>110.63434832290075</v>
      </c>
      <c r="AD50" s="11">
        <v>66.834166392646779</v>
      </c>
      <c r="AE50" s="11">
        <v>1.1558419850161097</v>
      </c>
      <c r="AF50" s="11">
        <v>56.535558054711444</v>
      </c>
      <c r="AG50" s="11">
        <v>0.1152326336689541</v>
      </c>
      <c r="AH50" s="11">
        <v>4.0049675176387876</v>
      </c>
      <c r="AI50" s="11">
        <v>16.975249873118699</v>
      </c>
      <c r="AJ50" s="11">
        <v>4.2433933570126445</v>
      </c>
      <c r="AK50" s="11"/>
      <c r="AL50" s="19">
        <f t="shared" ref="AL50:AL51" si="66">SUM(AM50:AP50)</f>
        <v>267.6081863052658</v>
      </c>
      <c r="AM50" s="11">
        <v>234.36318937580788</v>
      </c>
      <c r="AN50" s="11">
        <v>4.190968075165646</v>
      </c>
      <c r="AO50" s="11">
        <v>27.101142339352485</v>
      </c>
      <c r="AP50" s="11">
        <v>1.9528865149397709</v>
      </c>
      <c r="AQ50" s="11"/>
      <c r="AR50" s="19">
        <f t="shared" ref="AR50:AR51" si="67">SUM(AS50:AU50)</f>
        <v>378.64906422284832</v>
      </c>
      <c r="AS50" s="11">
        <v>292.07763245296218</v>
      </c>
      <c r="AT50" s="11">
        <v>67.18517509965406</v>
      </c>
      <c r="AU50" s="11">
        <v>19.386256670232108</v>
      </c>
      <c r="AV50" s="11"/>
      <c r="AW50" s="19">
        <f t="shared" ref="AW50:AW51" si="68">SUM(AX50:AY50)</f>
        <v>0.88778727541493418</v>
      </c>
      <c r="AX50" s="11">
        <v>0</v>
      </c>
      <c r="AY50" s="11">
        <v>0.88778727541493418</v>
      </c>
      <c r="AZ50" s="11"/>
      <c r="BA50" s="19">
        <f t="shared" ref="BA50:BA51" si="69">SUM(BB50:BC50)</f>
        <v>1.5780388368048799</v>
      </c>
      <c r="BB50" s="11">
        <v>0.85557246319816593</v>
      </c>
      <c r="BC50" s="11">
        <v>0.72246637360671395</v>
      </c>
      <c r="BD50" s="11"/>
      <c r="BE50" s="19">
        <f t="shared" ref="BE50:BE51" si="70">SUM(BF50:BS50)</f>
        <v>271.80808018499658</v>
      </c>
      <c r="BF50" s="11">
        <v>0</v>
      </c>
      <c r="BG50" s="11">
        <v>0</v>
      </c>
      <c r="BH50" s="19"/>
      <c r="BI50" s="11">
        <v>0</v>
      </c>
      <c r="BJ50" s="11">
        <v>0</v>
      </c>
      <c r="BK50" s="19"/>
      <c r="BL50" s="11">
        <v>0</v>
      </c>
      <c r="BM50" s="11">
        <v>0</v>
      </c>
      <c r="BN50" s="19"/>
      <c r="BO50" s="11">
        <v>49.319546079599988</v>
      </c>
      <c r="BP50" s="11">
        <v>100.81856746373825</v>
      </c>
      <c r="BQ50" s="11"/>
      <c r="BR50" s="11">
        <v>121.66996664165832</v>
      </c>
      <c r="BS50" s="11">
        <v>0</v>
      </c>
      <c r="BT50" s="11"/>
      <c r="BU50" s="19">
        <f t="shared" ref="BU50:BU51" si="71">SUM(BV50:BZ50)</f>
        <v>409.31812853487975</v>
      </c>
      <c r="BV50" s="11">
        <v>1.6624738962487009</v>
      </c>
      <c r="BW50" s="11">
        <v>46.234619655168267</v>
      </c>
      <c r="BX50" s="11">
        <v>116.0127735928322</v>
      </c>
      <c r="BY50" s="11">
        <v>182.59633575341689</v>
      </c>
      <c r="BZ50" s="11">
        <v>62.811925637213655</v>
      </c>
      <c r="CA50" s="11"/>
      <c r="CB50" s="19">
        <f t="shared" si="60"/>
        <v>2992.5195273827098</v>
      </c>
    </row>
    <row r="51" spans="1:80" s="3" customFormat="1" ht="11.25" customHeight="1" x14ac:dyDescent="0.2">
      <c r="A51" s="8"/>
      <c r="B51" s="4">
        <v>2020</v>
      </c>
      <c r="C51" s="4"/>
      <c r="D51" s="145">
        <f t="shared" si="61"/>
        <v>1106.0875421193937</v>
      </c>
      <c r="E51" s="11">
        <v>506.48540957843312</v>
      </c>
      <c r="F51" s="11">
        <v>5.0714961062167632</v>
      </c>
      <c r="G51" s="11">
        <v>520.83437930249522</v>
      </c>
      <c r="H51" s="11">
        <v>73.69625713224859</v>
      </c>
      <c r="I51" s="11"/>
      <c r="J51" s="242">
        <f t="shared" si="62"/>
        <v>229.28587944790215</v>
      </c>
      <c r="K51" s="11">
        <v>3.556481807101072</v>
      </c>
      <c r="L51" s="11">
        <v>80.768126417774766</v>
      </c>
      <c r="M51" s="11">
        <v>8.5505644781139996</v>
      </c>
      <c r="N51" s="11">
        <v>130.34570896327165</v>
      </c>
      <c r="O51" s="11">
        <v>6.0620481535508652</v>
      </c>
      <c r="P51" s="11">
        <v>2.9496280897557269E-3</v>
      </c>
      <c r="Q51" s="11"/>
      <c r="R51" s="19">
        <f t="shared" si="63"/>
        <v>79.172508981374648</v>
      </c>
      <c r="S51" s="11">
        <v>25.064577828728488</v>
      </c>
      <c r="T51" s="11">
        <v>23.316652079642239</v>
      </c>
      <c r="U51" s="11">
        <v>30.791279073003921</v>
      </c>
      <c r="V51" s="11"/>
      <c r="W51" s="19">
        <f t="shared" si="64"/>
        <v>192.65869747284805</v>
      </c>
      <c r="X51" s="11">
        <v>158.67513610125695</v>
      </c>
      <c r="Y51" s="11">
        <v>6.1850062336679832</v>
      </c>
      <c r="Z51" s="11">
        <v>27.798555137923106</v>
      </c>
      <c r="AA51" s="11"/>
      <c r="AB51" s="19">
        <f t="shared" si="65"/>
        <v>292.61347956217196</v>
      </c>
      <c r="AC51" s="11">
        <v>126.89632486063867</v>
      </c>
      <c r="AD51" s="11">
        <v>77.043569170321064</v>
      </c>
      <c r="AE51" s="11">
        <v>1.2983052167521791</v>
      </c>
      <c r="AF51" s="11">
        <v>60.81809190792297</v>
      </c>
      <c r="AG51" s="11">
        <v>0.13049662441645715</v>
      </c>
      <c r="AH51" s="11">
        <v>4.4475184434334309</v>
      </c>
      <c r="AI51" s="11">
        <v>17.429183941823595</v>
      </c>
      <c r="AJ51" s="11">
        <v>4.5499893968635501</v>
      </c>
      <c r="AK51" s="11"/>
      <c r="AL51" s="19">
        <f t="shared" si="66"/>
        <v>304.41057975409711</v>
      </c>
      <c r="AM51" s="11">
        <v>267.00685515326995</v>
      </c>
      <c r="AN51" s="11">
        <v>5.1780986282896713</v>
      </c>
      <c r="AO51" s="11">
        <v>30.008375908269873</v>
      </c>
      <c r="AP51" s="11">
        <v>2.2172500642676138</v>
      </c>
      <c r="AQ51" s="11"/>
      <c r="AR51" s="19">
        <f t="shared" si="67"/>
        <v>430.29147715316941</v>
      </c>
      <c r="AS51" s="11">
        <v>334.76624094924625</v>
      </c>
      <c r="AT51" s="11">
        <v>72.198153659381532</v>
      </c>
      <c r="AU51" s="11">
        <v>23.327082544541604</v>
      </c>
      <c r="AV51" s="11"/>
      <c r="AW51" s="19">
        <f t="shared" si="68"/>
        <v>1.0696751900082782</v>
      </c>
      <c r="AX51" s="11">
        <v>0</v>
      </c>
      <c r="AY51" s="11">
        <v>1.0696751900082782</v>
      </c>
      <c r="AZ51" s="11"/>
      <c r="BA51" s="19">
        <f t="shared" si="69"/>
        <v>1.9903332265965967</v>
      </c>
      <c r="BB51" s="11">
        <v>1.0979710768347517</v>
      </c>
      <c r="BC51" s="11">
        <v>0.89236214976184502</v>
      </c>
      <c r="BD51" s="11"/>
      <c r="BE51" s="19">
        <f t="shared" si="70"/>
        <v>313.97724593937266</v>
      </c>
      <c r="BF51" s="11">
        <v>0</v>
      </c>
      <c r="BG51" s="11">
        <v>0</v>
      </c>
      <c r="BH51" s="19"/>
      <c r="BI51" s="11">
        <v>0</v>
      </c>
      <c r="BJ51" s="11">
        <v>0</v>
      </c>
      <c r="BK51" s="19"/>
      <c r="BL51" s="11">
        <v>0</v>
      </c>
      <c r="BM51" s="11">
        <v>0</v>
      </c>
      <c r="BN51" s="19"/>
      <c r="BO51" s="11">
        <v>57.033256431993593</v>
      </c>
      <c r="BP51" s="11">
        <v>116.45657701748554</v>
      </c>
      <c r="BQ51" s="11"/>
      <c r="BR51" s="11">
        <v>140.48741248989356</v>
      </c>
      <c r="BS51" s="11">
        <v>0</v>
      </c>
      <c r="BT51" s="11"/>
      <c r="BU51" s="19">
        <f t="shared" si="71"/>
        <v>469.49529387186692</v>
      </c>
      <c r="BV51" s="11">
        <v>1.0815190410936812</v>
      </c>
      <c r="BW51" s="11">
        <v>67.477629079362373</v>
      </c>
      <c r="BX51" s="11">
        <v>120.73161986107642</v>
      </c>
      <c r="BY51" s="11">
        <v>205.74795696777562</v>
      </c>
      <c r="BZ51" s="11">
        <v>74.456568922558787</v>
      </c>
      <c r="CA51" s="11"/>
      <c r="CB51" s="19">
        <f>SUM(D51,J51,R51,W51,AB51,AL51,AR51,AW51,BA51,BE51,BU51)</f>
        <v>3421.0527127188016</v>
      </c>
    </row>
    <row r="52" spans="1:80" s="3" customFormat="1" ht="11.25" customHeight="1" x14ac:dyDescent="0.2">
      <c r="A52" s="3" t="s">
        <v>45</v>
      </c>
      <c r="B52" s="4">
        <v>2013</v>
      </c>
      <c r="C52" s="4"/>
      <c r="D52" s="145">
        <f t="shared" si="0"/>
        <v>1165.5557220000001</v>
      </c>
      <c r="E52" s="19">
        <v>573.443265</v>
      </c>
      <c r="F52" s="19">
        <v>0.13595599999999999</v>
      </c>
      <c r="G52" s="19">
        <v>591.97650099999998</v>
      </c>
      <c r="H52" s="19">
        <v>0</v>
      </c>
      <c r="I52" s="19"/>
      <c r="J52" s="242">
        <f t="shared" si="1"/>
        <v>759.83522099999993</v>
      </c>
      <c r="K52" s="19">
        <v>9.0800859999999997</v>
      </c>
      <c r="L52" s="19">
        <v>125.375277</v>
      </c>
      <c r="M52" s="19">
        <v>14.514716999999999</v>
      </c>
      <c r="N52" s="19">
        <v>592.30649200000005</v>
      </c>
      <c r="O52" s="19">
        <v>18.558648999999999</v>
      </c>
      <c r="P52" s="19">
        <v>0</v>
      </c>
      <c r="Q52" s="19"/>
      <c r="R52" s="19">
        <f t="shared" si="2"/>
        <v>245.71319199999999</v>
      </c>
      <c r="S52" s="19">
        <v>56.313085999999998</v>
      </c>
      <c r="T52" s="19">
        <v>78.952197999999996</v>
      </c>
      <c r="U52" s="19">
        <v>110.447908</v>
      </c>
      <c r="V52" s="19"/>
      <c r="W52" s="19">
        <f t="shared" si="3"/>
        <v>1159.7411090000001</v>
      </c>
      <c r="X52" s="19">
        <v>178.245014</v>
      </c>
      <c r="Y52" s="19">
        <v>85.332364999999996</v>
      </c>
      <c r="Z52" s="19">
        <v>896.16372999999999</v>
      </c>
      <c r="AA52" s="19"/>
      <c r="AB52" s="19">
        <f t="shared" si="4"/>
        <v>82.738855999999998</v>
      </c>
      <c r="AC52" s="19">
        <v>9.3281200000000002</v>
      </c>
      <c r="AD52" s="19">
        <v>53.554887000000001</v>
      </c>
      <c r="AE52" s="19">
        <v>3.2286000000000002E-2</v>
      </c>
      <c r="AF52" s="19">
        <v>6.8624780000000003</v>
      </c>
      <c r="AG52" s="19">
        <v>0</v>
      </c>
      <c r="AH52" s="19">
        <v>0.61446500000000004</v>
      </c>
      <c r="AI52" s="19">
        <v>2.933853</v>
      </c>
      <c r="AJ52" s="19">
        <v>9.4127670000000006</v>
      </c>
      <c r="AK52" s="19"/>
      <c r="AL52" s="19">
        <f t="shared" si="5"/>
        <v>0</v>
      </c>
      <c r="AM52" s="19">
        <v>0</v>
      </c>
      <c r="AN52" s="19">
        <v>0</v>
      </c>
      <c r="AO52" s="19">
        <v>0</v>
      </c>
      <c r="AP52" s="19">
        <v>0</v>
      </c>
      <c r="AQ52" s="19"/>
      <c r="AR52" s="19">
        <f t="shared" si="6"/>
        <v>0</v>
      </c>
      <c r="AS52" s="19">
        <v>0</v>
      </c>
      <c r="AT52" s="19">
        <v>0</v>
      </c>
      <c r="AU52" s="19">
        <v>0</v>
      </c>
      <c r="AV52" s="19"/>
      <c r="AW52" s="19">
        <f t="shared" si="7"/>
        <v>0</v>
      </c>
      <c r="AX52" s="19">
        <v>0</v>
      </c>
      <c r="AY52" s="19">
        <v>0</v>
      </c>
      <c r="AZ52" s="19"/>
      <c r="BA52" s="19">
        <f t="shared" si="8"/>
        <v>0</v>
      </c>
      <c r="BB52" s="19">
        <v>0</v>
      </c>
      <c r="BC52" s="19">
        <v>0</v>
      </c>
      <c r="BD52" s="19"/>
      <c r="BE52" s="19">
        <f t="shared" si="9"/>
        <v>0</v>
      </c>
      <c r="BF52" s="19">
        <v>0</v>
      </c>
      <c r="BG52" s="19">
        <v>0</v>
      </c>
      <c r="BH52" s="19"/>
      <c r="BI52" s="19">
        <v>0</v>
      </c>
      <c r="BJ52" s="19">
        <v>0</v>
      </c>
      <c r="BK52" s="19"/>
      <c r="BL52" s="19">
        <v>0</v>
      </c>
      <c r="BM52" s="19">
        <v>0</v>
      </c>
      <c r="BN52" s="19"/>
      <c r="BO52" s="19">
        <v>0</v>
      </c>
      <c r="BP52" s="19">
        <v>0</v>
      </c>
      <c r="BQ52" s="19"/>
      <c r="BR52" s="19">
        <v>0</v>
      </c>
      <c r="BS52" s="19">
        <v>0</v>
      </c>
      <c r="BT52" s="19"/>
      <c r="BU52" s="19">
        <f t="shared" si="10"/>
        <v>0</v>
      </c>
      <c r="BV52" s="19">
        <v>0</v>
      </c>
      <c r="BW52" s="19">
        <v>0</v>
      </c>
      <c r="BX52" s="19">
        <v>0</v>
      </c>
      <c r="BY52" s="19">
        <v>0</v>
      </c>
      <c r="BZ52" s="19">
        <v>0</v>
      </c>
      <c r="CA52" s="19"/>
      <c r="CB52" s="19">
        <f>SUM(D52,J52,R52,W52,AB52,AL52,AR52,AW52,BA52,BE52,BU52)</f>
        <v>3413.5841</v>
      </c>
    </row>
    <row r="53" spans="1:80" s="3" customFormat="1" ht="11.25" customHeight="1" x14ac:dyDescent="0.2">
      <c r="B53" s="4">
        <v>2015</v>
      </c>
      <c r="C53" s="4"/>
      <c r="D53" s="145">
        <f t="shared" si="0"/>
        <v>1310.5946100000001</v>
      </c>
      <c r="E53" s="19">
        <v>648.16035999999997</v>
      </c>
      <c r="F53" s="19">
        <v>0.135633</v>
      </c>
      <c r="G53" s="19">
        <v>662.29861700000004</v>
      </c>
      <c r="H53" s="19">
        <v>0</v>
      </c>
      <c r="I53" s="19"/>
      <c r="J53" s="242">
        <f t="shared" ref="J53:J55" si="72">SUM(K53:P53)</f>
        <v>854.37561299999993</v>
      </c>
      <c r="K53" s="19">
        <v>12.003569000000001</v>
      </c>
      <c r="L53" s="19">
        <v>143.222219</v>
      </c>
      <c r="M53" s="19">
        <v>16.784493999999999</v>
      </c>
      <c r="N53" s="19">
        <v>660.77143999999998</v>
      </c>
      <c r="O53" s="19">
        <v>21.593890999999999</v>
      </c>
      <c r="P53" s="19">
        <v>0</v>
      </c>
      <c r="Q53" s="19"/>
      <c r="R53" s="19">
        <f t="shared" ref="R53:R55" si="73">SUM(S53:U53)</f>
        <v>282.40155800000002</v>
      </c>
      <c r="S53" s="19">
        <v>63.567565999999999</v>
      </c>
      <c r="T53" s="19">
        <v>90.248686000000006</v>
      </c>
      <c r="U53" s="19">
        <v>128.585306</v>
      </c>
      <c r="V53" s="19"/>
      <c r="W53" s="19">
        <f t="shared" ref="W53:W55" si="74">SUM(X53:Z53)</f>
        <v>1369.8742109999998</v>
      </c>
      <c r="X53" s="19">
        <v>205.78195299999999</v>
      </c>
      <c r="Y53" s="19">
        <v>99.261589000000001</v>
      </c>
      <c r="Z53" s="19">
        <v>1064.8306689999999</v>
      </c>
      <c r="AA53" s="19"/>
      <c r="AB53" s="19">
        <f t="shared" ref="AB53:AB55" si="75">SUM(AC53:AJ53)</f>
        <v>81.087021000000007</v>
      </c>
      <c r="AC53" s="19">
        <v>6.9168760000000002</v>
      </c>
      <c r="AD53" s="19">
        <v>52.084133999999999</v>
      </c>
      <c r="AE53" s="19">
        <v>3.6242000000000003E-2</v>
      </c>
      <c r="AF53" s="19">
        <v>9.8149569999999997</v>
      </c>
      <c r="AG53" s="19">
        <v>0</v>
      </c>
      <c r="AH53" s="19">
        <v>0.81774400000000003</v>
      </c>
      <c r="AI53" s="19">
        <v>3.0375350000000001</v>
      </c>
      <c r="AJ53" s="19">
        <v>8.3795330000000003</v>
      </c>
      <c r="AK53" s="19"/>
      <c r="AL53" s="19">
        <f t="shared" ref="AL53:AL55" si="76">SUM(AM53:AP53)</f>
        <v>0</v>
      </c>
      <c r="AM53" s="19">
        <v>0</v>
      </c>
      <c r="AN53" s="19">
        <v>0</v>
      </c>
      <c r="AO53" s="19">
        <v>0</v>
      </c>
      <c r="AP53" s="19">
        <v>0</v>
      </c>
      <c r="AQ53" s="19"/>
      <c r="AR53" s="19">
        <f t="shared" ref="AR53:AR55" si="77">SUM(AS53:AU53)</f>
        <v>0</v>
      </c>
      <c r="AS53" s="19">
        <v>0</v>
      </c>
      <c r="AT53" s="19">
        <v>0</v>
      </c>
      <c r="AU53" s="19">
        <v>0</v>
      </c>
      <c r="AV53" s="19"/>
      <c r="AW53" s="19">
        <f t="shared" ref="AW53:AW55" si="78">SUM(AX53:AY53)</f>
        <v>0</v>
      </c>
      <c r="AX53" s="19">
        <v>0</v>
      </c>
      <c r="AY53" s="19">
        <v>0</v>
      </c>
      <c r="AZ53" s="19"/>
      <c r="BA53" s="19">
        <f t="shared" ref="BA53:BA55" si="79">SUM(BB53:BC53)</f>
        <v>0</v>
      </c>
      <c r="BB53" s="19">
        <v>0</v>
      </c>
      <c r="BC53" s="19">
        <v>0</v>
      </c>
      <c r="BD53" s="19"/>
      <c r="BE53" s="19">
        <f t="shared" ref="BE53:BE55" si="80">SUM(BF53:BS53)</f>
        <v>0</v>
      </c>
      <c r="BF53" s="19">
        <v>0</v>
      </c>
      <c r="BG53" s="19">
        <v>0</v>
      </c>
      <c r="BH53" s="19"/>
      <c r="BI53" s="19">
        <v>0</v>
      </c>
      <c r="BJ53" s="19">
        <v>0</v>
      </c>
      <c r="BK53" s="19"/>
      <c r="BL53" s="19">
        <v>0</v>
      </c>
      <c r="BM53" s="19">
        <v>0</v>
      </c>
      <c r="BN53" s="19"/>
      <c r="BO53" s="19">
        <v>0</v>
      </c>
      <c r="BP53" s="19">
        <v>0</v>
      </c>
      <c r="BQ53" s="19"/>
      <c r="BR53" s="19">
        <v>0</v>
      </c>
      <c r="BS53" s="19">
        <v>0</v>
      </c>
      <c r="BT53" s="19"/>
      <c r="BU53" s="19">
        <f t="shared" ref="BU53:BU55" si="81">SUM(BV53:BZ53)</f>
        <v>0</v>
      </c>
      <c r="BV53" s="19">
        <v>0</v>
      </c>
      <c r="BW53" s="19">
        <v>0</v>
      </c>
      <c r="BX53" s="19">
        <v>0</v>
      </c>
      <c r="BY53" s="19">
        <v>0</v>
      </c>
      <c r="BZ53" s="19">
        <v>0</v>
      </c>
      <c r="CA53" s="19"/>
      <c r="CB53" s="19">
        <f t="shared" si="60"/>
        <v>3898.3330129999999</v>
      </c>
    </row>
    <row r="54" spans="1:80" s="3" customFormat="1" ht="11.25" customHeight="1" x14ac:dyDescent="0.2">
      <c r="B54" s="4">
        <v>2018</v>
      </c>
      <c r="C54" s="4"/>
      <c r="D54" s="145">
        <f t="shared" si="0"/>
        <v>1621.469484</v>
      </c>
      <c r="E54" s="19">
        <v>825.50969899999996</v>
      </c>
      <c r="F54" s="19">
        <v>0.123262</v>
      </c>
      <c r="G54" s="19">
        <v>795.83652300000006</v>
      </c>
      <c r="H54" s="19">
        <v>0</v>
      </c>
      <c r="I54" s="19"/>
      <c r="J54" s="242">
        <f t="shared" si="72"/>
        <v>1083.120809</v>
      </c>
      <c r="K54" s="19">
        <v>17.581696999999998</v>
      </c>
      <c r="L54" s="19">
        <v>179.04096999999999</v>
      </c>
      <c r="M54" s="19">
        <v>23.705473999999999</v>
      </c>
      <c r="N54" s="19">
        <v>835.99985300000003</v>
      </c>
      <c r="O54" s="19">
        <v>26.792815000000001</v>
      </c>
      <c r="P54" s="19">
        <v>0</v>
      </c>
      <c r="Q54" s="19"/>
      <c r="R54" s="19">
        <f t="shared" si="73"/>
        <v>363.07891900000004</v>
      </c>
      <c r="S54" s="19">
        <v>81.749093000000002</v>
      </c>
      <c r="T54" s="19">
        <v>111.034014</v>
      </c>
      <c r="U54" s="19">
        <v>170.29581200000001</v>
      </c>
      <c r="V54" s="19"/>
      <c r="W54" s="19">
        <f t="shared" si="74"/>
        <v>1835.919531</v>
      </c>
      <c r="X54" s="19">
        <v>295.01814400000001</v>
      </c>
      <c r="Y54" s="19">
        <v>128.71593999999999</v>
      </c>
      <c r="Z54" s="19">
        <v>1412.1854470000001</v>
      </c>
      <c r="AA54" s="19"/>
      <c r="AB54" s="19">
        <f t="shared" si="75"/>
        <v>122.06149099999999</v>
      </c>
      <c r="AC54" s="19">
        <v>15.629474</v>
      </c>
      <c r="AD54" s="19">
        <v>76.201515999999998</v>
      </c>
      <c r="AE54" s="19">
        <v>4.9859000000000001E-2</v>
      </c>
      <c r="AF54" s="19">
        <v>15.760831</v>
      </c>
      <c r="AG54" s="19">
        <v>0</v>
      </c>
      <c r="AH54" s="19">
        <v>0.99855799999999995</v>
      </c>
      <c r="AI54" s="19">
        <v>4.2367840000000001</v>
      </c>
      <c r="AJ54" s="19">
        <v>9.184469</v>
      </c>
      <c r="AK54" s="19"/>
      <c r="AL54" s="19">
        <f t="shared" si="76"/>
        <v>0</v>
      </c>
      <c r="AM54" s="19">
        <v>0</v>
      </c>
      <c r="AN54" s="19">
        <v>0</v>
      </c>
      <c r="AO54" s="19">
        <v>0</v>
      </c>
      <c r="AP54" s="19">
        <v>0</v>
      </c>
      <c r="AQ54" s="19"/>
      <c r="AR54" s="19">
        <f t="shared" si="77"/>
        <v>0</v>
      </c>
      <c r="AS54" s="19">
        <v>0</v>
      </c>
      <c r="AT54" s="19">
        <v>0</v>
      </c>
      <c r="AU54" s="19">
        <v>0</v>
      </c>
      <c r="AV54" s="19"/>
      <c r="AW54" s="19">
        <f t="shared" si="78"/>
        <v>0</v>
      </c>
      <c r="AX54" s="19">
        <v>0</v>
      </c>
      <c r="AY54" s="19">
        <v>0</v>
      </c>
      <c r="AZ54" s="19"/>
      <c r="BA54" s="19">
        <f t="shared" si="79"/>
        <v>0</v>
      </c>
      <c r="BB54" s="19">
        <v>0</v>
      </c>
      <c r="BC54" s="19">
        <v>0</v>
      </c>
      <c r="BD54" s="19"/>
      <c r="BE54" s="19">
        <f t="shared" si="80"/>
        <v>0</v>
      </c>
      <c r="BF54" s="19">
        <v>0</v>
      </c>
      <c r="BG54" s="19">
        <v>0</v>
      </c>
      <c r="BH54" s="19"/>
      <c r="BI54" s="19">
        <v>0</v>
      </c>
      <c r="BJ54" s="19">
        <v>0</v>
      </c>
      <c r="BK54" s="19"/>
      <c r="BL54" s="19">
        <v>0</v>
      </c>
      <c r="BM54" s="19">
        <v>0</v>
      </c>
      <c r="BN54" s="19"/>
      <c r="BO54" s="19">
        <v>0</v>
      </c>
      <c r="BP54" s="19">
        <v>0</v>
      </c>
      <c r="BQ54" s="19"/>
      <c r="BR54" s="19">
        <v>0</v>
      </c>
      <c r="BS54" s="19">
        <v>0</v>
      </c>
      <c r="BT54" s="19"/>
      <c r="BU54" s="19">
        <f t="shared" si="81"/>
        <v>0</v>
      </c>
      <c r="BV54" s="19">
        <v>0</v>
      </c>
      <c r="BW54" s="19">
        <v>0</v>
      </c>
      <c r="BX54" s="19">
        <v>0</v>
      </c>
      <c r="BY54" s="19">
        <v>0</v>
      </c>
      <c r="BZ54" s="19">
        <v>0</v>
      </c>
      <c r="CA54" s="19"/>
      <c r="CB54" s="19">
        <f t="shared" si="60"/>
        <v>5025.6502340000006</v>
      </c>
    </row>
    <row r="55" spans="1:80" s="3" customFormat="1" ht="11.25" customHeight="1" x14ac:dyDescent="0.2">
      <c r="B55" s="4">
        <v>2020</v>
      </c>
      <c r="C55" s="4"/>
      <c r="D55" s="145">
        <f t="shared" si="0"/>
        <v>1532.571588</v>
      </c>
      <c r="E55" s="19">
        <v>771.291156</v>
      </c>
      <c r="F55" s="19">
        <v>0.13008800000000001</v>
      </c>
      <c r="G55" s="19">
        <v>761.15034400000002</v>
      </c>
      <c r="H55" s="19">
        <v>0</v>
      </c>
      <c r="I55" s="19"/>
      <c r="J55" s="242">
        <f t="shared" si="72"/>
        <v>912.41573900000003</v>
      </c>
      <c r="K55" s="19">
        <v>13.409071000000001</v>
      </c>
      <c r="L55" s="19">
        <v>173.55218300000001</v>
      </c>
      <c r="M55" s="19">
        <v>22.012394</v>
      </c>
      <c r="N55" s="19">
        <v>679.29573800000003</v>
      </c>
      <c r="O55" s="19">
        <v>24.146353000000001</v>
      </c>
      <c r="P55" s="19">
        <v>0</v>
      </c>
      <c r="Q55" s="19"/>
      <c r="R55" s="19">
        <f t="shared" si="73"/>
        <v>303.57764299999997</v>
      </c>
      <c r="S55" s="19">
        <v>71.814932999999996</v>
      </c>
      <c r="T55" s="19">
        <v>106.76009000000001</v>
      </c>
      <c r="U55" s="19">
        <v>125.00261999999999</v>
      </c>
      <c r="V55" s="19"/>
      <c r="W55" s="19">
        <f t="shared" si="74"/>
        <v>850.79297299999996</v>
      </c>
      <c r="X55" s="19">
        <v>174.474839</v>
      </c>
      <c r="Y55" s="19">
        <v>73.433942999999999</v>
      </c>
      <c r="Z55" s="19">
        <v>602.88419099999999</v>
      </c>
      <c r="AA55" s="19"/>
      <c r="AB55" s="19">
        <f t="shared" si="75"/>
        <v>104.93523499999999</v>
      </c>
      <c r="AC55" s="19">
        <v>27.654792</v>
      </c>
      <c r="AD55" s="19">
        <v>60.278278999999998</v>
      </c>
      <c r="AE55" s="19">
        <v>1.1612000000000001E-2</v>
      </c>
      <c r="AF55" s="19">
        <v>8.7527629999999998</v>
      </c>
      <c r="AG55" s="19">
        <v>0</v>
      </c>
      <c r="AH55" s="19">
        <v>0.14263600000000001</v>
      </c>
      <c r="AI55" s="19">
        <v>3.5564209999999998</v>
      </c>
      <c r="AJ55" s="19">
        <v>4.5387320000000004</v>
      </c>
      <c r="AK55" s="19"/>
      <c r="AL55" s="19">
        <f t="shared" si="76"/>
        <v>0</v>
      </c>
      <c r="AM55" s="19">
        <v>0</v>
      </c>
      <c r="AN55" s="19">
        <v>0</v>
      </c>
      <c r="AO55" s="19">
        <v>0</v>
      </c>
      <c r="AP55" s="19">
        <v>0</v>
      </c>
      <c r="AQ55" s="19"/>
      <c r="AR55" s="19">
        <f t="shared" si="77"/>
        <v>0</v>
      </c>
      <c r="AS55" s="19">
        <v>0</v>
      </c>
      <c r="AT55" s="19">
        <v>0</v>
      </c>
      <c r="AU55" s="19">
        <v>0</v>
      </c>
      <c r="AV55" s="19"/>
      <c r="AW55" s="19">
        <f t="shared" si="78"/>
        <v>0</v>
      </c>
      <c r="AX55" s="19">
        <v>0</v>
      </c>
      <c r="AY55" s="19">
        <v>0</v>
      </c>
      <c r="AZ55" s="19"/>
      <c r="BA55" s="19">
        <f t="shared" si="79"/>
        <v>0</v>
      </c>
      <c r="BB55" s="19">
        <v>0</v>
      </c>
      <c r="BC55" s="19">
        <v>0</v>
      </c>
      <c r="BD55" s="19"/>
      <c r="BE55" s="19">
        <f t="shared" si="80"/>
        <v>0</v>
      </c>
      <c r="BF55" s="19">
        <v>0</v>
      </c>
      <c r="BG55" s="19">
        <v>0</v>
      </c>
      <c r="BH55" s="19"/>
      <c r="BI55" s="19">
        <v>0</v>
      </c>
      <c r="BJ55" s="19">
        <v>0</v>
      </c>
      <c r="BK55" s="19"/>
      <c r="BL55" s="19">
        <v>0</v>
      </c>
      <c r="BM55" s="19">
        <v>0</v>
      </c>
      <c r="BN55" s="19"/>
      <c r="BO55" s="19">
        <v>0</v>
      </c>
      <c r="BP55" s="19">
        <v>0</v>
      </c>
      <c r="BQ55" s="19"/>
      <c r="BR55" s="19">
        <v>0</v>
      </c>
      <c r="BS55" s="19">
        <v>0</v>
      </c>
      <c r="BT55" s="19"/>
      <c r="BU55" s="19">
        <f t="shared" si="81"/>
        <v>0</v>
      </c>
      <c r="BV55" s="19">
        <v>0</v>
      </c>
      <c r="BW55" s="19">
        <v>0</v>
      </c>
      <c r="BX55" s="19">
        <v>0</v>
      </c>
      <c r="BY55" s="19">
        <v>0</v>
      </c>
      <c r="BZ55" s="19">
        <v>0</v>
      </c>
      <c r="CA55" s="19"/>
      <c r="CB55" s="19">
        <f t="shared" si="60"/>
        <v>3704.2931779999999</v>
      </c>
    </row>
    <row r="56" spans="1:80" s="3" customFormat="1" ht="11.25" customHeight="1" x14ac:dyDescent="0.2">
      <c r="A56" s="3" t="s">
        <v>46</v>
      </c>
      <c r="B56" s="4">
        <v>2013</v>
      </c>
      <c r="C56" s="4"/>
      <c r="D56" s="145">
        <f t="shared" si="0"/>
        <v>284.13216186813787</v>
      </c>
      <c r="E56" s="19">
        <v>142.530675195182</v>
      </c>
      <c r="F56" s="19">
        <v>1.03840882038885</v>
      </c>
      <c r="G56" s="19">
        <v>111.051071193162</v>
      </c>
      <c r="H56" s="19">
        <v>29.512006659404999</v>
      </c>
      <c r="I56" s="19"/>
      <c r="J56" s="242">
        <f t="shared" si="1"/>
        <v>76.947134940990978</v>
      </c>
      <c r="K56" s="19">
        <v>3.18692485878849</v>
      </c>
      <c r="L56" s="19">
        <v>18.275412756661598</v>
      </c>
      <c r="M56" s="19">
        <v>2.9358382824649798</v>
      </c>
      <c r="N56" s="19">
        <v>50.477903419918398</v>
      </c>
      <c r="O56" s="19">
        <v>2.0709426042900101</v>
      </c>
      <c r="P56" s="19">
        <v>1.1301886749267599E-4</v>
      </c>
      <c r="Q56" s="19"/>
      <c r="R56" s="19">
        <f t="shared" si="2"/>
        <v>5.9205531906119795</v>
      </c>
      <c r="S56" s="19">
        <v>1.2638891869179001</v>
      </c>
      <c r="T56" s="19">
        <v>2.3670851347623398</v>
      </c>
      <c r="U56" s="19">
        <v>2.28957886893174</v>
      </c>
      <c r="V56" s="19"/>
      <c r="W56" s="19">
        <f t="shared" si="3"/>
        <v>75.616820095844872</v>
      </c>
      <c r="X56" s="19">
        <v>67.256755565375201</v>
      </c>
      <c r="Y56" s="19">
        <v>0.14345597870938501</v>
      </c>
      <c r="Z56" s="19">
        <v>8.2166085517602898</v>
      </c>
      <c r="AA56" s="19"/>
      <c r="AB56" s="19">
        <f t="shared" si="4"/>
        <v>391.50076518826927</v>
      </c>
      <c r="AC56" s="19">
        <v>182.47050406473599</v>
      </c>
      <c r="AD56" s="19">
        <v>148.07907077392699</v>
      </c>
      <c r="AE56" s="19">
        <v>0.1185119164083</v>
      </c>
      <c r="AF56" s="19">
        <v>7.0580991146649898</v>
      </c>
      <c r="AG56" s="19">
        <v>0.15343131125259399</v>
      </c>
      <c r="AH56" s="19">
        <v>1.6522442704135201</v>
      </c>
      <c r="AI56" s="19">
        <v>51.581265888570996</v>
      </c>
      <c r="AJ56" s="19">
        <v>0.387637848295942</v>
      </c>
      <c r="AK56" s="19"/>
      <c r="AL56" s="19">
        <f t="shared" si="5"/>
        <v>24.972770937778179</v>
      </c>
      <c r="AM56" s="19">
        <v>22.3391542333333</v>
      </c>
      <c r="AN56" s="19">
        <v>0.25321566584777799</v>
      </c>
      <c r="AO56" s="19">
        <v>1.9296375258865299</v>
      </c>
      <c r="AP56" s="19">
        <v>0.45076351271057102</v>
      </c>
      <c r="AQ56" s="19"/>
      <c r="AR56" s="19">
        <f t="shared" si="6"/>
        <v>55.74577489828004</v>
      </c>
      <c r="AS56" s="19">
        <v>44.2551404451971</v>
      </c>
      <c r="AT56" s="19">
        <v>10.2070108901005</v>
      </c>
      <c r="AU56" s="19">
        <v>1.28362356298244</v>
      </c>
      <c r="AV56" s="19"/>
      <c r="AW56" s="19">
        <f t="shared" si="7"/>
        <v>6.0600343505859397E-2</v>
      </c>
      <c r="AX56" s="19">
        <v>6.0600343505859397E-2</v>
      </c>
      <c r="AY56" s="19">
        <v>0</v>
      </c>
      <c r="AZ56" s="19"/>
      <c r="BA56" s="19">
        <f t="shared" si="8"/>
        <v>0.74559031224060102</v>
      </c>
      <c r="BB56" s="19">
        <v>0.64073168034362804</v>
      </c>
      <c r="BC56" s="19">
        <v>0.104858631896973</v>
      </c>
      <c r="BD56" s="19"/>
      <c r="BE56" s="19">
        <f t="shared" si="9"/>
        <v>80.453891240161212</v>
      </c>
      <c r="BF56" s="19">
        <v>5.2490766965384497</v>
      </c>
      <c r="BG56" s="19">
        <v>6.10242438416594</v>
      </c>
      <c r="BH56" s="19"/>
      <c r="BI56" s="19">
        <v>5.7760524989280704</v>
      </c>
      <c r="BJ56" s="19">
        <v>0</v>
      </c>
      <c r="BK56" s="19"/>
      <c r="BL56" s="19">
        <v>24.25539209782</v>
      </c>
      <c r="BM56" s="19">
        <v>1.9753602459997499</v>
      </c>
      <c r="BN56" s="19"/>
      <c r="BO56" s="19">
        <v>0.32683990463256801</v>
      </c>
      <c r="BP56" s="19">
        <v>0</v>
      </c>
      <c r="BQ56" s="19"/>
      <c r="BR56" s="19">
        <v>34.756983076040697</v>
      </c>
      <c r="BS56" s="19">
        <v>2.01176233603573</v>
      </c>
      <c r="BT56" s="19"/>
      <c r="BU56" s="19">
        <f t="shared" si="10"/>
        <v>225.50383473508944</v>
      </c>
      <c r="BV56" s="19">
        <v>0.20141508035755201</v>
      </c>
      <c r="BW56" s="19">
        <v>35.628291866630498</v>
      </c>
      <c r="BX56" s="19">
        <v>128.93458881879999</v>
      </c>
      <c r="BY56" s="19">
        <v>59.641674845845401</v>
      </c>
      <c r="BZ56" s="19">
        <v>1.097864123456</v>
      </c>
      <c r="CA56" s="19"/>
      <c r="CB56" s="19">
        <f t="shared" si="60"/>
        <v>1221.5998977509103</v>
      </c>
    </row>
    <row r="57" spans="1:80" s="3" customFormat="1" ht="11.25" customHeight="1" x14ac:dyDescent="0.2">
      <c r="A57" s="8"/>
      <c r="B57" s="4">
        <v>2015</v>
      </c>
      <c r="C57" s="4"/>
      <c r="D57" s="145">
        <f t="shared" si="0"/>
        <v>291.32597238329453</v>
      </c>
      <c r="E57" s="19">
        <v>144.71718066968799</v>
      </c>
      <c r="F57" s="19">
        <v>0.95598556688082204</v>
      </c>
      <c r="G57" s="19">
        <v>118.117723274432</v>
      </c>
      <c r="H57" s="19">
        <v>27.5350828722937</v>
      </c>
      <c r="I57" s="19"/>
      <c r="J57" s="242">
        <f t="shared" si="1"/>
        <v>75.673545857244022</v>
      </c>
      <c r="K57" s="19">
        <v>0.35635563609623899</v>
      </c>
      <c r="L57" s="19">
        <v>20.665151478024001</v>
      </c>
      <c r="M57" s="19">
        <v>2.7812491131548902</v>
      </c>
      <c r="N57" s="19">
        <v>49.908349018261802</v>
      </c>
      <c r="O57" s="19">
        <v>1.9480643426417099</v>
      </c>
      <c r="P57" s="19">
        <v>1.4376269065380099E-2</v>
      </c>
      <c r="Q57" s="19"/>
      <c r="R57" s="19">
        <f t="shared" si="2"/>
        <v>6.5440947957113096</v>
      </c>
      <c r="S57" s="19">
        <v>1.3600095152609999</v>
      </c>
      <c r="T57" s="19">
        <v>2.2287190519432301</v>
      </c>
      <c r="U57" s="19">
        <v>2.9553662285070801</v>
      </c>
      <c r="V57" s="19"/>
      <c r="W57" s="19">
        <f t="shared" si="3"/>
        <v>75.048993052825068</v>
      </c>
      <c r="X57" s="19">
        <v>66.260015744964804</v>
      </c>
      <c r="Y57" s="19">
        <v>0.13687607303167099</v>
      </c>
      <c r="Z57" s="19">
        <v>8.6521012348285993</v>
      </c>
      <c r="AA57" s="19"/>
      <c r="AB57" s="19">
        <f t="shared" si="4"/>
        <v>382.53662914310206</v>
      </c>
      <c r="AC57" s="19">
        <v>179.90258605050701</v>
      </c>
      <c r="AD57" s="19">
        <v>145.87216754850201</v>
      </c>
      <c r="AE57" s="19">
        <v>0.112389979910374</v>
      </c>
      <c r="AF57" s="19">
        <v>7.1218618777133997</v>
      </c>
      <c r="AG57" s="19">
        <v>0.14305293308258099</v>
      </c>
      <c r="AH57" s="19">
        <v>0.73954338435548495</v>
      </c>
      <c r="AI57" s="19">
        <v>48.370169188286901</v>
      </c>
      <c r="AJ57" s="19">
        <v>0.27485818074429003</v>
      </c>
      <c r="AK57" s="19"/>
      <c r="AL57" s="19">
        <f t="shared" si="5"/>
        <v>23.999687238927102</v>
      </c>
      <c r="AM57" s="19">
        <v>19.448538482175099</v>
      </c>
      <c r="AN57" s="19">
        <v>2.63955262990951</v>
      </c>
      <c r="AO57" s="19">
        <v>1.57037230346298</v>
      </c>
      <c r="AP57" s="19">
        <v>0.34122382337951601</v>
      </c>
      <c r="AQ57" s="19"/>
      <c r="AR57" s="19">
        <f t="shared" si="6"/>
        <v>56.351998720193393</v>
      </c>
      <c r="AS57" s="19">
        <v>48.199778406983803</v>
      </c>
      <c r="AT57" s="19">
        <v>5.1845017750489699</v>
      </c>
      <c r="AU57" s="19">
        <v>2.9677185381606201</v>
      </c>
      <c r="AV57" s="19"/>
      <c r="AW57" s="19">
        <f t="shared" si="7"/>
        <v>5.5674778442382798E-2</v>
      </c>
      <c r="AX57" s="19">
        <v>4.8283684692382797E-2</v>
      </c>
      <c r="AY57" s="19">
        <v>7.3910937500000001E-3</v>
      </c>
      <c r="AZ57" s="19"/>
      <c r="BA57" s="19">
        <f t="shared" si="8"/>
        <v>3.6575474169731198E-2</v>
      </c>
      <c r="BB57" s="19">
        <v>2.5467974815368701E-2</v>
      </c>
      <c r="BC57" s="19">
        <v>1.1107499354362499E-2</v>
      </c>
      <c r="BD57" s="19"/>
      <c r="BE57" s="19">
        <f t="shared" si="9"/>
        <v>79.546965798583201</v>
      </c>
      <c r="BF57" s="19">
        <v>4.2742691013727203</v>
      </c>
      <c r="BG57" s="19">
        <v>9.2064205297455093</v>
      </c>
      <c r="BH57" s="19"/>
      <c r="BI57" s="19">
        <v>5.5996997242164603</v>
      </c>
      <c r="BJ57" s="19">
        <v>0</v>
      </c>
      <c r="BK57" s="19"/>
      <c r="BL57" s="19">
        <v>24.695853813381699</v>
      </c>
      <c r="BM57" s="19">
        <v>1.7883722183483699</v>
      </c>
      <c r="BN57" s="19"/>
      <c r="BO57" s="19">
        <v>0.33819059481811498</v>
      </c>
      <c r="BP57" s="19">
        <v>0</v>
      </c>
      <c r="BQ57" s="19"/>
      <c r="BR57" s="19">
        <v>31.992439513691298</v>
      </c>
      <c r="BS57" s="19">
        <v>1.6517203030090299</v>
      </c>
      <c r="BT57" s="19"/>
      <c r="BU57" s="19">
        <f t="shared" si="10"/>
        <v>214.83302069034494</v>
      </c>
      <c r="BV57" s="19">
        <v>4.67880176858902E-2</v>
      </c>
      <c r="BW57" s="19">
        <v>35.476390745086697</v>
      </c>
      <c r="BX57" s="19">
        <v>124.562820132624</v>
      </c>
      <c r="BY57" s="19">
        <v>53.729514946847701</v>
      </c>
      <c r="BZ57" s="19">
        <v>1.0175068481006599</v>
      </c>
      <c r="CA57" s="19"/>
      <c r="CB57" s="19">
        <f t="shared" si="60"/>
        <v>1205.9531579328377</v>
      </c>
    </row>
    <row r="58" spans="1:80" s="3" customFormat="1" ht="11.25" customHeight="1" x14ac:dyDescent="0.2">
      <c r="A58" s="8"/>
      <c r="B58" s="4">
        <v>2018</v>
      </c>
      <c r="C58" s="4"/>
      <c r="D58" s="145">
        <f t="shared" si="0"/>
        <v>345.21807191663902</v>
      </c>
      <c r="E58" s="19">
        <v>175.826540372354</v>
      </c>
      <c r="F58" s="19">
        <v>0.97766942813587199</v>
      </c>
      <c r="G58" s="19">
        <v>138.92901828417899</v>
      </c>
      <c r="H58" s="19">
        <v>29.4848438319701</v>
      </c>
      <c r="I58" s="19"/>
      <c r="J58" s="242">
        <f t="shared" si="1"/>
        <v>90.253819435164971</v>
      </c>
      <c r="K58" s="19">
        <v>0.28554496940088298</v>
      </c>
      <c r="L58" s="19">
        <v>27.972917808371001</v>
      </c>
      <c r="M58" s="19">
        <v>3.8827693217849699</v>
      </c>
      <c r="N58" s="19">
        <v>56.087646655331604</v>
      </c>
      <c r="O58" s="19">
        <v>2.0249406802765102</v>
      </c>
      <c r="P58" s="19">
        <v>0</v>
      </c>
      <c r="Q58" s="19"/>
      <c r="R58" s="19">
        <f t="shared" si="2"/>
        <v>7.1147415106988703</v>
      </c>
      <c r="S58" s="19">
        <v>1.56747921401608</v>
      </c>
      <c r="T58" s="19">
        <v>2.4074699369595201</v>
      </c>
      <c r="U58" s="19">
        <v>3.1397923597232702</v>
      </c>
      <c r="V58" s="19"/>
      <c r="W58" s="19">
        <f t="shared" si="3"/>
        <v>90.584722966224533</v>
      </c>
      <c r="X58" s="19">
        <v>82.781828695338007</v>
      </c>
      <c r="Y58" s="19">
        <v>0.13130215055185501</v>
      </c>
      <c r="Z58" s="19">
        <v>7.6715921203346698</v>
      </c>
      <c r="AA58" s="19"/>
      <c r="AB58" s="19">
        <f t="shared" si="4"/>
        <v>486.86577597059227</v>
      </c>
      <c r="AC58" s="19">
        <v>239.46584117685299</v>
      </c>
      <c r="AD58" s="19">
        <v>178.66220823893599</v>
      </c>
      <c r="AE58" s="19">
        <v>0.13491533457112301</v>
      </c>
      <c r="AF58" s="19">
        <v>13.697336347646999</v>
      </c>
      <c r="AG58" s="19">
        <v>0.143430780408978</v>
      </c>
      <c r="AH58" s="19">
        <v>1.40311934560883</v>
      </c>
      <c r="AI58" s="19">
        <v>53.146152164477499</v>
      </c>
      <c r="AJ58" s="19">
        <v>0.21277258208981101</v>
      </c>
      <c r="AK58" s="19"/>
      <c r="AL58" s="19">
        <f t="shared" si="5"/>
        <v>30.416562079188804</v>
      </c>
      <c r="AM58" s="19">
        <v>24.7005378312106</v>
      </c>
      <c r="AN58" s="19">
        <v>3.8691616213912901</v>
      </c>
      <c r="AO58" s="19">
        <v>1.4986227894744899</v>
      </c>
      <c r="AP58" s="19">
        <v>0.34823983711242701</v>
      </c>
      <c r="AQ58" s="19"/>
      <c r="AR58" s="19">
        <f t="shared" si="6"/>
        <v>68.457033351041048</v>
      </c>
      <c r="AS58" s="19">
        <v>55.958801520663698</v>
      </c>
      <c r="AT58" s="19">
        <v>5.8347151009454699</v>
      </c>
      <c r="AU58" s="19">
        <v>6.66351672943187</v>
      </c>
      <c r="AV58" s="19"/>
      <c r="AW58" s="19">
        <f t="shared" si="7"/>
        <v>7.0428641601562494E-2</v>
      </c>
      <c r="AX58" s="19">
        <v>7.0428641601562494E-2</v>
      </c>
      <c r="AY58" s="19">
        <v>0</v>
      </c>
      <c r="AZ58" s="19"/>
      <c r="BA58" s="19">
        <f t="shared" si="8"/>
        <v>0.12792366162300089</v>
      </c>
      <c r="BB58" s="19">
        <v>2.06449749755859E-2</v>
      </c>
      <c r="BC58" s="19">
        <v>0.10727868664741499</v>
      </c>
      <c r="BD58" s="19"/>
      <c r="BE58" s="19">
        <f t="shared" si="9"/>
        <v>96.699581828830503</v>
      </c>
      <c r="BF58" s="19">
        <v>6.2416057104911804</v>
      </c>
      <c r="BG58" s="19">
        <v>10.026525518278</v>
      </c>
      <c r="BH58" s="19"/>
      <c r="BI58" s="19">
        <v>4.4884272381133998</v>
      </c>
      <c r="BJ58" s="19">
        <v>9.3662097015380794E-2</v>
      </c>
      <c r="BK58" s="19"/>
      <c r="BL58" s="19">
        <v>29.102875563877799</v>
      </c>
      <c r="BM58" s="19">
        <v>2.1535479890945002</v>
      </c>
      <c r="BN58" s="19"/>
      <c r="BO58" s="19">
        <v>1.1275935387000999</v>
      </c>
      <c r="BP58" s="19">
        <v>0.46404346893119802</v>
      </c>
      <c r="BQ58" s="19"/>
      <c r="BR58" s="19">
        <v>40.821761433583198</v>
      </c>
      <c r="BS58" s="19">
        <v>2.1795392707457499</v>
      </c>
      <c r="BT58" s="19"/>
      <c r="BU58" s="19">
        <f t="shared" si="10"/>
        <v>259.97764865481014</v>
      </c>
      <c r="BV58" s="19">
        <v>0.238172464617252</v>
      </c>
      <c r="BW58" s="19">
        <v>135.01902992976599</v>
      </c>
      <c r="BX58" s="19">
        <v>63.232445380914903</v>
      </c>
      <c r="BY58" s="19">
        <v>59.786694430576503</v>
      </c>
      <c r="BZ58" s="19">
        <v>1.7013064489355101</v>
      </c>
      <c r="CA58" s="19"/>
      <c r="CB58" s="19">
        <f t="shared" si="60"/>
        <v>1475.786310016415</v>
      </c>
    </row>
    <row r="59" spans="1:80" s="3" customFormat="1" ht="11.25" customHeight="1" x14ac:dyDescent="0.2">
      <c r="B59" s="4">
        <v>2020</v>
      </c>
      <c r="C59" s="4"/>
      <c r="D59" s="145">
        <f t="shared" ref="D59" si="82">SUM(E59:H59)</f>
        <v>386.26361697175264</v>
      </c>
      <c r="E59" s="19">
        <v>204.78939429155901</v>
      </c>
      <c r="F59" s="19">
        <v>0.99853513689804096</v>
      </c>
      <c r="G59" s="19">
        <v>148.407206711849</v>
      </c>
      <c r="H59" s="19">
        <v>32.0684808314466</v>
      </c>
      <c r="I59" s="19"/>
      <c r="J59" s="242">
        <f t="shared" ref="J59" si="83">SUM(K59:P59)</f>
        <v>103.10148523065367</v>
      </c>
      <c r="K59" s="19">
        <v>0.42755777506172699</v>
      </c>
      <c r="L59" s="19">
        <v>31.4510500775162</v>
      </c>
      <c r="M59" s="19">
        <v>4.46835734124131</v>
      </c>
      <c r="N59" s="19">
        <v>64.858207849078894</v>
      </c>
      <c r="O59" s="19">
        <v>1.89631218775553</v>
      </c>
      <c r="P59" s="19">
        <v>0</v>
      </c>
      <c r="Q59" s="19"/>
      <c r="R59" s="19">
        <f t="shared" ref="R59" si="84">SUM(S59:U59)</f>
        <v>8.8105102288312196</v>
      </c>
      <c r="S59" s="19">
        <v>1.9905548493546199</v>
      </c>
      <c r="T59" s="19">
        <v>2.8861327125313898</v>
      </c>
      <c r="U59" s="19">
        <v>3.9338226669452099</v>
      </c>
      <c r="V59" s="19"/>
      <c r="W59" s="19">
        <f t="shared" ref="W59" si="85">SUM(X59:Z59)</f>
        <v>107.83943307095251</v>
      </c>
      <c r="X59" s="19">
        <v>95.854093148625907</v>
      </c>
      <c r="Y59" s="19">
        <v>0.15207385375301599</v>
      </c>
      <c r="Z59" s="19">
        <v>11.8332660685736</v>
      </c>
      <c r="AA59" s="19"/>
      <c r="AB59" s="19">
        <f t="shared" ref="AB59" si="86">SUM(AC59:AJ59)</f>
        <v>537.27597942754471</v>
      </c>
      <c r="AC59" s="19">
        <v>256.707380644745</v>
      </c>
      <c r="AD59" s="19">
        <v>199.35888318922801</v>
      </c>
      <c r="AE59" s="19">
        <v>0.15951405994367601</v>
      </c>
      <c r="AF59" s="19">
        <v>14.107081504389701</v>
      </c>
      <c r="AG59" s="19">
        <v>0.193008345712572</v>
      </c>
      <c r="AH59" s="19">
        <v>1.5790302743061799</v>
      </c>
      <c r="AI59" s="19">
        <v>64.9399392226305</v>
      </c>
      <c r="AJ59" s="19">
        <v>0.231142186588951</v>
      </c>
      <c r="AK59" s="19"/>
      <c r="AL59" s="19">
        <f>SUM(AM59:AP59)</f>
        <v>35.998321851773717</v>
      </c>
      <c r="AM59" s="19">
        <v>27.330434953359099</v>
      </c>
      <c r="AN59" s="19">
        <v>6.5882037850875896</v>
      </c>
      <c r="AO59" s="19">
        <v>1.6562551193389901</v>
      </c>
      <c r="AP59" s="19">
        <v>0.42342799398803699</v>
      </c>
      <c r="AQ59" s="19"/>
      <c r="AR59" s="19">
        <f t="shared" ref="AR59" si="87">SUM(AS59:AU59)</f>
        <v>76.156330419340946</v>
      </c>
      <c r="AS59" s="19">
        <v>65.604264473189701</v>
      </c>
      <c r="AT59" s="19">
        <v>5.6598618372740699</v>
      </c>
      <c r="AU59" s="19">
        <v>4.8922041088771797</v>
      </c>
      <c r="AV59" s="19"/>
      <c r="AW59" s="19">
        <f t="shared" ref="AW59" si="88">SUM(AX59:AY59)</f>
        <v>6.7874273803710902E-2</v>
      </c>
      <c r="AX59" s="19">
        <v>6.7874273803710902E-2</v>
      </c>
      <c r="AY59" s="19">
        <v>0</v>
      </c>
      <c r="AZ59" s="19"/>
      <c r="BA59" s="19">
        <f t="shared" ref="BA59" si="89">SUM(BB59:BC59)</f>
        <v>3.2273855890274039E-2</v>
      </c>
      <c r="BB59" s="19">
        <v>7.0515794677734403E-3</v>
      </c>
      <c r="BC59" s="19">
        <v>2.5222276422500599E-2</v>
      </c>
      <c r="BD59" s="19"/>
      <c r="BE59" s="19">
        <f t="shared" ref="BE59" si="90">SUM(BF59:BS59)</f>
        <v>108.76095453229837</v>
      </c>
      <c r="BF59" s="19">
        <v>6.8550530857048102</v>
      </c>
      <c r="BG59" s="19">
        <v>11.3815635611864</v>
      </c>
      <c r="BH59" s="19"/>
      <c r="BI59" s="19">
        <v>6.4115955631589898</v>
      </c>
      <c r="BJ59" s="19">
        <v>0.16149283996582001</v>
      </c>
      <c r="BK59" s="19"/>
      <c r="BL59" s="19">
        <v>31.374325922139199</v>
      </c>
      <c r="BM59" s="19">
        <v>2.74735959206757</v>
      </c>
      <c r="BN59" s="19"/>
      <c r="BO59" s="19">
        <v>2.1084942920837402</v>
      </c>
      <c r="BP59" s="19">
        <v>0.61761781187248199</v>
      </c>
      <c r="BQ59" s="19"/>
      <c r="BR59" s="19">
        <v>45.409446126342601</v>
      </c>
      <c r="BS59" s="19">
        <v>1.6940057377767599</v>
      </c>
      <c r="BT59" s="19"/>
      <c r="BU59" s="19">
        <f t="shared" ref="BU59" si="91">SUM(BV59:BZ59)</f>
        <v>299.44830233042074</v>
      </c>
      <c r="BV59" s="19">
        <v>0.25490731109714498</v>
      </c>
      <c r="BW59" s="19">
        <v>161.91283483749299</v>
      </c>
      <c r="BX59" s="19">
        <v>64.315009947110994</v>
      </c>
      <c r="BY59" s="19">
        <v>63.450902554372199</v>
      </c>
      <c r="BZ59" s="19">
        <v>9.5146476803474407</v>
      </c>
      <c r="CA59" s="19"/>
      <c r="CB59" s="19">
        <f t="shared" si="60"/>
        <v>1663.7550821932625</v>
      </c>
    </row>
    <row r="60" spans="1:80" s="3" customFormat="1" ht="11.25" customHeight="1" x14ac:dyDescent="0.2">
      <c r="B60" s="4"/>
      <c r="C60" s="4"/>
      <c r="D60" s="145"/>
      <c r="E60" s="19"/>
      <c r="F60" s="19"/>
      <c r="G60" s="19"/>
      <c r="H60" s="19"/>
      <c r="I60" s="19"/>
      <c r="J60" s="242"/>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row>
    <row r="61" spans="1:80" s="3" customFormat="1" ht="12" customHeight="1" x14ac:dyDescent="0.25">
      <c r="A61" s="2" t="s">
        <v>147</v>
      </c>
      <c r="B61" s="4">
        <v>2013</v>
      </c>
      <c r="C61" s="4"/>
      <c r="D61" s="145">
        <f t="shared" ref="D61:H64" si="92">SUM(D8,D12,D16,D20,D26,D30,D34,D38,D42,D48,D52,D56)</f>
        <v>1749.6648875813055</v>
      </c>
      <c r="E61" s="145">
        <f t="shared" si="92"/>
        <v>839.47484748692307</v>
      </c>
      <c r="F61" s="145">
        <f t="shared" si="92"/>
        <v>12.642058458783406</v>
      </c>
      <c r="G61" s="145">
        <f t="shared" si="92"/>
        <v>826.11473912966335</v>
      </c>
      <c r="H61" s="145">
        <f t="shared" si="92"/>
        <v>71.433242505935382</v>
      </c>
      <c r="I61" s="145"/>
      <c r="J61" s="145">
        <f t="shared" ref="J61:P64" si="93">SUM(J8,J12,J16,J20,J26,J30,J34,J38,J42,J48,J52,J56)</f>
        <v>933.97557056989626</v>
      </c>
      <c r="K61" s="145">
        <f t="shared" si="93"/>
        <v>12.935982521821018</v>
      </c>
      <c r="L61" s="145">
        <f t="shared" si="93"/>
        <v>148.42816277414821</v>
      </c>
      <c r="M61" s="145">
        <f t="shared" si="93"/>
        <v>17.721774610532869</v>
      </c>
      <c r="N61" s="145">
        <f t="shared" si="93"/>
        <v>730.73137318629392</v>
      </c>
      <c r="O61" s="145">
        <f t="shared" si="93"/>
        <v>24.15816309148202</v>
      </c>
      <c r="P61" s="145">
        <f t="shared" si="93"/>
        <v>1.1438561847209951E-4</v>
      </c>
      <c r="Q61" s="145"/>
      <c r="R61" s="145">
        <f t="shared" ref="R61:U64" si="94">SUM(R8,R12,R16,R20,R26,R30,R34,R38,R42,R48,R52,R56)</f>
        <v>267.89466169269843</v>
      </c>
      <c r="S61" s="145">
        <f t="shared" si="94"/>
        <v>67.295158040364257</v>
      </c>
      <c r="T61" s="145">
        <f t="shared" si="94"/>
        <v>83.857943796567383</v>
      </c>
      <c r="U61" s="145">
        <f t="shared" si="94"/>
        <v>116.74155985576674</v>
      </c>
      <c r="V61" s="145"/>
      <c r="W61" s="145">
        <f t="shared" ref="W61:Z64" si="95">SUM(W8,W12,W16,W20,W26,W30,W34,W38,W42,W48,W52,W56)</f>
        <v>1384.5982914672804</v>
      </c>
      <c r="X61" s="145">
        <f t="shared" si="95"/>
        <v>388.90225172649934</v>
      </c>
      <c r="Y61" s="145">
        <f t="shared" si="95"/>
        <v>91.234203787852593</v>
      </c>
      <c r="Z61" s="145">
        <f t="shared" si="95"/>
        <v>904.46183595292848</v>
      </c>
      <c r="AA61" s="145"/>
      <c r="AB61" s="145">
        <f t="shared" ref="AB61:AF64" si="96">SUM(AB8,AB12,AB16,AB20,AB26,AB30,AB34,AB38,AB42,AB48,AB52,AB56)</f>
        <v>474.63704265619003</v>
      </c>
      <c r="AC61" s="145">
        <f t="shared" si="96"/>
        <v>192.09341631858831</v>
      </c>
      <c r="AD61" s="145">
        <f t="shared" si="96"/>
        <v>201.71601003370984</v>
      </c>
      <c r="AE61" s="145">
        <f t="shared" si="96"/>
        <v>0.16256094836501328</v>
      </c>
      <c r="AF61" s="145">
        <f t="shared" si="96"/>
        <v>13.929196962026772</v>
      </c>
      <c r="AG61" s="145">
        <f t="shared" ref="AG61" si="97">SUM(AG8,AG12,AG16,AG20,AG26,AG30,AG34,AG38,AG42,AG48,AG52,AG56)</f>
        <v>0.15362538621967176</v>
      </c>
      <c r="AH61" s="145">
        <f t="shared" ref="AH61:AJ64" si="98">SUM(AH8,AH12,AH16,AH20,AH26,AH30,AH34,AH38,AH42,AH48,AH52,AH56)</f>
        <v>2.2667092704135201</v>
      </c>
      <c r="AI61" s="145">
        <f t="shared" si="98"/>
        <v>54.515118888570996</v>
      </c>
      <c r="AJ61" s="145">
        <f t="shared" si="98"/>
        <v>9.8004048482959423</v>
      </c>
      <c r="AK61" s="145"/>
      <c r="AL61" s="145">
        <f t="shared" ref="AL61:AP64" si="99">SUM(AL8,AL12,AL16,AL20,AL26,AL30,AL34,AL38,AL42,AL48,AL52,AL56)</f>
        <v>571.87571601083789</v>
      </c>
      <c r="AM61" s="145">
        <f t="shared" si="99"/>
        <v>540.3191299120648</v>
      </c>
      <c r="AN61" s="145">
        <f t="shared" si="99"/>
        <v>3.65144016707512</v>
      </c>
      <c r="AO61" s="145">
        <f t="shared" si="99"/>
        <v>24.630318226066034</v>
      </c>
      <c r="AP61" s="145">
        <f t="shared" si="99"/>
        <v>3.2748277056318469</v>
      </c>
      <c r="AQ61" s="145"/>
      <c r="AR61" s="145">
        <f t="shared" ref="AR61:AU64" si="100">SUM(AR8,AR12,AR16,AR20,AR26,AR30,AR34,AR38,AR42,AR48,AR52,AR56)</f>
        <v>746.49975355362312</v>
      </c>
      <c r="AS61" s="145">
        <f t="shared" si="100"/>
        <v>562.26328101435604</v>
      </c>
      <c r="AT61" s="145">
        <f t="shared" si="100"/>
        <v>178.05559667890017</v>
      </c>
      <c r="AU61" s="145">
        <f t="shared" si="100"/>
        <v>6.1808758603668048</v>
      </c>
      <c r="AV61" s="145"/>
      <c r="AW61" s="145">
        <f t="shared" ref="AW61:AY64" si="101">SUM(AW8,AW12,AW16,AW20,AW26,AW30,AW34,AW38,AW42,AW48,AW52,AW56)</f>
        <v>0.29476668343687462</v>
      </c>
      <c r="AX61" s="145">
        <f t="shared" si="101"/>
        <v>0.22331790032628301</v>
      </c>
      <c r="AY61" s="145">
        <f t="shared" si="101"/>
        <v>7.1448783110591649E-2</v>
      </c>
      <c r="AZ61" s="145"/>
      <c r="BA61" s="145">
        <f t="shared" ref="BA61:BC64" si="102">SUM(BA8,BA12,BA16,BA20,BA26,BA30,BA34,BA38,BA42,BA48,BA52,BA56)</f>
        <v>3.1407115931914218</v>
      </c>
      <c r="BB61" s="145">
        <f t="shared" si="102"/>
        <v>1.6205913072084452</v>
      </c>
      <c r="BC61" s="145">
        <f t="shared" si="102"/>
        <v>1.5201202859829768</v>
      </c>
      <c r="BD61" s="145"/>
      <c r="BE61" s="145">
        <f t="shared" ref="BE61:BG64" si="103">SUM(BE8,BE12,BE16,BE20,BE26,BE30,BE34,BE38,BE42,BE48,BE52,BE56)</f>
        <v>122.23655866444153</v>
      </c>
      <c r="BF61" s="145">
        <f t="shared" si="103"/>
        <v>6.0343575141128154</v>
      </c>
      <c r="BG61" s="145">
        <f t="shared" si="103"/>
        <v>8.2106240137581956</v>
      </c>
      <c r="BH61" s="145"/>
      <c r="BI61" s="145">
        <f t="shared" ref="BI61:BJ64" si="104">SUM(BI8,BI12,BI16,BI20,BI26,BI30,BI34,BI38,BI42,BI48,BI52,BI56)</f>
        <v>11.340861849562774</v>
      </c>
      <c r="BJ61" s="145">
        <f t="shared" si="104"/>
        <v>8.8830455122603499E-2</v>
      </c>
      <c r="BK61" s="145"/>
      <c r="BL61" s="145">
        <f t="shared" ref="BL61:BM64" si="105">SUM(BL8,BL12,BL16,BL20,BL26,BL30,BL34,BL38,BL42,BL48,BL52,BL56)</f>
        <v>27.123135796829274</v>
      </c>
      <c r="BM61" s="145">
        <f t="shared" si="105"/>
        <v>1.9753652736579128</v>
      </c>
      <c r="BN61" s="145"/>
      <c r="BO61" s="145">
        <f t="shared" ref="BO61:BP64" si="106">SUM(BO8,BO12,BO16,BO20,BO26,BO30,BO34,BO38,BO42,BO48,BO52,BO56)</f>
        <v>9.0151522953424177</v>
      </c>
      <c r="BP61" s="145">
        <f t="shared" si="106"/>
        <v>0</v>
      </c>
      <c r="BQ61" s="145"/>
      <c r="BR61" s="145">
        <f t="shared" ref="BR61:BS64" si="107">SUM(BR8,BR12,BR16,BR20,BR26,BR30,BR34,BR38,BR42,BR48,BR52,BR56)</f>
        <v>55.752698312561648</v>
      </c>
      <c r="BS61" s="145">
        <f t="shared" si="107"/>
        <v>2.6955331534938933</v>
      </c>
      <c r="BT61" s="145"/>
      <c r="BU61" s="145">
        <f t="shared" ref="BU61:BZ64" si="108">SUM(BU8,BU12,BU16,BU20,BU26,BU30,BU34,BU38,BU42,BU48,BU52,BU56)</f>
        <v>296.33130159076632</v>
      </c>
      <c r="BV61" s="145">
        <f t="shared" si="108"/>
        <v>0.29508322498929496</v>
      </c>
      <c r="BW61" s="145">
        <f t="shared" si="108"/>
        <v>36.837108937989342</v>
      </c>
      <c r="BX61" s="145">
        <f t="shared" si="108"/>
        <v>158.86379149615624</v>
      </c>
      <c r="BY61" s="145">
        <f t="shared" si="108"/>
        <v>95.938054042081262</v>
      </c>
      <c r="BZ61" s="145">
        <f t="shared" si="108"/>
        <v>4.3972638895501692</v>
      </c>
      <c r="CA61" s="145"/>
      <c r="CB61" s="145">
        <f>SUM(CB8,CB12,CB16,CB20,CB26,CB30,CB34,CB38,CB42,CB48,CB52,CB56)</f>
        <v>9313.7760716792363</v>
      </c>
    </row>
    <row r="62" spans="1:80" s="3" customFormat="1" ht="12" customHeight="1" x14ac:dyDescent="0.2">
      <c r="B62" s="4">
        <v>2015</v>
      </c>
      <c r="C62" s="4"/>
      <c r="D62" s="145">
        <f t="shared" si="92"/>
        <v>2574.5568139603361</v>
      </c>
      <c r="E62" s="145">
        <f t="shared" si="92"/>
        <v>1201.6961022649671</v>
      </c>
      <c r="F62" s="145">
        <f t="shared" si="92"/>
        <v>16.409384384822008</v>
      </c>
      <c r="G62" s="145">
        <f t="shared" si="92"/>
        <v>1234.0456801405221</v>
      </c>
      <c r="H62" s="145">
        <f t="shared" si="92"/>
        <v>122.40564717002464</v>
      </c>
      <c r="I62" s="145"/>
      <c r="J62" s="145">
        <f t="shared" si="93"/>
        <v>1211.0884390546948</v>
      </c>
      <c r="K62" s="145">
        <f t="shared" si="93"/>
        <v>15.022099169226127</v>
      </c>
      <c r="L62" s="145">
        <f t="shared" si="93"/>
        <v>237.79571409204735</v>
      </c>
      <c r="M62" s="145">
        <f t="shared" si="93"/>
        <v>27.231047052676516</v>
      </c>
      <c r="N62" s="145">
        <f t="shared" si="93"/>
        <v>897.81178545226783</v>
      </c>
      <c r="O62" s="145">
        <f t="shared" si="93"/>
        <v>32.718570703505755</v>
      </c>
      <c r="P62" s="145">
        <f t="shared" si="93"/>
        <v>0.5092225849712293</v>
      </c>
      <c r="Q62" s="145"/>
      <c r="R62" s="145">
        <f t="shared" si="94"/>
        <v>358.41679443638907</v>
      </c>
      <c r="S62" s="145">
        <f t="shared" si="94"/>
        <v>89.350989163593368</v>
      </c>
      <c r="T62" s="145">
        <f t="shared" si="94"/>
        <v>116.10458187114396</v>
      </c>
      <c r="U62" s="145">
        <f t="shared" si="94"/>
        <v>152.96122340165172</v>
      </c>
      <c r="V62" s="145"/>
      <c r="W62" s="145">
        <f t="shared" si="95"/>
        <v>1723.4315558719636</v>
      </c>
      <c r="X62" s="145">
        <f t="shared" si="95"/>
        <v>517.12511171467042</v>
      </c>
      <c r="Y62" s="145">
        <f t="shared" si="95"/>
        <v>110.22967479893876</v>
      </c>
      <c r="Z62" s="145">
        <f t="shared" si="95"/>
        <v>1096.0767693583546</v>
      </c>
      <c r="AA62" s="145"/>
      <c r="AB62" s="145">
        <f t="shared" si="96"/>
        <v>671.36190813676626</v>
      </c>
      <c r="AC62" s="145">
        <f t="shared" si="96"/>
        <v>277.96663498262001</v>
      </c>
      <c r="AD62" s="145">
        <f t="shared" si="96"/>
        <v>255.69990010563251</v>
      </c>
      <c r="AE62" s="145">
        <f t="shared" si="96"/>
        <v>1.3041429308669192</v>
      </c>
      <c r="AF62" s="145">
        <f t="shared" si="96"/>
        <v>48.883507165610879</v>
      </c>
      <c r="AG62" s="145">
        <f t="shared" ref="AG62" si="109">SUM(AG9,AG13,AG17,AG21,AG27,AG31,AG35,AG39,AG43,AG49,AG53,AG57)</f>
        <v>0.15163223711928581</v>
      </c>
      <c r="AH62" s="145">
        <f t="shared" si="98"/>
        <v>7.4348439734716019</v>
      </c>
      <c r="AI62" s="145">
        <f t="shared" si="98"/>
        <v>68.490664906071515</v>
      </c>
      <c r="AJ62" s="145">
        <f t="shared" si="98"/>
        <v>11.430581835373465</v>
      </c>
      <c r="AK62" s="145"/>
      <c r="AL62" s="145">
        <f t="shared" si="99"/>
        <v>970.70463400330925</v>
      </c>
      <c r="AM62" s="145">
        <f t="shared" si="99"/>
        <v>895.37303410689981</v>
      </c>
      <c r="AN62" s="145">
        <f t="shared" si="99"/>
        <v>11.262839795893511</v>
      </c>
      <c r="AO62" s="145">
        <f t="shared" si="99"/>
        <v>58.97307426947706</v>
      </c>
      <c r="AP62" s="145">
        <f t="shared" si="99"/>
        <v>5.0956858310386979</v>
      </c>
      <c r="AQ62" s="145"/>
      <c r="AR62" s="145">
        <f t="shared" si="100"/>
        <v>1226.8250273346005</v>
      </c>
      <c r="AS62" s="145">
        <f t="shared" si="100"/>
        <v>940.99429803285341</v>
      </c>
      <c r="AT62" s="145">
        <f t="shared" si="100"/>
        <v>265.34828206522036</v>
      </c>
      <c r="AU62" s="145">
        <f t="shared" si="100"/>
        <v>20.482447236526699</v>
      </c>
      <c r="AV62" s="145"/>
      <c r="AW62" s="145">
        <f t="shared" si="101"/>
        <v>1.0018076485418879</v>
      </c>
      <c r="AX62" s="145">
        <f t="shared" si="101"/>
        <v>0.2008584616396018</v>
      </c>
      <c r="AY62" s="145">
        <f t="shared" si="101"/>
        <v>0.80094918690228611</v>
      </c>
      <c r="AZ62" s="145"/>
      <c r="BA62" s="145">
        <f t="shared" si="102"/>
        <v>3.7213530884006731</v>
      </c>
      <c r="BB62" s="145">
        <f t="shared" si="102"/>
        <v>1.4012009329741337</v>
      </c>
      <c r="BC62" s="145">
        <f t="shared" si="102"/>
        <v>2.3201521554265394</v>
      </c>
      <c r="BD62" s="145"/>
      <c r="BE62" s="145">
        <f t="shared" si="103"/>
        <v>273.58373636512312</v>
      </c>
      <c r="BF62" s="145">
        <f t="shared" si="103"/>
        <v>5.4927341270895207</v>
      </c>
      <c r="BG62" s="145">
        <f t="shared" si="103"/>
        <v>11.733643046666927</v>
      </c>
      <c r="BH62" s="145"/>
      <c r="BI62" s="145">
        <f t="shared" si="104"/>
        <v>11.743812253777991</v>
      </c>
      <c r="BJ62" s="145">
        <f t="shared" si="104"/>
        <v>8.9075884407093353E-2</v>
      </c>
      <c r="BK62" s="145"/>
      <c r="BL62" s="145">
        <f t="shared" si="105"/>
        <v>28.189079575571228</v>
      </c>
      <c r="BM62" s="145">
        <f t="shared" si="105"/>
        <v>1.7888464805450943</v>
      </c>
      <c r="BN62" s="145"/>
      <c r="BO62" s="145">
        <f t="shared" si="106"/>
        <v>50.205018796027062</v>
      </c>
      <c r="BP62" s="145">
        <f t="shared" si="106"/>
        <v>0</v>
      </c>
      <c r="BQ62" s="145"/>
      <c r="BR62" s="145">
        <f t="shared" si="107"/>
        <v>161.80227003022608</v>
      </c>
      <c r="BS62" s="145">
        <f t="shared" si="107"/>
        <v>2.5392561708121062</v>
      </c>
      <c r="BT62" s="145"/>
      <c r="BU62" s="145">
        <f t="shared" si="108"/>
        <v>660.24842932760521</v>
      </c>
      <c r="BV62" s="145">
        <f t="shared" si="108"/>
        <v>0.60889950467365284</v>
      </c>
      <c r="BW62" s="145">
        <f t="shared" si="108"/>
        <v>43.12289624762694</v>
      </c>
      <c r="BX62" s="145">
        <f t="shared" si="108"/>
        <v>286.62028213124245</v>
      </c>
      <c r="BY62" s="145">
        <f t="shared" si="108"/>
        <v>259.35554663820579</v>
      </c>
      <c r="BZ62" s="145">
        <f t="shared" si="108"/>
        <v>70.540804805856524</v>
      </c>
      <c r="CA62" s="145"/>
      <c r="CB62" s="145">
        <f>SUM(CB9,CB13,CB17,CB21,CB27,CB31,CB35,CB39,CB43,CB49,CB53,CB57)</f>
        <v>9853.8160073422714</v>
      </c>
    </row>
    <row r="63" spans="1:80" s="3" customFormat="1" ht="12" customHeight="1" x14ac:dyDescent="0.2">
      <c r="B63" s="4">
        <v>2018</v>
      </c>
      <c r="C63" s="4"/>
      <c r="D63" s="145">
        <f t="shared" si="92"/>
        <v>3254.4906800065969</v>
      </c>
      <c r="E63" s="145">
        <f t="shared" si="92"/>
        <v>1564.5766150494705</v>
      </c>
      <c r="F63" s="145">
        <f t="shared" si="92"/>
        <v>16.952705289296834</v>
      </c>
      <c r="G63" s="145">
        <f t="shared" si="92"/>
        <v>1533.4010816629664</v>
      </c>
      <c r="H63" s="145">
        <f t="shared" si="92"/>
        <v>139.56027800486305</v>
      </c>
      <c r="I63" s="145"/>
      <c r="J63" s="145">
        <f t="shared" si="93"/>
        <v>1478.7678982934012</v>
      </c>
      <c r="K63" s="145">
        <f t="shared" si="93"/>
        <v>21.605678412340797</v>
      </c>
      <c r="L63" s="145">
        <f t="shared" si="93"/>
        <v>283.6306155692115</v>
      </c>
      <c r="M63" s="145">
        <f t="shared" si="93"/>
        <v>36.571909972749495</v>
      </c>
      <c r="N63" s="145">
        <f t="shared" si="93"/>
        <v>1097.9051619618283</v>
      </c>
      <c r="O63" s="145">
        <f t="shared" si="93"/>
        <v>39.044191358576775</v>
      </c>
      <c r="P63" s="145">
        <f t="shared" si="93"/>
        <v>1.0341018694209588E-2</v>
      </c>
      <c r="Q63" s="145"/>
      <c r="R63" s="145">
        <f t="shared" si="94"/>
        <v>458.69916764740981</v>
      </c>
      <c r="S63" s="145">
        <f t="shared" si="94"/>
        <v>116.46530868895532</v>
      </c>
      <c r="T63" s="145">
        <f t="shared" si="94"/>
        <v>136.47341194811585</v>
      </c>
      <c r="U63" s="145">
        <f t="shared" si="94"/>
        <v>205.76044701033859</v>
      </c>
      <c r="V63" s="145"/>
      <c r="W63" s="145">
        <f t="shared" si="95"/>
        <v>2253.1617394238588</v>
      </c>
      <c r="X63" s="145">
        <f t="shared" si="95"/>
        <v>671.92610368325779</v>
      </c>
      <c r="Y63" s="145">
        <f t="shared" si="95"/>
        <v>140.93534364438588</v>
      </c>
      <c r="Z63" s="145">
        <f t="shared" si="95"/>
        <v>1440.3002920962153</v>
      </c>
      <c r="AA63" s="145"/>
      <c r="AB63" s="145">
        <f t="shared" si="96"/>
        <v>869.7759149596618</v>
      </c>
      <c r="AC63" s="145">
        <f t="shared" si="96"/>
        <v>365.99863671472633</v>
      </c>
      <c r="AD63" s="145">
        <f t="shared" si="96"/>
        <v>321.76234131248202</v>
      </c>
      <c r="AE63" s="145">
        <f t="shared" si="96"/>
        <v>1.3511144916787976</v>
      </c>
      <c r="AF63" s="145">
        <f t="shared" si="96"/>
        <v>85.999693186750477</v>
      </c>
      <c r="AG63" s="145">
        <f t="shared" ref="AG63" si="110">SUM(AG10,AG14,AG18,AG22,AG28,AG32,AG36,AG40,AG44,AG50,AG54,AG58)</f>
        <v>0.25866341407793209</v>
      </c>
      <c r="AH63" s="145">
        <f t="shared" si="98"/>
        <v>6.4066448632476174</v>
      </c>
      <c r="AI63" s="145">
        <f t="shared" si="98"/>
        <v>74.358186037596198</v>
      </c>
      <c r="AJ63" s="145">
        <f t="shared" si="98"/>
        <v>13.640634939102455</v>
      </c>
      <c r="AK63" s="145"/>
      <c r="AL63" s="145">
        <f t="shared" si="99"/>
        <v>955.6368684985822</v>
      </c>
      <c r="AM63" s="145">
        <f t="shared" si="99"/>
        <v>854.97335497303368</v>
      </c>
      <c r="AN63" s="145">
        <f t="shared" si="99"/>
        <v>16.025666094395302</v>
      </c>
      <c r="AO63" s="145">
        <f t="shared" si="99"/>
        <v>78.745926310225855</v>
      </c>
      <c r="AP63" s="145">
        <f t="shared" si="99"/>
        <v>5.8919211209274449</v>
      </c>
      <c r="AQ63" s="145"/>
      <c r="AR63" s="145">
        <f t="shared" si="100"/>
        <v>1152.8344327892351</v>
      </c>
      <c r="AS63" s="145">
        <f t="shared" si="100"/>
        <v>871.52734482776782</v>
      </c>
      <c r="AT63" s="145">
        <f t="shared" si="100"/>
        <v>243.83873271329341</v>
      </c>
      <c r="AU63" s="145">
        <f t="shared" si="100"/>
        <v>37.468355248173538</v>
      </c>
      <c r="AV63" s="145"/>
      <c r="AW63" s="145">
        <f t="shared" si="101"/>
        <v>1.1106626803585196</v>
      </c>
      <c r="AX63" s="145">
        <f t="shared" si="101"/>
        <v>0.18983910152696998</v>
      </c>
      <c r="AY63" s="145">
        <f t="shared" si="101"/>
        <v>0.92082357883154953</v>
      </c>
      <c r="AZ63" s="145"/>
      <c r="BA63" s="145">
        <f t="shared" si="102"/>
        <v>4.9871036281424512</v>
      </c>
      <c r="BB63" s="145">
        <f t="shared" si="102"/>
        <v>1.794990591710885</v>
      </c>
      <c r="BC63" s="145">
        <f t="shared" si="102"/>
        <v>3.1921130364315657</v>
      </c>
      <c r="BD63" s="145"/>
      <c r="BE63" s="145">
        <f t="shared" si="103"/>
        <v>419.5640239450006</v>
      </c>
      <c r="BF63" s="145">
        <f t="shared" si="103"/>
        <v>6.6765191949841753</v>
      </c>
      <c r="BG63" s="145">
        <f t="shared" si="103"/>
        <v>11.183268797206026</v>
      </c>
      <c r="BH63" s="145"/>
      <c r="BI63" s="145">
        <f t="shared" si="104"/>
        <v>11.07765226544273</v>
      </c>
      <c r="BJ63" s="145">
        <f t="shared" si="104"/>
        <v>0.7980087301306682</v>
      </c>
      <c r="BK63" s="145"/>
      <c r="BL63" s="145">
        <f t="shared" si="105"/>
        <v>32.131222528219993</v>
      </c>
      <c r="BM63" s="145">
        <f t="shared" si="105"/>
        <v>2.1535479890945002</v>
      </c>
      <c r="BN63" s="145"/>
      <c r="BO63" s="145">
        <f t="shared" si="106"/>
        <v>59.154272832517528</v>
      </c>
      <c r="BP63" s="145">
        <f t="shared" si="106"/>
        <v>105.86734148772078</v>
      </c>
      <c r="BQ63" s="145"/>
      <c r="BR63" s="145">
        <f t="shared" si="107"/>
        <v>188.10800456847775</v>
      </c>
      <c r="BS63" s="145">
        <f t="shared" si="107"/>
        <v>2.4141855512063914</v>
      </c>
      <c r="BT63" s="145"/>
      <c r="BU63" s="145">
        <f t="shared" si="108"/>
        <v>742.84228426847562</v>
      </c>
      <c r="BV63" s="145">
        <f t="shared" si="108"/>
        <v>2.072713391183802</v>
      </c>
      <c r="BW63" s="145">
        <f t="shared" si="108"/>
        <v>188.80138825555304</v>
      </c>
      <c r="BX63" s="145">
        <f t="shared" si="108"/>
        <v>204.08589912534327</v>
      </c>
      <c r="BY63" s="145">
        <f t="shared" si="108"/>
        <v>279.25877055120662</v>
      </c>
      <c r="BZ63" s="145">
        <f t="shared" si="108"/>
        <v>68.623512945188907</v>
      </c>
      <c r="CA63" s="145"/>
      <c r="CB63" s="145">
        <f>SUM(CB10,CB14,CB18,CB22,CB28,CB32,CB36,CB40,CB44,CB50,CB54,CB58)</f>
        <v>11782.691841240834</v>
      </c>
    </row>
    <row r="64" spans="1:80" s="3" customFormat="1" ht="12" customHeight="1" x14ac:dyDescent="0.2">
      <c r="B64" s="4">
        <v>2020</v>
      </c>
      <c r="C64" s="4"/>
      <c r="D64" s="145">
        <f t="shared" si="92"/>
        <v>3305.8392565609465</v>
      </c>
      <c r="E64" s="145">
        <f t="shared" si="92"/>
        <v>1604.0429466241549</v>
      </c>
      <c r="F64" s="145">
        <f t="shared" si="92"/>
        <v>15.54782572479775</v>
      </c>
      <c r="G64" s="145">
        <f t="shared" si="92"/>
        <v>1543.6844997797136</v>
      </c>
      <c r="H64" s="145">
        <f t="shared" si="92"/>
        <v>142.56398443228048</v>
      </c>
      <c r="I64" s="145"/>
      <c r="J64" s="145">
        <f t="shared" si="93"/>
        <v>1340.4025168360665</v>
      </c>
      <c r="K64" s="145">
        <f t="shared" si="93"/>
        <v>18.322558364089993</v>
      </c>
      <c r="L64" s="145">
        <f t="shared" si="93"/>
        <v>291.78376968343736</v>
      </c>
      <c r="M64" s="145">
        <f t="shared" si="93"/>
        <v>35.272308133898015</v>
      </c>
      <c r="N64" s="145">
        <f t="shared" si="93"/>
        <v>959.95002319912282</v>
      </c>
      <c r="O64" s="145">
        <f t="shared" si="93"/>
        <v>35.070907827428393</v>
      </c>
      <c r="P64" s="145">
        <f t="shared" si="93"/>
        <v>2.9496280897557269E-3</v>
      </c>
      <c r="Q64" s="145"/>
      <c r="R64" s="145">
        <f t="shared" si="94"/>
        <v>409.81967767235767</v>
      </c>
      <c r="S64" s="145">
        <f t="shared" si="94"/>
        <v>109.97157776632265</v>
      </c>
      <c r="T64" s="145">
        <f t="shared" si="94"/>
        <v>136.14410835364839</v>
      </c>
      <c r="U64" s="145">
        <f t="shared" si="94"/>
        <v>163.70399155238667</v>
      </c>
      <c r="V64" s="145"/>
      <c r="W64" s="145">
        <f t="shared" si="95"/>
        <v>1319.6671103550484</v>
      </c>
      <c r="X64" s="145">
        <f t="shared" si="95"/>
        <v>590.47673527995528</v>
      </c>
      <c r="Y64" s="145">
        <f t="shared" si="95"/>
        <v>86.571602348490345</v>
      </c>
      <c r="Z64" s="145">
        <f t="shared" si="95"/>
        <v>642.61877272660274</v>
      </c>
      <c r="AA64" s="145"/>
      <c r="AB64" s="145">
        <f t="shared" si="96"/>
        <v>935.11715094687941</v>
      </c>
      <c r="AC64" s="145">
        <f t="shared" si="96"/>
        <v>411.48517643322043</v>
      </c>
      <c r="AD64" s="145">
        <f t="shared" si="96"/>
        <v>336.73243154836405</v>
      </c>
      <c r="AE64" s="145">
        <f t="shared" si="96"/>
        <v>1.4770081051195889</v>
      </c>
      <c r="AF64" s="145">
        <f t="shared" si="96"/>
        <v>83.684189059590636</v>
      </c>
      <c r="AG64" s="145">
        <f t="shared" ref="AG64" si="111">SUM(AG11,AG15,AG19,AG23,AG29,AG33,AG37,AG41,AG45,AG51,AG55,AG59)</f>
        <v>0.32375333493833414</v>
      </c>
      <c r="AH64" s="145">
        <f t="shared" si="98"/>
        <v>6.1691847177396113</v>
      </c>
      <c r="AI64" s="145">
        <f t="shared" si="98"/>
        <v>85.925544164454095</v>
      </c>
      <c r="AJ64" s="145">
        <f t="shared" si="98"/>
        <v>9.3198635834525021</v>
      </c>
      <c r="AK64" s="145"/>
      <c r="AL64" s="145">
        <f t="shared" si="99"/>
        <v>943.05751009528842</v>
      </c>
      <c r="AM64" s="145">
        <f t="shared" si="99"/>
        <v>833.51302398977987</v>
      </c>
      <c r="AN64" s="145">
        <f t="shared" si="99"/>
        <v>17.984071973211034</v>
      </c>
      <c r="AO64" s="145">
        <f t="shared" si="99"/>
        <v>85.668687604950335</v>
      </c>
      <c r="AP64" s="145">
        <f t="shared" si="99"/>
        <v>5.8917265273471386</v>
      </c>
      <c r="AQ64" s="145"/>
      <c r="AR64" s="145">
        <f t="shared" si="100"/>
        <v>1154.9640451131829</v>
      </c>
      <c r="AS64" s="145">
        <f t="shared" si="100"/>
        <v>891.40575650643996</v>
      </c>
      <c r="AT64" s="145">
        <f t="shared" si="100"/>
        <v>225.64125430280146</v>
      </c>
      <c r="AU64" s="145">
        <f t="shared" si="100"/>
        <v>37.917034303941335</v>
      </c>
      <c r="AV64" s="145"/>
      <c r="AW64" s="145">
        <f t="shared" si="101"/>
        <v>1.3811306781899726</v>
      </c>
      <c r="AX64" s="145">
        <f t="shared" si="101"/>
        <v>0.27863305890046547</v>
      </c>
      <c r="AY64" s="145">
        <f t="shared" si="101"/>
        <v>1.1024976192895073</v>
      </c>
      <c r="AZ64" s="145"/>
      <c r="BA64" s="145">
        <f t="shared" si="102"/>
        <v>4.9315144482819555</v>
      </c>
      <c r="BB64" s="145">
        <f t="shared" si="102"/>
        <v>1.6965346289369814</v>
      </c>
      <c r="BC64" s="145">
        <f t="shared" si="102"/>
        <v>3.2349798193449746</v>
      </c>
      <c r="BD64" s="145"/>
      <c r="BE64" s="145">
        <f t="shared" si="103"/>
        <v>467.77106161344796</v>
      </c>
      <c r="BF64" s="145">
        <f t="shared" si="103"/>
        <v>7.2347924325159916</v>
      </c>
      <c r="BG64" s="145">
        <f t="shared" si="103"/>
        <v>12.342906711363554</v>
      </c>
      <c r="BH64" s="145"/>
      <c r="BI64" s="145">
        <f t="shared" si="104"/>
        <v>12.212001524259936</v>
      </c>
      <c r="BJ64" s="145">
        <f t="shared" si="104"/>
        <v>0.71382721104845537</v>
      </c>
      <c r="BK64" s="145"/>
      <c r="BL64" s="145">
        <f t="shared" si="105"/>
        <v>34.68014137668294</v>
      </c>
      <c r="BM64" s="145">
        <f t="shared" si="105"/>
        <v>2.74835305130479</v>
      </c>
      <c r="BN64" s="145"/>
      <c r="BO64" s="145">
        <f t="shared" si="106"/>
        <v>66.556408323722124</v>
      </c>
      <c r="BP64" s="145">
        <f t="shared" si="106"/>
        <v>121.36478332100617</v>
      </c>
      <c r="BQ64" s="145"/>
      <c r="BR64" s="145">
        <f t="shared" si="107"/>
        <v>208.03118498934523</v>
      </c>
      <c r="BS64" s="145">
        <f t="shared" si="107"/>
        <v>1.8866626721988227</v>
      </c>
      <c r="BT64" s="145"/>
      <c r="BU64" s="145">
        <f t="shared" si="108"/>
        <v>831.30873397374398</v>
      </c>
      <c r="BV64" s="145">
        <f t="shared" si="108"/>
        <v>1.4801853523122233</v>
      </c>
      <c r="BW64" s="145">
        <f t="shared" si="108"/>
        <v>237.4299379413437</v>
      </c>
      <c r="BX64" s="145">
        <f t="shared" si="108"/>
        <v>204.41592945473411</v>
      </c>
      <c r="BY64" s="145">
        <f t="shared" si="108"/>
        <v>300.13972941353546</v>
      </c>
      <c r="BZ64" s="145">
        <f t="shared" si="108"/>
        <v>87.842951811818466</v>
      </c>
      <c r="CA64" s="145"/>
      <c r="CB64" s="145">
        <f>SUM(CB11,CB15,CB19,CB23,CB29,CB33,CB37,CB41,CB45,CB51,CB55,CB59)</f>
        <v>10899.061647224726</v>
      </c>
    </row>
    <row r="65" spans="1:80" x14ac:dyDescent="0.25">
      <c r="A65" s="9"/>
      <c r="B65" s="12"/>
      <c r="C65" s="12"/>
      <c r="D65" s="253"/>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row>
    <row r="66" spans="1:80" ht="11.25" customHeight="1" x14ac:dyDescent="0.2">
      <c r="A66" s="1" t="s">
        <v>273</v>
      </c>
      <c r="D66" s="250"/>
      <c r="O66" s="3"/>
      <c r="P66" s="3"/>
    </row>
    <row r="67" spans="1:80" ht="11.25" customHeight="1" x14ac:dyDescent="0.2">
      <c r="A67" s="1" t="s">
        <v>100</v>
      </c>
      <c r="D67" s="250"/>
    </row>
    <row r="69" spans="1:80" ht="10" x14ac:dyDescent="0.2">
      <c r="D69" s="250"/>
    </row>
    <row r="70" spans="1:80" ht="10" x14ac:dyDescent="0.2">
      <c r="D70" s="250"/>
    </row>
    <row r="71" spans="1:80" ht="10" x14ac:dyDescent="0.2">
      <c r="D71" s="250"/>
    </row>
    <row r="82" ht="11.25" customHeight="1" x14ac:dyDescent="0.25"/>
    <row r="83" ht="11.25" customHeight="1" x14ac:dyDescent="0.25"/>
  </sheetData>
  <mergeCells count="19">
    <mergeCell ref="CB3:CB5"/>
    <mergeCell ref="D4:H4"/>
    <mergeCell ref="J4:P4"/>
    <mergeCell ref="R4:U4"/>
    <mergeCell ref="W4:Z4"/>
    <mergeCell ref="AB4:AJ4"/>
    <mergeCell ref="AL4:AP4"/>
    <mergeCell ref="BO4:BP4"/>
    <mergeCell ref="BR4:BS4"/>
    <mergeCell ref="BU4:BZ4"/>
    <mergeCell ref="AR4:AU4"/>
    <mergeCell ref="AW4:AY4"/>
    <mergeCell ref="BA4:BC4"/>
    <mergeCell ref="BF4:BG4"/>
    <mergeCell ref="BI4:BJ4"/>
    <mergeCell ref="BL4:BM4"/>
    <mergeCell ref="D3:AJ3"/>
    <mergeCell ref="AL3:BC3"/>
    <mergeCell ref="BE3:BZ3"/>
  </mergeCells>
  <pageMargins left="0.7" right="0.7" top="0.75" bottom="0.75"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zoomScaleNormal="100" workbookViewId="0">
      <selection activeCell="D34" sqref="D34"/>
    </sheetView>
  </sheetViews>
  <sheetFormatPr defaultColWidth="9.1796875" defaultRowHeight="10" x14ac:dyDescent="0.2"/>
  <cols>
    <col min="1" max="1" width="52.54296875" style="3" bestFit="1" customWidth="1"/>
    <col min="2" max="3" width="5.1796875" style="4" customWidth="1"/>
    <col min="4" max="9" width="10.26953125" style="3" customWidth="1"/>
    <col min="10" max="10" width="7.7265625" style="3" customWidth="1"/>
    <col min="11" max="11" width="13" style="3" customWidth="1"/>
    <col min="12" max="13" width="10.26953125" style="3" customWidth="1"/>
    <col min="14" max="14" width="13" style="3" customWidth="1"/>
    <col min="15" max="15" width="8.1796875" style="3" customWidth="1"/>
    <col min="16" max="16" width="14.453125" style="3" customWidth="1"/>
    <col min="17" max="17" width="10.26953125" style="3" customWidth="1"/>
    <col min="18" max="16384" width="9.1796875" style="3"/>
  </cols>
  <sheetData>
    <row r="1" spans="1:17" ht="15.75" customHeight="1" x14ac:dyDescent="0.25">
      <c r="A1" s="86" t="s">
        <v>253</v>
      </c>
      <c r="D1" s="133"/>
    </row>
    <row r="2" spans="1:17" ht="10.5" x14ac:dyDescent="0.25">
      <c r="A2" s="2" t="s">
        <v>145</v>
      </c>
    </row>
    <row r="3" spans="1:17" ht="10.5" x14ac:dyDescent="0.25">
      <c r="A3" s="28"/>
      <c r="B3" s="29" t="s">
        <v>10</v>
      </c>
      <c r="C3" s="29"/>
      <c r="D3" s="30" t="s">
        <v>47</v>
      </c>
      <c r="E3" s="30" t="s">
        <v>104</v>
      </c>
      <c r="F3" s="30" t="s">
        <v>48</v>
      </c>
      <c r="G3" s="30" t="s">
        <v>49</v>
      </c>
      <c r="H3" s="30" t="s">
        <v>50</v>
      </c>
      <c r="I3" s="30" t="s">
        <v>51</v>
      </c>
      <c r="J3" s="30" t="s">
        <v>52</v>
      </c>
      <c r="K3" s="30" t="s">
        <v>53</v>
      </c>
      <c r="L3" s="30" t="s">
        <v>54</v>
      </c>
      <c r="M3" s="30" t="s">
        <v>55</v>
      </c>
      <c r="N3" s="30" t="s">
        <v>56</v>
      </c>
      <c r="O3" s="30" t="s">
        <v>57</v>
      </c>
      <c r="P3" s="238" t="s">
        <v>58</v>
      </c>
    </row>
    <row r="4" spans="1:17" ht="10.5" x14ac:dyDescent="0.25">
      <c r="A4" s="28"/>
      <c r="B4" s="29"/>
      <c r="C4" s="29"/>
      <c r="D4" s="30"/>
      <c r="E4" s="30"/>
      <c r="F4" s="30"/>
      <c r="G4" s="30"/>
      <c r="H4" s="30"/>
      <c r="I4" s="30"/>
      <c r="J4" s="30"/>
      <c r="K4" s="30"/>
      <c r="L4" s="30"/>
      <c r="M4" s="30"/>
      <c r="N4" s="30"/>
      <c r="O4" s="30"/>
      <c r="P4" s="174"/>
    </row>
    <row r="5" spans="1:17" ht="10.5" x14ac:dyDescent="0.25">
      <c r="A5" s="10" t="s">
        <v>36</v>
      </c>
      <c r="B5" s="52"/>
      <c r="C5" s="52"/>
      <c r="D5" s="7"/>
      <c r="E5" s="7"/>
      <c r="F5" s="7"/>
      <c r="G5" s="7"/>
      <c r="H5" s="7"/>
      <c r="I5" s="7"/>
      <c r="J5" s="7"/>
      <c r="K5" s="7"/>
      <c r="L5" s="7"/>
      <c r="M5" s="7"/>
      <c r="N5" s="7"/>
      <c r="O5" s="7"/>
      <c r="P5" s="7"/>
    </row>
    <row r="6" spans="1:17" x14ac:dyDescent="0.2">
      <c r="A6" s="286" t="s">
        <v>103</v>
      </c>
      <c r="B6" s="4">
        <v>2013</v>
      </c>
      <c r="D6" s="19">
        <v>49.420792020744003</v>
      </c>
      <c r="E6" s="19">
        <v>14.6598910136948</v>
      </c>
      <c r="F6" s="19">
        <v>32.073891370446397</v>
      </c>
      <c r="G6" s="19">
        <v>6.9580410710196698</v>
      </c>
      <c r="H6" s="19">
        <v>48.223002504378698</v>
      </c>
      <c r="I6" s="19">
        <v>13.8607405657822</v>
      </c>
      <c r="J6" s="19">
        <v>0.94842475581786601</v>
      </c>
      <c r="K6" s="19">
        <v>19.733090189959601</v>
      </c>
      <c r="L6" s="19">
        <v>19.782214307944901</v>
      </c>
      <c r="M6" s="19">
        <v>43.616050936594398</v>
      </c>
      <c r="N6" s="19">
        <v>35.7824369157211</v>
      </c>
      <c r="O6" s="19">
        <v>22.3150886252939</v>
      </c>
      <c r="P6" s="19">
        <f>SUM(D6:O6)</f>
        <v>307.37366427739761</v>
      </c>
    </row>
    <row r="7" spans="1:17" x14ac:dyDescent="0.2">
      <c r="A7" s="286"/>
      <c r="B7" s="4">
        <v>2015</v>
      </c>
      <c r="D7" s="19">
        <v>62.305458658155203</v>
      </c>
      <c r="E7" s="19">
        <v>16.051607615932401</v>
      </c>
      <c r="F7" s="19">
        <v>38.932218640015201</v>
      </c>
      <c r="G7" s="19">
        <v>7.6277935318908803</v>
      </c>
      <c r="H7" s="19">
        <v>72.019268916796193</v>
      </c>
      <c r="I7" s="19">
        <v>12.910579000085599</v>
      </c>
      <c r="J7" s="19">
        <v>0.75970547800010702</v>
      </c>
      <c r="K7" s="19">
        <v>28.230961882406699</v>
      </c>
      <c r="L7" s="19">
        <v>25.719913280540201</v>
      </c>
      <c r="M7" s="19">
        <v>57.425040753927703</v>
      </c>
      <c r="N7" s="19">
        <v>39.881526672899902</v>
      </c>
      <c r="O7" s="19">
        <v>24.115035776908002</v>
      </c>
      <c r="P7" s="19">
        <f t="shared" ref="P7:P21" si="0">SUM(D7:O7)</f>
        <v>385.97911020755805</v>
      </c>
    </row>
    <row r="8" spans="1:17" ht="10.5" x14ac:dyDescent="0.25">
      <c r="A8" s="10"/>
      <c r="B8" s="4">
        <v>2018</v>
      </c>
      <c r="D8" s="19">
        <v>59.819374386987803</v>
      </c>
      <c r="E8" s="19">
        <v>14.9816451156642</v>
      </c>
      <c r="F8" s="19">
        <v>39.986480548020303</v>
      </c>
      <c r="G8" s="19">
        <v>8.0611672814398503</v>
      </c>
      <c r="H8" s="19">
        <v>68.050246575392904</v>
      </c>
      <c r="I8" s="19">
        <v>11.835799359054599</v>
      </c>
      <c r="J8" s="19">
        <v>0.68543235156683702</v>
      </c>
      <c r="K8" s="19">
        <v>24.6852616370718</v>
      </c>
      <c r="L8" s="19">
        <v>18.305718848377801</v>
      </c>
      <c r="M8" s="19">
        <v>40.671214984093503</v>
      </c>
      <c r="N8" s="19">
        <v>33.109391534142098</v>
      </c>
      <c r="O8" s="19">
        <v>19.0530837428235</v>
      </c>
      <c r="P8" s="19">
        <f t="shared" si="0"/>
        <v>339.2448163646352</v>
      </c>
    </row>
    <row r="9" spans="1:17" x14ac:dyDescent="0.2">
      <c r="B9" s="4">
        <v>2020</v>
      </c>
      <c r="D9" s="19">
        <v>48.507328049999998</v>
      </c>
      <c r="E9" s="19">
        <v>14.919813359999999</v>
      </c>
      <c r="F9" s="19">
        <v>30.286878600000001</v>
      </c>
      <c r="G9" s="19">
        <v>8.7459407200000001</v>
      </c>
      <c r="H9" s="19">
        <v>69.294107539999999</v>
      </c>
      <c r="I9" s="19">
        <v>12.588071040000001</v>
      </c>
      <c r="J9" s="19">
        <v>0.84519887000000005</v>
      </c>
      <c r="K9" s="19">
        <v>22.621202</v>
      </c>
      <c r="L9" s="19">
        <v>13.905308550000001</v>
      </c>
      <c r="M9" s="19">
        <v>29.597426209999998</v>
      </c>
      <c r="N9" s="19">
        <v>30.805507899999999</v>
      </c>
      <c r="O9" s="19">
        <v>17.125759840000001</v>
      </c>
      <c r="P9" s="19">
        <f t="shared" si="0"/>
        <v>299.24254267999999</v>
      </c>
    </row>
    <row r="10" spans="1:17" ht="11.25" customHeight="1" x14ac:dyDescent="0.2">
      <c r="A10" s="199" t="s">
        <v>143</v>
      </c>
      <c r="B10" s="4">
        <v>2013</v>
      </c>
      <c r="D10" s="19">
        <v>1.07196644584331</v>
      </c>
      <c r="E10" s="19">
        <v>0.92153836507735498</v>
      </c>
      <c r="F10" s="19">
        <v>1.3894962108825799</v>
      </c>
      <c r="G10" s="19">
        <v>0.62771729414810895</v>
      </c>
      <c r="H10" s="19">
        <v>10.089160917383101</v>
      </c>
      <c r="I10" s="19">
        <v>4.42968648197773</v>
      </c>
      <c r="J10" s="19">
        <v>1.1920237040802899</v>
      </c>
      <c r="K10" s="19">
        <v>25.707590267330399</v>
      </c>
      <c r="L10" s="19">
        <v>6.7576662456862104</v>
      </c>
      <c r="M10" s="19">
        <v>5.7094001771355396</v>
      </c>
      <c r="N10" s="19">
        <v>10.3807003373061</v>
      </c>
      <c r="O10" s="19">
        <v>8.1229189107937803</v>
      </c>
      <c r="P10" s="19">
        <f t="shared" si="0"/>
        <v>76.399865357644515</v>
      </c>
    </row>
    <row r="11" spans="1:17" x14ac:dyDescent="0.2">
      <c r="A11" s="199"/>
      <c r="B11" s="4">
        <v>2015</v>
      </c>
      <c r="D11" s="19">
        <v>0.792021797578769</v>
      </c>
      <c r="E11" s="19">
        <v>1.12271397748122</v>
      </c>
      <c r="F11" s="19">
        <v>2.2105402383714399</v>
      </c>
      <c r="G11" s="19">
        <v>1.08681156254626</v>
      </c>
      <c r="H11" s="19">
        <v>10.107698696891401</v>
      </c>
      <c r="I11" s="19">
        <v>5.7744791591082203</v>
      </c>
      <c r="J11" s="19">
        <v>1.5952848611249799</v>
      </c>
      <c r="K11" s="19">
        <v>44.201371274789501</v>
      </c>
      <c r="L11" s="19">
        <v>11.0825033166529</v>
      </c>
      <c r="M11" s="19">
        <v>5.94755486291493</v>
      </c>
      <c r="N11" s="19">
        <v>11.2175399326364</v>
      </c>
      <c r="O11" s="19">
        <v>9.0655040174106105</v>
      </c>
      <c r="P11" s="19">
        <f t="shared" si="0"/>
        <v>104.20402369750664</v>
      </c>
    </row>
    <row r="12" spans="1:17" ht="10.5" x14ac:dyDescent="0.25">
      <c r="A12" s="10"/>
      <c r="B12" s="4">
        <v>2018</v>
      </c>
      <c r="D12" s="19">
        <v>1.71394927346911</v>
      </c>
      <c r="E12" s="19">
        <v>2.7371946677087902</v>
      </c>
      <c r="F12" s="19">
        <v>5.03419137452636</v>
      </c>
      <c r="G12" s="19">
        <v>2.2923735488124701</v>
      </c>
      <c r="H12" s="19">
        <v>22.625409415619199</v>
      </c>
      <c r="I12" s="19">
        <v>11.842188680570301</v>
      </c>
      <c r="J12" s="19">
        <v>3.3489586331594401</v>
      </c>
      <c r="K12" s="19">
        <v>55.951030279862103</v>
      </c>
      <c r="L12" s="19">
        <v>16.366208347457398</v>
      </c>
      <c r="M12" s="19">
        <v>13.3077705008577</v>
      </c>
      <c r="N12" s="19">
        <v>24.108995075891201</v>
      </c>
      <c r="O12" s="19">
        <v>18.509963771349302</v>
      </c>
      <c r="P12" s="19">
        <f t="shared" si="0"/>
        <v>177.83823356928337</v>
      </c>
    </row>
    <row r="13" spans="1:17" x14ac:dyDescent="0.2">
      <c r="B13" s="4">
        <v>2020</v>
      </c>
      <c r="D13" s="19">
        <v>1.6648484800000001</v>
      </c>
      <c r="E13" s="19">
        <v>3.0136060800000002</v>
      </c>
      <c r="F13" s="19">
        <v>4.8365227600000003</v>
      </c>
      <c r="G13" s="19">
        <v>1.7750524000000001</v>
      </c>
      <c r="H13" s="19">
        <v>19.799106080000001</v>
      </c>
      <c r="I13" s="19">
        <v>12.973951080000001</v>
      </c>
      <c r="J13" s="19">
        <v>4.5342927199999998</v>
      </c>
      <c r="K13" s="19">
        <v>64.995088519999996</v>
      </c>
      <c r="L13" s="19">
        <v>16.777412099999999</v>
      </c>
      <c r="M13" s="19">
        <v>12.036671520000001</v>
      </c>
      <c r="N13" s="19">
        <v>19.07513324</v>
      </c>
      <c r="O13" s="19">
        <v>16.52309996</v>
      </c>
      <c r="P13" s="19">
        <f t="shared" si="0"/>
        <v>178.00478494000001</v>
      </c>
      <c r="Q13" s="8"/>
    </row>
    <row r="14" spans="1:17" ht="11.25" customHeight="1" x14ac:dyDescent="0.2">
      <c r="A14" s="24" t="s">
        <v>142</v>
      </c>
      <c r="B14" s="4">
        <v>2013</v>
      </c>
      <c r="D14" s="19">
        <v>44.342281811329201</v>
      </c>
      <c r="E14" s="19">
        <v>130.01115297035099</v>
      </c>
      <c r="F14" s="19">
        <v>52.144798874358798</v>
      </c>
      <c r="G14" s="19">
        <v>107.93363921199</v>
      </c>
      <c r="H14" s="19">
        <v>13.408857385042699</v>
      </c>
      <c r="I14" s="19">
        <v>120.08354169599301</v>
      </c>
      <c r="J14" s="19">
        <v>42.4736243208161</v>
      </c>
      <c r="K14" s="19">
        <v>35.003127900120298</v>
      </c>
      <c r="L14" s="19">
        <v>43.912117886217601</v>
      </c>
      <c r="M14" s="19">
        <v>10.549229381625</v>
      </c>
      <c r="N14" s="19">
        <v>101.670804974386</v>
      </c>
      <c r="O14" s="19">
        <v>35.540724294092001</v>
      </c>
      <c r="P14" s="19">
        <f t="shared" si="0"/>
        <v>737.07390070632175</v>
      </c>
    </row>
    <row r="15" spans="1:17" x14ac:dyDescent="0.2">
      <c r="A15" s="24"/>
      <c r="B15" s="4">
        <v>2015</v>
      </c>
      <c r="D15" s="19">
        <v>51.167512566904797</v>
      </c>
      <c r="E15" s="19">
        <v>139.45611266048201</v>
      </c>
      <c r="F15" s="19">
        <v>61.577886281828299</v>
      </c>
      <c r="G15" s="19">
        <v>117.1978141573</v>
      </c>
      <c r="H15" s="19">
        <v>22.108894142824401</v>
      </c>
      <c r="I15" s="19">
        <v>133.740609543836</v>
      </c>
      <c r="J15" s="19">
        <v>47.129145314916997</v>
      </c>
      <c r="K15" s="19">
        <v>46.141193582397797</v>
      </c>
      <c r="L15" s="19">
        <v>54.109833231149601</v>
      </c>
      <c r="M15" s="19">
        <v>15.9384721640245</v>
      </c>
      <c r="N15" s="19">
        <v>116.529966897797</v>
      </c>
      <c r="O15" s="19">
        <v>41.557742583885798</v>
      </c>
      <c r="P15" s="19">
        <f t="shared" si="0"/>
        <v>846.65518312734719</v>
      </c>
    </row>
    <row r="16" spans="1:17" x14ac:dyDescent="0.2">
      <c r="B16" s="4">
        <v>2018</v>
      </c>
      <c r="D16" s="19">
        <v>40.238004904017899</v>
      </c>
      <c r="E16" s="19">
        <v>109.064955710202</v>
      </c>
      <c r="F16" s="19">
        <v>47.903962284117597</v>
      </c>
      <c r="G16" s="19">
        <v>101.867499131744</v>
      </c>
      <c r="H16" s="19">
        <v>19.6569798821264</v>
      </c>
      <c r="I16" s="19">
        <v>109.652454466485</v>
      </c>
      <c r="J16" s="19">
        <v>37.256698906025399</v>
      </c>
      <c r="K16" s="19">
        <v>36.643245036342499</v>
      </c>
      <c r="L16" s="19">
        <v>42.870466558217899</v>
      </c>
      <c r="M16" s="19">
        <v>10.7272535600744</v>
      </c>
      <c r="N16" s="19">
        <v>82.196235018269306</v>
      </c>
      <c r="O16" s="19">
        <v>27.858239517657299</v>
      </c>
      <c r="P16" s="19">
        <f t="shared" si="0"/>
        <v>665.93599497527964</v>
      </c>
    </row>
    <row r="17" spans="1:16" x14ac:dyDescent="0.2">
      <c r="B17" s="4">
        <v>2020</v>
      </c>
      <c r="D17" s="19">
        <v>35.828585044709001</v>
      </c>
      <c r="E17" s="19">
        <v>102.52604902658901</v>
      </c>
      <c r="F17" s="19">
        <v>40.173885421230899</v>
      </c>
      <c r="G17" s="19">
        <v>97.4533060135997</v>
      </c>
      <c r="H17" s="19">
        <v>19.645628947215599</v>
      </c>
      <c r="I17" s="19">
        <v>107.419344700012</v>
      </c>
      <c r="J17" s="19">
        <v>42.254290749079999</v>
      </c>
      <c r="K17" s="19">
        <v>33.164633186982996</v>
      </c>
      <c r="L17" s="19">
        <v>34.869335143549499</v>
      </c>
      <c r="M17" s="19">
        <v>7.8333029261790204</v>
      </c>
      <c r="N17" s="19">
        <v>72.135601310009704</v>
      </c>
      <c r="O17" s="19">
        <v>22.154218537930198</v>
      </c>
      <c r="P17" s="19">
        <f t="shared" si="0"/>
        <v>615.45818100708766</v>
      </c>
    </row>
    <row r="18" spans="1:16" x14ac:dyDescent="0.2">
      <c r="A18" s="3" t="s">
        <v>37</v>
      </c>
      <c r="B18" s="4">
        <v>2013</v>
      </c>
      <c r="D18" s="19">
        <v>0.73880170996974304</v>
      </c>
      <c r="E18" s="19">
        <v>1.3158254414819599</v>
      </c>
      <c r="F18" s="19">
        <v>4.96377217830823</v>
      </c>
      <c r="G18" s="19">
        <v>4.9863378844959101</v>
      </c>
      <c r="H18" s="19">
        <v>2.7911709998881302</v>
      </c>
      <c r="I18" s="19">
        <v>10.6756277293661</v>
      </c>
      <c r="J18" s="19">
        <v>2.3104911201977099</v>
      </c>
      <c r="K18" s="19">
        <v>1.0678146061824501</v>
      </c>
      <c r="L18" s="19">
        <v>0.82253039787013305</v>
      </c>
      <c r="M18" s="19">
        <v>0.45000677724770999</v>
      </c>
      <c r="N18" s="19">
        <v>8.8796546674408798</v>
      </c>
      <c r="O18" s="19">
        <v>3.2266110510278101</v>
      </c>
      <c r="P18" s="19">
        <f t="shared" si="0"/>
        <v>42.22864456347677</v>
      </c>
    </row>
    <row r="19" spans="1:16" x14ac:dyDescent="0.2">
      <c r="B19" s="4">
        <v>2015</v>
      </c>
      <c r="D19" s="19">
        <v>0.70952060071074896</v>
      </c>
      <c r="E19" s="19">
        <v>1.2424818643673801</v>
      </c>
      <c r="F19" s="19">
        <v>4.8409352881865901</v>
      </c>
      <c r="G19" s="19">
        <v>4.989970378103</v>
      </c>
      <c r="H19" s="19">
        <v>2.85062102701451</v>
      </c>
      <c r="I19" s="19">
        <v>11.1440845790728</v>
      </c>
      <c r="J19" s="19">
        <v>2.3105275466283701</v>
      </c>
      <c r="K19" s="19">
        <v>1.0359009602297999</v>
      </c>
      <c r="L19" s="19">
        <v>0.78934752883151205</v>
      </c>
      <c r="M19" s="19">
        <v>0.43606852589343797</v>
      </c>
      <c r="N19" s="19">
        <v>8.8117680372843807</v>
      </c>
      <c r="O19" s="19">
        <v>3.2284310243810102</v>
      </c>
      <c r="P19" s="19">
        <f t="shared" si="0"/>
        <v>42.389657360703538</v>
      </c>
    </row>
    <row r="20" spans="1:16" x14ac:dyDescent="0.2">
      <c r="B20" s="4">
        <v>2018</v>
      </c>
      <c r="D20" s="19">
        <v>0.72724158000000005</v>
      </c>
      <c r="E20" s="19">
        <v>1.4529614200000001</v>
      </c>
      <c r="F20" s="19">
        <v>5.6077043099999999</v>
      </c>
      <c r="G20" s="19">
        <v>4.9696150699999997</v>
      </c>
      <c r="H20" s="19">
        <v>3.1278337299999999</v>
      </c>
      <c r="I20" s="19">
        <v>11.347829819999999</v>
      </c>
      <c r="J20" s="19">
        <v>2.31065684</v>
      </c>
      <c r="K20" s="19">
        <v>1.1050617</v>
      </c>
      <c r="L20" s="19">
        <v>0.82493050999999995</v>
      </c>
      <c r="M20" s="19">
        <v>0.4578043</v>
      </c>
      <c r="N20" s="19">
        <v>8.8818132999999992</v>
      </c>
      <c r="O20" s="19">
        <v>3.2441281599999998</v>
      </c>
      <c r="P20" s="19">
        <f t="shared" si="0"/>
        <v>44.057580739999999</v>
      </c>
    </row>
    <row r="21" spans="1:16" x14ac:dyDescent="0.2">
      <c r="A21" s="8"/>
      <c r="B21" s="4">
        <v>2020</v>
      </c>
      <c r="D21" s="19">
        <v>0.60119297000000005</v>
      </c>
      <c r="E21" s="19">
        <v>1.24780343</v>
      </c>
      <c r="F21" s="19">
        <v>4.5451343399999997</v>
      </c>
      <c r="G21" s="19">
        <v>3.93584829</v>
      </c>
      <c r="H21" s="19">
        <v>2.53283966</v>
      </c>
      <c r="I21" s="19">
        <v>8.9181718399999994</v>
      </c>
      <c r="J21" s="19">
        <v>1.8420868399999999</v>
      </c>
      <c r="K21" s="19">
        <v>0.85793668999999995</v>
      </c>
      <c r="L21" s="19">
        <v>0.61623063</v>
      </c>
      <c r="M21" s="19">
        <v>0.35184794000000003</v>
      </c>
      <c r="N21" s="19">
        <v>6.7882486699999998</v>
      </c>
      <c r="O21" s="19">
        <v>2.4822535100000001</v>
      </c>
      <c r="P21" s="19">
        <f t="shared" si="0"/>
        <v>34.719594809999997</v>
      </c>
    </row>
    <row r="22" spans="1:16" x14ac:dyDescent="0.2">
      <c r="A22" s="8"/>
      <c r="D22" s="19"/>
      <c r="E22" s="19"/>
      <c r="F22" s="19"/>
      <c r="G22" s="19"/>
      <c r="H22" s="19"/>
      <c r="I22" s="19"/>
      <c r="J22" s="19"/>
      <c r="K22" s="19"/>
      <c r="L22" s="19"/>
      <c r="M22" s="19"/>
      <c r="N22" s="19"/>
      <c r="O22" s="19"/>
      <c r="P22" s="19"/>
    </row>
    <row r="23" spans="1:16" ht="10.5" x14ac:dyDescent="0.25">
      <c r="A23" s="10" t="s">
        <v>38</v>
      </c>
      <c r="B23" s="52"/>
      <c r="C23" s="52"/>
      <c r="D23" s="53"/>
      <c r="E23" s="53"/>
      <c r="F23" s="53"/>
      <c r="G23" s="53"/>
      <c r="H23" s="53"/>
      <c r="I23" s="53"/>
      <c r="J23" s="53"/>
      <c r="K23" s="53"/>
      <c r="L23" s="53"/>
      <c r="M23" s="53"/>
      <c r="N23" s="53"/>
      <c r="O23" s="53"/>
      <c r="P23" s="19"/>
    </row>
    <row r="24" spans="1:16" ht="10.5" x14ac:dyDescent="0.25">
      <c r="A24" s="3" t="s">
        <v>39</v>
      </c>
      <c r="B24" s="4">
        <v>2013</v>
      </c>
      <c r="D24" s="21" t="s">
        <v>84</v>
      </c>
      <c r="E24" s="21" t="s">
        <v>84</v>
      </c>
      <c r="F24" s="21" t="s">
        <v>84</v>
      </c>
      <c r="G24" s="21" t="s">
        <v>84</v>
      </c>
      <c r="H24" s="21" t="s">
        <v>84</v>
      </c>
      <c r="I24" s="21" t="s">
        <v>84</v>
      </c>
      <c r="J24" s="21" t="s">
        <v>84</v>
      </c>
      <c r="K24" s="21" t="s">
        <v>84</v>
      </c>
      <c r="L24" s="21" t="s">
        <v>84</v>
      </c>
      <c r="M24" s="21" t="s">
        <v>84</v>
      </c>
      <c r="N24" s="21" t="s">
        <v>84</v>
      </c>
      <c r="O24" s="21" t="s">
        <v>84</v>
      </c>
      <c r="P24" s="19">
        <v>152.76474536792657</v>
      </c>
    </row>
    <row r="25" spans="1:16" ht="10.5" x14ac:dyDescent="0.25">
      <c r="A25" s="8"/>
      <c r="B25" s="4">
        <v>2015</v>
      </c>
      <c r="D25" s="21" t="s">
        <v>84</v>
      </c>
      <c r="E25" s="21" t="s">
        <v>84</v>
      </c>
      <c r="F25" s="21" t="s">
        <v>84</v>
      </c>
      <c r="G25" s="21" t="s">
        <v>84</v>
      </c>
      <c r="H25" s="21" t="s">
        <v>84</v>
      </c>
      <c r="I25" s="21" t="s">
        <v>84</v>
      </c>
      <c r="J25" s="21" t="s">
        <v>84</v>
      </c>
      <c r="K25" s="21" t="s">
        <v>84</v>
      </c>
      <c r="L25" s="21" t="s">
        <v>84</v>
      </c>
      <c r="M25" s="21" t="s">
        <v>84</v>
      </c>
      <c r="N25" s="21" t="s">
        <v>84</v>
      </c>
      <c r="O25" s="21" t="s">
        <v>84</v>
      </c>
      <c r="P25" s="19">
        <v>178.87550811454139</v>
      </c>
    </row>
    <row r="26" spans="1:16" ht="10.5" x14ac:dyDescent="0.25">
      <c r="B26" s="4">
        <v>2018</v>
      </c>
      <c r="D26" s="21" t="s">
        <v>84</v>
      </c>
      <c r="E26" s="21" t="s">
        <v>84</v>
      </c>
      <c r="F26" s="21" t="s">
        <v>84</v>
      </c>
      <c r="G26" s="21" t="s">
        <v>84</v>
      </c>
      <c r="H26" s="21" t="s">
        <v>84</v>
      </c>
      <c r="I26" s="21" t="s">
        <v>84</v>
      </c>
      <c r="J26" s="21" t="s">
        <v>84</v>
      </c>
      <c r="K26" s="21" t="s">
        <v>84</v>
      </c>
      <c r="L26" s="21" t="s">
        <v>84</v>
      </c>
      <c r="M26" s="21" t="s">
        <v>84</v>
      </c>
      <c r="N26" s="21" t="s">
        <v>84</v>
      </c>
      <c r="O26" s="21" t="s">
        <v>84</v>
      </c>
      <c r="P26" s="19">
        <v>190.82106510011002</v>
      </c>
    </row>
    <row r="27" spans="1:16" ht="10.5" x14ac:dyDescent="0.25">
      <c r="B27" s="4">
        <v>2020</v>
      </c>
      <c r="D27" s="21" t="s">
        <v>84</v>
      </c>
      <c r="E27" s="21" t="s">
        <v>84</v>
      </c>
      <c r="F27" s="21" t="s">
        <v>84</v>
      </c>
      <c r="G27" s="21" t="s">
        <v>84</v>
      </c>
      <c r="H27" s="21" t="s">
        <v>84</v>
      </c>
      <c r="I27" s="21" t="s">
        <v>84</v>
      </c>
      <c r="J27" s="21" t="s">
        <v>84</v>
      </c>
      <c r="K27" s="21" t="s">
        <v>84</v>
      </c>
      <c r="L27" s="21" t="s">
        <v>84</v>
      </c>
      <c r="M27" s="21" t="s">
        <v>84</v>
      </c>
      <c r="N27" s="21" t="s">
        <v>84</v>
      </c>
      <c r="O27" s="21" t="s">
        <v>84</v>
      </c>
      <c r="P27" s="19">
        <v>184.80193893129186</v>
      </c>
    </row>
    <row r="28" spans="1:16" x14ac:dyDescent="0.2">
      <c r="A28" s="3" t="s">
        <v>40</v>
      </c>
      <c r="B28" s="4">
        <v>2013</v>
      </c>
      <c r="D28" s="19">
        <v>4.3868675859163595</v>
      </c>
      <c r="E28" s="19">
        <v>4.9821956497014597</v>
      </c>
      <c r="F28" s="19">
        <v>6.65632723136072</v>
      </c>
      <c r="G28" s="19">
        <v>12.282256919983841</v>
      </c>
      <c r="H28" s="19">
        <v>5.0968471332160394</v>
      </c>
      <c r="I28" s="19">
        <v>31.017764533650499</v>
      </c>
      <c r="J28" s="19">
        <v>19.094528723833321</v>
      </c>
      <c r="K28" s="19">
        <v>25.755361855295</v>
      </c>
      <c r="L28" s="19">
        <v>27.1758759802238</v>
      </c>
      <c r="M28" s="19">
        <v>3.2023019209141301</v>
      </c>
      <c r="N28" s="19">
        <v>35.943797966361004</v>
      </c>
      <c r="O28" s="19">
        <v>19.83489804812022</v>
      </c>
      <c r="P28" s="19">
        <f>SUM(D28:O28)</f>
        <v>195.4290235485764</v>
      </c>
    </row>
    <row r="29" spans="1:16" x14ac:dyDescent="0.2">
      <c r="B29" s="4">
        <v>2015</v>
      </c>
      <c r="D29" s="19">
        <v>3.5153390841654701</v>
      </c>
      <c r="E29" s="19">
        <v>4.0405978963803397</v>
      </c>
      <c r="F29" s="19">
        <v>5.4474148810983802</v>
      </c>
      <c r="G29" s="19">
        <v>10.392059553195811</v>
      </c>
      <c r="H29" s="19">
        <v>4.28283998338072</v>
      </c>
      <c r="I29" s="19">
        <v>26.381849654839598</v>
      </c>
      <c r="J29" s="19">
        <v>16.033325147238688</v>
      </c>
      <c r="K29" s="19">
        <v>21.629988824709301</v>
      </c>
      <c r="L29" s="19">
        <v>22.5359041107663</v>
      </c>
      <c r="M29" s="19">
        <v>2.5099057920639103</v>
      </c>
      <c r="N29" s="19">
        <v>29.6077829275422</v>
      </c>
      <c r="O29" s="19">
        <v>15.622269156172241</v>
      </c>
      <c r="P29" s="19">
        <f t="shared" ref="P29:P43" si="1">SUM(D29:O29)</f>
        <v>161.99927701155295</v>
      </c>
    </row>
    <row r="30" spans="1:16" x14ac:dyDescent="0.2">
      <c r="B30" s="4">
        <v>2018</v>
      </c>
      <c r="D30" s="19">
        <v>3.84023706171183</v>
      </c>
      <c r="E30" s="19">
        <v>4.5032562001189298</v>
      </c>
      <c r="F30" s="19">
        <v>6.0309505833229906</v>
      </c>
      <c r="G30" s="19">
        <v>11.2465145168195</v>
      </c>
      <c r="H30" s="19">
        <v>4.6998299166441093</v>
      </c>
      <c r="I30" s="19">
        <v>27.758637533264</v>
      </c>
      <c r="J30" s="19">
        <v>17.226308362896319</v>
      </c>
      <c r="K30" s="19">
        <v>23.287363628252301</v>
      </c>
      <c r="L30" s="19">
        <v>25.409284789621097</v>
      </c>
      <c r="M30" s="19">
        <v>2.8586997792017099</v>
      </c>
      <c r="N30" s="19">
        <v>30.8487026079016</v>
      </c>
      <c r="O30" s="19">
        <v>16.345228133605818</v>
      </c>
      <c r="P30" s="19">
        <f t="shared" si="1"/>
        <v>174.05501311336022</v>
      </c>
    </row>
    <row r="31" spans="1:16" x14ac:dyDescent="0.2">
      <c r="A31" s="8"/>
      <c r="B31" s="4">
        <v>2020</v>
      </c>
      <c r="D31" s="19">
        <v>3.1769454302344702</v>
      </c>
      <c r="E31" s="19">
        <v>3.5771339485339602</v>
      </c>
      <c r="F31" s="19">
        <v>4.8851662851235398</v>
      </c>
      <c r="G31" s="19">
        <v>9.0753780347626201</v>
      </c>
      <c r="H31" s="19">
        <v>3.8650905854609903</v>
      </c>
      <c r="I31" s="19">
        <v>22.8568420185305</v>
      </c>
      <c r="J31" s="19">
        <v>13.529751104033</v>
      </c>
      <c r="K31" s="19">
        <v>18.516067021891608</v>
      </c>
      <c r="L31" s="19">
        <v>19.916255347923517</v>
      </c>
      <c r="M31" s="19">
        <v>2.2316925026059669</v>
      </c>
      <c r="N31" s="19">
        <v>24.795230488674697</v>
      </c>
      <c r="O31" s="19">
        <v>12.782753076057951</v>
      </c>
      <c r="P31" s="19">
        <f t="shared" si="1"/>
        <v>139.20830584383282</v>
      </c>
    </row>
    <row r="32" spans="1:16" x14ac:dyDescent="0.2">
      <c r="A32" s="3" t="s">
        <v>126</v>
      </c>
      <c r="B32" s="4">
        <v>2013</v>
      </c>
      <c r="D32" s="19">
        <v>5.9247876442323095</v>
      </c>
      <c r="E32" s="19">
        <v>11.819098763284019</v>
      </c>
      <c r="F32" s="19">
        <v>11.058408311183404</v>
      </c>
      <c r="G32" s="19">
        <v>14.25936526617537</v>
      </c>
      <c r="H32" s="19">
        <v>5.8543565917436178</v>
      </c>
      <c r="I32" s="19">
        <v>27.951673088028286</v>
      </c>
      <c r="J32" s="19">
        <v>6.7519247977980923</v>
      </c>
      <c r="K32" s="19">
        <v>8.2397107551731548</v>
      </c>
      <c r="L32" s="19">
        <v>8.0218248463052859</v>
      </c>
      <c r="M32" s="19">
        <v>4.4912283052136166</v>
      </c>
      <c r="N32" s="19">
        <v>20.881374225042968</v>
      </c>
      <c r="O32" s="19">
        <v>10.483328391916519</v>
      </c>
      <c r="P32" s="19">
        <f t="shared" si="1"/>
        <v>135.73708098609666</v>
      </c>
    </row>
    <row r="33" spans="1:17" x14ac:dyDescent="0.2">
      <c r="B33" s="4">
        <v>2015</v>
      </c>
      <c r="D33" s="19">
        <v>6.3467719354507324</v>
      </c>
      <c r="E33" s="19">
        <v>12.660896223237728</v>
      </c>
      <c r="F33" s="19">
        <v>11.846034809146513</v>
      </c>
      <c r="G33" s="19">
        <v>15.274977084098973</v>
      </c>
      <c r="H33" s="19">
        <v>6.2713291280112378</v>
      </c>
      <c r="I33" s="19">
        <v>29.942515903287052</v>
      </c>
      <c r="J33" s="19">
        <v>7.2327596822385258</v>
      </c>
      <c r="K33" s="19">
        <v>8.8266552822617559</v>
      </c>
      <c r="L33" s="19">
        <v>8.5931416314569855</v>
      </c>
      <c r="M33" s="19">
        <v>4.8111136901230802</v>
      </c>
      <c r="N33" s="19">
        <v>22.368614433870388</v>
      </c>
      <c r="O33" s="19">
        <v>11.229981401734344</v>
      </c>
      <c r="P33" s="19">
        <f t="shared" si="1"/>
        <v>145.4047912049173</v>
      </c>
    </row>
    <row r="34" spans="1:17" x14ac:dyDescent="0.2">
      <c r="B34" s="4">
        <v>2018</v>
      </c>
      <c r="D34" s="19">
        <v>6.7459993844932802</v>
      </c>
      <c r="E34" s="19">
        <v>14.1465131229092</v>
      </c>
      <c r="F34" s="19">
        <v>13.252120550947399</v>
      </c>
      <c r="G34" s="19">
        <v>17.086709646325598</v>
      </c>
      <c r="H34" s="19">
        <v>6.75536298632968</v>
      </c>
      <c r="I34" s="19">
        <v>32.857030186012103</v>
      </c>
      <c r="J34" s="19">
        <v>7.9467251118588198</v>
      </c>
      <c r="K34" s="19">
        <v>9.6639924220543207</v>
      </c>
      <c r="L34" s="19">
        <v>9.4301626282050908</v>
      </c>
      <c r="M34" s="19">
        <v>5.36505370181946</v>
      </c>
      <c r="N34" s="19">
        <v>25.0827527936062</v>
      </c>
      <c r="O34" s="19">
        <v>12.9344129870048</v>
      </c>
      <c r="P34" s="19">
        <f t="shared" si="1"/>
        <v>161.26683552156598</v>
      </c>
    </row>
    <row r="35" spans="1:17" x14ac:dyDescent="0.2">
      <c r="A35" s="8"/>
      <c r="B35" s="4">
        <v>2020</v>
      </c>
      <c r="D35" s="19">
        <v>7.1327856299999999</v>
      </c>
      <c r="E35" s="19">
        <v>14.93144893</v>
      </c>
      <c r="F35" s="19">
        <v>14.185967249999999</v>
      </c>
      <c r="G35" s="19">
        <v>18.146966320000001</v>
      </c>
      <c r="H35" s="19">
        <v>7.2434402899999997</v>
      </c>
      <c r="I35" s="19">
        <v>35.185271030000003</v>
      </c>
      <c r="J35" s="19">
        <v>8.9728558700000001</v>
      </c>
      <c r="K35" s="19">
        <v>10.240585579999999</v>
      </c>
      <c r="L35" s="19">
        <v>9.4967561400000005</v>
      </c>
      <c r="M35" s="19">
        <v>5.7285701700000002</v>
      </c>
      <c r="N35" s="19">
        <v>26.629570430000001</v>
      </c>
      <c r="O35" s="19">
        <v>13.76525983</v>
      </c>
      <c r="P35" s="19">
        <f t="shared" si="1"/>
        <v>171.65947747000001</v>
      </c>
    </row>
    <row r="36" spans="1:17" x14ac:dyDescent="0.2">
      <c r="A36" s="3" t="s">
        <v>41</v>
      </c>
      <c r="B36" s="4">
        <v>2013</v>
      </c>
      <c r="D36" s="19">
        <v>0.76315472880716995</v>
      </c>
      <c r="E36" s="19">
        <v>0.48555445907540901</v>
      </c>
      <c r="F36" s="19">
        <v>3.7869436055236299</v>
      </c>
      <c r="G36" s="19">
        <v>3.0857863155480998</v>
      </c>
      <c r="H36" s="19">
        <v>8.7613159271563994</v>
      </c>
      <c r="I36" s="19">
        <v>66.759254138401005</v>
      </c>
      <c r="J36" s="19">
        <v>33.532634724323898</v>
      </c>
      <c r="K36" s="19">
        <v>8.1429831232880598</v>
      </c>
      <c r="L36" s="19">
        <v>12.052276804108301</v>
      </c>
      <c r="M36" s="19">
        <v>33.910542898731002</v>
      </c>
      <c r="N36" s="19">
        <v>54.507851152535999</v>
      </c>
      <c r="O36" s="19">
        <v>42.386267085060602</v>
      </c>
      <c r="P36" s="19">
        <f t="shared" si="1"/>
        <v>268.17456496255954</v>
      </c>
    </row>
    <row r="37" spans="1:17" x14ac:dyDescent="0.2">
      <c r="B37" s="4">
        <v>2015</v>
      </c>
      <c r="D37" s="19">
        <v>1.0778280960458899</v>
      </c>
      <c r="E37" s="19">
        <v>0.92729145971242</v>
      </c>
      <c r="F37" s="19">
        <v>5.1819892600751203</v>
      </c>
      <c r="G37" s="19">
        <v>4.1127932395601103</v>
      </c>
      <c r="H37" s="19">
        <v>10.860389894839599</v>
      </c>
      <c r="I37" s="19">
        <v>71.784805693088899</v>
      </c>
      <c r="J37" s="19">
        <v>34.8829646746441</v>
      </c>
      <c r="K37" s="19">
        <v>10.048611834789</v>
      </c>
      <c r="L37" s="19">
        <v>12.8710312543705</v>
      </c>
      <c r="M37" s="19">
        <v>34.635899953846</v>
      </c>
      <c r="N37" s="19">
        <v>65.926680322940399</v>
      </c>
      <c r="O37" s="19">
        <v>49.125498090042498</v>
      </c>
      <c r="P37" s="19">
        <f t="shared" si="1"/>
        <v>301.43578377395454</v>
      </c>
    </row>
    <row r="38" spans="1:17" x14ac:dyDescent="0.2">
      <c r="B38" s="4">
        <v>2018</v>
      </c>
      <c r="D38" s="19">
        <v>2.10916734324059</v>
      </c>
      <c r="E38" s="19">
        <v>0.73689606485044901</v>
      </c>
      <c r="F38" s="19">
        <v>5.2609848923395601</v>
      </c>
      <c r="G38" s="19">
        <v>5.3482959523079199</v>
      </c>
      <c r="H38" s="19">
        <v>13.180852161963999</v>
      </c>
      <c r="I38" s="19">
        <v>88.880468259047902</v>
      </c>
      <c r="J38" s="19">
        <v>42.286011490549399</v>
      </c>
      <c r="K38" s="19">
        <v>11.2276881024878</v>
      </c>
      <c r="L38" s="19">
        <v>14.6291559995644</v>
      </c>
      <c r="M38" s="19">
        <v>44.906977571755597</v>
      </c>
      <c r="N38" s="19">
        <v>85.662335801837997</v>
      </c>
      <c r="O38" s="19">
        <v>60.168113197174797</v>
      </c>
      <c r="P38" s="19">
        <f t="shared" si="1"/>
        <v>374.39694683712042</v>
      </c>
    </row>
    <row r="39" spans="1:17" x14ac:dyDescent="0.2">
      <c r="A39" s="8"/>
      <c r="B39" s="4">
        <v>2020</v>
      </c>
      <c r="D39" s="19">
        <v>1.09483724319913</v>
      </c>
      <c r="E39" s="19">
        <v>0.81618661423670302</v>
      </c>
      <c r="F39" s="19">
        <v>4.7698187459987498</v>
      </c>
      <c r="G39" s="19">
        <v>4.39082944958332</v>
      </c>
      <c r="H39" s="19">
        <v>10.7774944574853</v>
      </c>
      <c r="I39" s="19">
        <v>77.872081402981607</v>
      </c>
      <c r="J39" s="19">
        <v>43.624332921039802</v>
      </c>
      <c r="K39" s="19">
        <v>10.1227741814757</v>
      </c>
      <c r="L39" s="19">
        <v>7.2892497619987102</v>
      </c>
      <c r="M39" s="19">
        <v>43.198804459539602</v>
      </c>
      <c r="N39" s="19">
        <v>64.734331288773703</v>
      </c>
      <c r="O39" s="19">
        <v>50.652731858510002</v>
      </c>
      <c r="P39" s="19">
        <f>SUM(D39:O39)</f>
        <v>319.34347238482235</v>
      </c>
    </row>
    <row r="40" spans="1:17" x14ac:dyDescent="0.2">
      <c r="A40" s="3" t="s">
        <v>42</v>
      </c>
      <c r="B40" s="4">
        <v>2013</v>
      </c>
      <c r="D40" s="107">
        <v>2.3865398701552598</v>
      </c>
      <c r="E40" s="107">
        <v>45.974030801117301</v>
      </c>
      <c r="F40" s="107">
        <v>0</v>
      </c>
      <c r="G40" s="107">
        <v>0</v>
      </c>
      <c r="H40" s="107">
        <v>0</v>
      </c>
      <c r="I40" s="107">
        <v>0</v>
      </c>
      <c r="J40" s="107">
        <v>0</v>
      </c>
      <c r="K40" s="107">
        <v>53.362852947702002</v>
      </c>
      <c r="L40" s="107">
        <v>35.550846544271899</v>
      </c>
      <c r="M40" s="107">
        <v>16.277261563779099</v>
      </c>
      <c r="N40" s="107">
        <v>0</v>
      </c>
      <c r="O40" s="107">
        <v>0</v>
      </c>
      <c r="P40" s="19">
        <f t="shared" si="1"/>
        <v>153.55153172702555</v>
      </c>
      <c r="Q40" s="110"/>
    </row>
    <row r="41" spans="1:17" x14ac:dyDescent="0.2">
      <c r="B41" s="4">
        <v>2015</v>
      </c>
      <c r="D41" s="107">
        <v>2.4810220677108799</v>
      </c>
      <c r="E41" s="107">
        <v>44.960614065758698</v>
      </c>
      <c r="F41" s="107">
        <v>0</v>
      </c>
      <c r="G41" s="107">
        <v>0</v>
      </c>
      <c r="H41" s="107">
        <v>0</v>
      </c>
      <c r="I41" s="107">
        <v>0</v>
      </c>
      <c r="J41" s="107">
        <v>0</v>
      </c>
      <c r="K41" s="107">
        <v>55.901504809783297</v>
      </c>
      <c r="L41" s="107">
        <v>35.178922201933403</v>
      </c>
      <c r="M41" s="107">
        <v>17.459682097102</v>
      </c>
      <c r="N41" s="107">
        <v>0</v>
      </c>
      <c r="O41" s="107">
        <v>0</v>
      </c>
      <c r="P41" s="19">
        <f t="shared" si="1"/>
        <v>155.98174524228827</v>
      </c>
      <c r="Q41" s="110"/>
    </row>
    <row r="42" spans="1:17" x14ac:dyDescent="0.2">
      <c r="B42" s="4">
        <v>2018</v>
      </c>
      <c r="D42" s="107">
        <v>2.06498816404785</v>
      </c>
      <c r="E42" s="107">
        <v>49.174619622248599</v>
      </c>
      <c r="F42" s="107">
        <v>0</v>
      </c>
      <c r="G42" s="107">
        <v>0</v>
      </c>
      <c r="H42" s="107">
        <v>0</v>
      </c>
      <c r="I42" s="107">
        <v>0</v>
      </c>
      <c r="J42" s="107">
        <v>0</v>
      </c>
      <c r="K42" s="107">
        <v>47.317438148882601</v>
      </c>
      <c r="L42" s="107">
        <v>36.384335789829798</v>
      </c>
      <c r="M42" s="107">
        <v>26.249278938698399</v>
      </c>
      <c r="N42" s="107">
        <v>0</v>
      </c>
      <c r="O42" s="107">
        <v>0</v>
      </c>
      <c r="P42" s="19">
        <f t="shared" si="1"/>
        <v>161.19066066370726</v>
      </c>
      <c r="Q42" s="110"/>
    </row>
    <row r="43" spans="1:17" x14ac:dyDescent="0.2">
      <c r="A43" s="8"/>
      <c r="B43" s="4">
        <v>2020</v>
      </c>
      <c r="D43" s="107">
        <v>2.1595320169068999</v>
      </c>
      <c r="E43" s="107">
        <v>50.782159099354303</v>
      </c>
      <c r="F43" s="107">
        <v>0</v>
      </c>
      <c r="G43" s="107">
        <v>0</v>
      </c>
      <c r="H43" s="107">
        <v>0</v>
      </c>
      <c r="I43" s="107">
        <v>0</v>
      </c>
      <c r="J43" s="107">
        <v>0</v>
      </c>
      <c r="K43" s="107">
        <v>49.207029478742001</v>
      </c>
      <c r="L43" s="107">
        <v>38.474440974245397</v>
      </c>
      <c r="M43" s="107">
        <v>26.898902306967699</v>
      </c>
      <c r="N43" s="107">
        <v>0</v>
      </c>
      <c r="O43" s="107">
        <v>0</v>
      </c>
      <c r="P43" s="19">
        <f t="shared" si="1"/>
        <v>167.52206387621629</v>
      </c>
      <c r="Q43" s="110"/>
    </row>
    <row r="44" spans="1:17" x14ac:dyDescent="0.2">
      <c r="A44" s="8"/>
      <c r="D44" s="107"/>
      <c r="E44" s="107"/>
      <c r="F44" s="107"/>
      <c r="G44" s="107"/>
      <c r="H44" s="107"/>
      <c r="I44" s="107"/>
      <c r="J44" s="107"/>
      <c r="K44" s="107"/>
      <c r="L44" s="107"/>
      <c r="M44" s="107"/>
      <c r="N44" s="107"/>
      <c r="O44" s="107"/>
      <c r="P44" s="19"/>
      <c r="Q44" s="110"/>
    </row>
    <row r="45" spans="1:17" ht="10.5" x14ac:dyDescent="0.25">
      <c r="A45" s="10" t="s">
        <v>43</v>
      </c>
      <c r="B45" s="52"/>
      <c r="C45" s="52"/>
      <c r="D45" s="53"/>
      <c r="E45" s="53"/>
      <c r="F45" s="53"/>
      <c r="G45" s="53"/>
      <c r="H45" s="53"/>
      <c r="I45" s="53"/>
      <c r="J45" s="53"/>
      <c r="K45" s="53"/>
      <c r="L45" s="53"/>
      <c r="M45" s="53"/>
      <c r="N45" s="53"/>
      <c r="O45" s="53"/>
      <c r="P45" s="19"/>
    </row>
    <row r="46" spans="1:17" x14ac:dyDescent="0.2">
      <c r="A46" s="3" t="s">
        <v>44</v>
      </c>
      <c r="B46" s="4">
        <v>2013</v>
      </c>
      <c r="D46" s="107">
        <v>59.910087696163473</v>
      </c>
      <c r="E46" s="107">
        <v>100.49482640444644</v>
      </c>
      <c r="F46" s="107">
        <v>122.95675379564992</v>
      </c>
      <c r="G46" s="107">
        <v>193.05373639219434</v>
      </c>
      <c r="H46" s="107">
        <v>56.69662524071358</v>
      </c>
      <c r="I46" s="107">
        <v>334.719581036215</v>
      </c>
      <c r="J46" s="107">
        <v>177.18082456521077</v>
      </c>
      <c r="K46" s="107">
        <v>444.94933207051048</v>
      </c>
      <c r="L46" s="107">
        <v>513.72999302413757</v>
      </c>
      <c r="M46" s="107">
        <v>88.314395571950371</v>
      </c>
      <c r="N46" s="107">
        <v>356.15338256458443</v>
      </c>
      <c r="O46" s="107">
        <v>161.70252588586717</v>
      </c>
      <c r="P46" s="19">
        <f>SUM(D46:O46)</f>
        <v>2609.862064247643</v>
      </c>
    </row>
    <row r="47" spans="1:17" x14ac:dyDescent="0.2">
      <c r="A47" s="8"/>
      <c r="B47" s="4">
        <v>2015</v>
      </c>
      <c r="D47" s="107">
        <v>56.491610795098033</v>
      </c>
      <c r="E47" s="107">
        <v>92.713726727605703</v>
      </c>
      <c r="F47" s="107">
        <v>114.31567092226015</v>
      </c>
      <c r="G47" s="107">
        <v>180.43681431300385</v>
      </c>
      <c r="H47" s="107">
        <v>49.395491010274036</v>
      </c>
      <c r="I47" s="107">
        <v>303.16851627108531</v>
      </c>
      <c r="J47" s="107">
        <v>164.38072193960707</v>
      </c>
      <c r="K47" s="107">
        <v>420.85546909945515</v>
      </c>
      <c r="L47" s="107">
        <v>477.92729567543944</v>
      </c>
      <c r="M47" s="107">
        <v>80.665063069659567</v>
      </c>
      <c r="N47" s="107">
        <v>331.53129316441192</v>
      </c>
      <c r="O47" s="107">
        <v>154.72402063557527</v>
      </c>
      <c r="P47" s="19">
        <f>SUM(D47:O47)</f>
        <v>2426.6056936234759</v>
      </c>
    </row>
    <row r="48" spans="1:17" x14ac:dyDescent="0.2">
      <c r="B48" s="4">
        <v>2018</v>
      </c>
      <c r="D48" s="107">
        <v>80.770339152749386</v>
      </c>
      <c r="E48" s="107">
        <v>114.30619070132035</v>
      </c>
      <c r="F48" s="107">
        <v>99.191571404977736</v>
      </c>
      <c r="G48" s="107">
        <v>218.91181059878727</v>
      </c>
      <c r="H48" s="107">
        <v>89.142011658422547</v>
      </c>
      <c r="I48" s="107">
        <v>379.17511407111107</v>
      </c>
      <c r="J48" s="107">
        <v>202.2098787698292</v>
      </c>
      <c r="K48" s="107">
        <v>525.14422577605228</v>
      </c>
      <c r="L48" s="107">
        <v>577.13584222426994</v>
      </c>
      <c r="M48" s="107">
        <v>78.212277304041876</v>
      </c>
      <c r="N48" s="107">
        <v>400.75241260225846</v>
      </c>
      <c r="O48" s="107">
        <v>227.56785311889027</v>
      </c>
      <c r="P48" s="19">
        <f t="shared" ref="P48:P57" si="2">SUM(D48:O48)</f>
        <v>2992.5195273827103</v>
      </c>
    </row>
    <row r="49" spans="1:18" x14ac:dyDescent="0.2">
      <c r="A49" s="205"/>
      <c r="B49" s="4">
        <v>2020</v>
      </c>
      <c r="D49" s="107">
        <v>93.072030146646654</v>
      </c>
      <c r="E49" s="107">
        <v>119.76833354885511</v>
      </c>
      <c r="F49" s="107">
        <v>111.91256023425053</v>
      </c>
      <c r="G49" s="107">
        <v>241.74098117044454</v>
      </c>
      <c r="H49" s="107">
        <v>99.328552190806008</v>
      </c>
      <c r="I49" s="107">
        <v>428.61365861047631</v>
      </c>
      <c r="J49" s="107">
        <v>235.9826150869323</v>
      </c>
      <c r="K49" s="107">
        <v>622.39195383231004</v>
      </c>
      <c r="L49" s="107">
        <v>664.18534314138276</v>
      </c>
      <c r="M49" s="107">
        <v>88.448707539892553</v>
      </c>
      <c r="N49" s="107">
        <v>459.58642264890841</v>
      </c>
      <c r="O49" s="107">
        <v>256.02155456789711</v>
      </c>
      <c r="P49" s="19">
        <f t="shared" si="2"/>
        <v>3421.052712718802</v>
      </c>
    </row>
    <row r="50" spans="1:18" ht="11.25" customHeight="1" x14ac:dyDescent="0.2">
      <c r="A50" s="3" t="s">
        <v>45</v>
      </c>
      <c r="B50" s="4">
        <v>2013</v>
      </c>
      <c r="D50" s="19">
        <v>39.023623916798456</v>
      </c>
      <c r="E50" s="19">
        <v>487.02744590307174</v>
      </c>
      <c r="F50" s="19">
        <v>269.8607840027384</v>
      </c>
      <c r="G50" s="19">
        <v>221.57718448240735</v>
      </c>
      <c r="H50" s="19">
        <v>50.906671657974428</v>
      </c>
      <c r="I50" s="19">
        <v>486.70796044874271</v>
      </c>
      <c r="J50" s="19">
        <v>51.711827407242673</v>
      </c>
      <c r="K50" s="19">
        <v>542.31840980401705</v>
      </c>
      <c r="L50" s="19">
        <v>243.89342336765205</v>
      </c>
      <c r="M50" s="19">
        <v>537.27398661460586</v>
      </c>
      <c r="N50" s="19">
        <v>198.55851585383641</v>
      </c>
      <c r="O50" s="19">
        <v>285.73653122496597</v>
      </c>
      <c r="P50" s="19">
        <f t="shared" si="2"/>
        <v>3414.5963646840528</v>
      </c>
    </row>
    <row r="51" spans="1:18" x14ac:dyDescent="0.2">
      <c r="B51" s="4">
        <v>2015</v>
      </c>
      <c r="D51" s="19">
        <v>41.71137847823212</v>
      </c>
      <c r="E51" s="19">
        <v>514.86343311661949</v>
      </c>
      <c r="F51" s="19">
        <v>299.20953482554393</v>
      </c>
      <c r="G51" s="19">
        <v>242.11957100529591</v>
      </c>
      <c r="H51" s="19">
        <v>52.840242120705774</v>
      </c>
      <c r="I51" s="19">
        <v>538.81636040979924</v>
      </c>
      <c r="J51" s="19">
        <v>58.253302637042069</v>
      </c>
      <c r="K51" s="19">
        <v>643.98314686509809</v>
      </c>
      <c r="L51" s="19">
        <v>297.46340127604083</v>
      </c>
      <c r="M51" s="19">
        <v>663.62945438695397</v>
      </c>
      <c r="N51" s="19">
        <v>224.88147378298612</v>
      </c>
      <c r="O51" s="19">
        <v>321.111243506856</v>
      </c>
      <c r="P51" s="19">
        <f t="shared" si="2"/>
        <v>3898.8825424111737</v>
      </c>
    </row>
    <row r="52" spans="1:18" x14ac:dyDescent="0.2">
      <c r="B52" s="4">
        <v>2018</v>
      </c>
      <c r="D52" s="19">
        <v>52.201620219151494</v>
      </c>
      <c r="E52" s="19">
        <v>683.34341722583758</v>
      </c>
      <c r="F52" s="19">
        <v>372.90322168430333</v>
      </c>
      <c r="G52" s="19">
        <v>302.97926741770647</v>
      </c>
      <c r="H52" s="19">
        <v>68.142238776513267</v>
      </c>
      <c r="I52" s="19">
        <v>669.28943023021611</v>
      </c>
      <c r="J52" s="19">
        <v>71.82602666646936</v>
      </c>
      <c r="K52" s="19">
        <v>850.23340848096382</v>
      </c>
      <c r="L52" s="19">
        <v>394.7351212038883</v>
      </c>
      <c r="M52" s="19">
        <v>882.55255645830482</v>
      </c>
      <c r="N52" s="19">
        <v>281.75126960321097</v>
      </c>
      <c r="O52" s="19">
        <v>396.33908329246526</v>
      </c>
      <c r="P52" s="19">
        <f t="shared" si="2"/>
        <v>5026.2966612590308</v>
      </c>
    </row>
    <row r="53" spans="1:18" x14ac:dyDescent="0.2">
      <c r="A53" s="205"/>
      <c r="B53" s="4">
        <v>2020</v>
      </c>
      <c r="D53" s="19">
        <v>62.815372315010997</v>
      </c>
      <c r="E53" s="19">
        <v>392.64467717178809</v>
      </c>
      <c r="F53" s="19">
        <v>358.92350498281121</v>
      </c>
      <c r="G53" s="19">
        <v>322.44235512226714</v>
      </c>
      <c r="H53" s="19">
        <v>85.637715280024409</v>
      </c>
      <c r="I53" s="19">
        <v>665.61366993694128</v>
      </c>
      <c r="J53" s="19">
        <v>62.232727161437083</v>
      </c>
      <c r="K53" s="19">
        <v>454.97007979309342</v>
      </c>
      <c r="L53" s="19">
        <v>157.43162842073247</v>
      </c>
      <c r="M53" s="19">
        <v>400.06783558327163</v>
      </c>
      <c r="N53" s="19">
        <v>263.63237664737471</v>
      </c>
      <c r="O53" s="19">
        <v>478.49353939870207</v>
      </c>
      <c r="P53" s="19">
        <f t="shared" si="2"/>
        <v>3704.9054818134546</v>
      </c>
    </row>
    <row r="54" spans="1:18" x14ac:dyDescent="0.2">
      <c r="A54" s="3" t="s">
        <v>46</v>
      </c>
      <c r="B54" s="4">
        <v>2013</v>
      </c>
      <c r="D54" s="19">
        <v>33.452073886803397</v>
      </c>
      <c r="E54" s="19">
        <v>11.285050201734901</v>
      </c>
      <c r="F54" s="19">
        <v>15.0064425610251</v>
      </c>
      <c r="G54" s="19">
        <v>47.1685334762767</v>
      </c>
      <c r="H54" s="19">
        <v>29.331693026339899</v>
      </c>
      <c r="I54" s="19">
        <v>108.941221718508</v>
      </c>
      <c r="J54" s="19">
        <v>81.634096974824899</v>
      </c>
      <c r="K54" s="19">
        <v>419.08715424478601</v>
      </c>
      <c r="L54" s="19">
        <v>297.61747453804702</v>
      </c>
      <c r="M54" s="19">
        <v>23.4054524329154</v>
      </c>
      <c r="N54" s="19">
        <v>107.73276193385099</v>
      </c>
      <c r="O54" s="19">
        <v>46.943343840099701</v>
      </c>
      <c r="P54" s="19">
        <f t="shared" si="2"/>
        <v>1221.6052988352119</v>
      </c>
    </row>
    <row r="55" spans="1:18" x14ac:dyDescent="0.2">
      <c r="A55" s="8"/>
      <c r="B55" s="4">
        <v>2015</v>
      </c>
      <c r="D55" s="19">
        <v>31.715787670449298</v>
      </c>
      <c r="E55" s="19">
        <v>10.3125840466725</v>
      </c>
      <c r="F55" s="19">
        <v>20.3829039217323</v>
      </c>
      <c r="G55" s="19">
        <v>44.861254031350903</v>
      </c>
      <c r="H55" s="19">
        <v>27.917564772375101</v>
      </c>
      <c r="I55" s="19">
        <v>102.605942064955</v>
      </c>
      <c r="J55" s="19">
        <v>92.397812003693005</v>
      </c>
      <c r="K55" s="19">
        <v>419.05648256962797</v>
      </c>
      <c r="L55" s="19">
        <v>285.70751946264102</v>
      </c>
      <c r="M55" s="19">
        <v>20.1978681872836</v>
      </c>
      <c r="N55" s="19">
        <v>104.71815746544</v>
      </c>
      <c r="O55" s="19">
        <v>46.084061385104199</v>
      </c>
      <c r="P55" s="19">
        <f t="shared" si="2"/>
        <v>1205.9579375813248</v>
      </c>
    </row>
    <row r="56" spans="1:18" x14ac:dyDescent="0.2">
      <c r="A56" s="8"/>
      <c r="B56" s="4">
        <v>2018</v>
      </c>
      <c r="D56" s="19">
        <v>34.975831883959302</v>
      </c>
      <c r="E56" s="19">
        <v>11.516093049958799</v>
      </c>
      <c r="F56" s="19">
        <v>21.048668122085601</v>
      </c>
      <c r="G56" s="19">
        <v>50.492619821686198</v>
      </c>
      <c r="H56" s="19">
        <v>32.101573327963898</v>
      </c>
      <c r="I56" s="19">
        <v>134.54365787493501</v>
      </c>
      <c r="J56" s="19">
        <v>107.60216302419001</v>
      </c>
      <c r="K56" s="19">
        <v>548.30127157872903</v>
      </c>
      <c r="L56" s="19">
        <v>331.78980847477197</v>
      </c>
      <c r="M56" s="19">
        <v>23.502118058822798</v>
      </c>
      <c r="N56" s="19">
        <v>127.861250872874</v>
      </c>
      <c r="O56" s="19">
        <v>52.050542071819699</v>
      </c>
      <c r="P56" s="19">
        <f>SUM(D56:O56)</f>
        <v>1475.7855981617965</v>
      </c>
    </row>
    <row r="57" spans="1:18" x14ac:dyDescent="0.2">
      <c r="B57" s="4">
        <v>2020</v>
      </c>
      <c r="D57" s="19">
        <v>51.727890909386602</v>
      </c>
      <c r="E57" s="19">
        <v>13.497398209488001</v>
      </c>
      <c r="F57" s="19">
        <v>26.222665810459901</v>
      </c>
      <c r="G57" s="19">
        <v>55.244195463120398</v>
      </c>
      <c r="H57" s="19">
        <v>34.810409557988699</v>
      </c>
      <c r="I57" s="19">
        <v>158.269417393189</v>
      </c>
      <c r="J57" s="19">
        <v>112.07658561026101</v>
      </c>
      <c r="K57" s="19">
        <v>549.38633860788104</v>
      </c>
      <c r="L57" s="19">
        <v>414.79585216890899</v>
      </c>
      <c r="M57" s="19">
        <v>27.598342685060199</v>
      </c>
      <c r="N57" s="19">
        <v>157.31154878601799</v>
      </c>
      <c r="O57" s="19">
        <v>62.819108602439499</v>
      </c>
      <c r="P57" s="19">
        <f t="shared" si="2"/>
        <v>1663.7597538042014</v>
      </c>
    </row>
    <row r="58" spans="1:18" x14ac:dyDescent="0.2">
      <c r="D58" s="19"/>
      <c r="E58" s="19"/>
      <c r="F58" s="19"/>
      <c r="G58" s="19"/>
      <c r="H58" s="19"/>
      <c r="I58" s="19"/>
      <c r="J58" s="19"/>
      <c r="K58" s="19"/>
      <c r="L58" s="19"/>
      <c r="M58" s="19"/>
      <c r="N58" s="19"/>
      <c r="O58" s="19"/>
      <c r="P58" s="19"/>
    </row>
    <row r="59" spans="1:18" ht="10.5" x14ac:dyDescent="0.25">
      <c r="A59" s="2" t="s">
        <v>147</v>
      </c>
      <c r="B59" s="4">
        <v>2013</v>
      </c>
      <c r="D59" s="19">
        <f>SUM(D6,D10,D14,D18,D24,D28,D32,D36,D40,D46,D50,D54)</f>
        <v>241.42097731676265</v>
      </c>
      <c r="E59" s="19">
        <f t="shared" ref="E59:O59" si="3">SUM(E6,E10,E14,E18,E24,E28,E32,E36,E40,E46,E50,E54)</f>
        <v>808.97660997303626</v>
      </c>
      <c r="F59" s="19">
        <f t="shared" si="3"/>
        <v>519.89761814147721</v>
      </c>
      <c r="G59" s="19">
        <f t="shared" si="3"/>
        <v>611.93259831423939</v>
      </c>
      <c r="H59" s="19">
        <f t="shared" si="3"/>
        <v>231.15970138383659</v>
      </c>
      <c r="I59" s="19">
        <f t="shared" si="3"/>
        <v>1205.1470514366645</v>
      </c>
      <c r="J59" s="19">
        <f t="shared" si="3"/>
        <v>416.8304010941456</v>
      </c>
      <c r="K59" s="19">
        <f t="shared" si="3"/>
        <v>1583.3674277643645</v>
      </c>
      <c r="L59" s="19">
        <f t="shared" si="3"/>
        <v>1209.3162439424648</v>
      </c>
      <c r="M59" s="19">
        <f t="shared" si="3"/>
        <v>767.19985658071209</v>
      </c>
      <c r="N59" s="19">
        <f t="shared" si="3"/>
        <v>930.4912805910659</v>
      </c>
      <c r="O59" s="19">
        <f t="shared" si="3"/>
        <v>636.2922373572377</v>
      </c>
      <c r="P59" s="19">
        <f>SUM(P6,P10,P14,P18,P24,P28,P32,P36,P40,P46,P50,P54)</f>
        <v>9314.7967492639327</v>
      </c>
      <c r="Q59" s="19"/>
      <c r="R59" s="19"/>
    </row>
    <row r="60" spans="1:18" ht="10.9" customHeight="1" x14ac:dyDescent="0.2">
      <c r="B60" s="4">
        <v>2015</v>
      </c>
      <c r="D60" s="19">
        <f>SUM(D7,D11,D15,D19,D25,D29,D33,D37,D41,D47,D51,D55)</f>
        <v>258.31425175050197</v>
      </c>
      <c r="E60" s="19">
        <f t="shared" ref="E60:O60" si="4">SUM(E7,E11,E15,E19,E25,E29,E33,E37,E41,E47,E51,E55)</f>
        <v>838.35205965424996</v>
      </c>
      <c r="F60" s="19">
        <f t="shared" si="4"/>
        <v>563.94512906825798</v>
      </c>
      <c r="G60" s="19">
        <f t="shared" si="4"/>
        <v>628.09985885634569</v>
      </c>
      <c r="H60" s="19">
        <f t="shared" si="4"/>
        <v>258.654339693113</v>
      </c>
      <c r="I60" s="19">
        <f t="shared" si="4"/>
        <v>1236.2697422791575</v>
      </c>
      <c r="J60" s="19">
        <f t="shared" si="4"/>
        <v>424.97554928513387</v>
      </c>
      <c r="K60" s="19">
        <f t="shared" si="4"/>
        <v>1699.9112869855485</v>
      </c>
      <c r="L60" s="19">
        <f t="shared" si="4"/>
        <v>1231.9788129698227</v>
      </c>
      <c r="M60" s="19">
        <f t="shared" si="4"/>
        <v>903.65612348379261</v>
      </c>
      <c r="N60" s="19">
        <f t="shared" si="4"/>
        <v>955.47480363780858</v>
      </c>
      <c r="O60" s="19">
        <f t="shared" si="4"/>
        <v>675.86378757806995</v>
      </c>
      <c r="P60" s="19">
        <f>SUM(P7,P11,P15,P19,P25,P29,P33,P37,P41,P47,P51,P55)</f>
        <v>9854.371253356343</v>
      </c>
      <c r="Q60" s="19"/>
      <c r="R60" s="19"/>
    </row>
    <row r="61" spans="1:18" ht="12" customHeight="1" x14ac:dyDescent="0.2">
      <c r="B61" s="4">
        <v>2018</v>
      </c>
      <c r="D61" s="19">
        <f>SUM(D8,D12,D16,D20,D26,D30,D34,D38,D42,D48,D52,D56)</f>
        <v>285.2067533538285</v>
      </c>
      <c r="E61" s="19">
        <f t="shared" ref="E61:O61" si="5">SUM(E8,E12,E16,E20,E26,E30,E34,E38,E42,E48,E52,E56)</f>
        <v>1005.9637429008189</v>
      </c>
      <c r="F61" s="19">
        <f t="shared" si="5"/>
        <v>616.21985575464089</v>
      </c>
      <c r="G61" s="19">
        <f t="shared" si="5"/>
        <v>723.25587298562925</v>
      </c>
      <c r="H61" s="19">
        <f t="shared" si="5"/>
        <v>327.48233843097597</v>
      </c>
      <c r="I61" s="19">
        <f t="shared" si="5"/>
        <v>1477.182610480696</v>
      </c>
      <c r="J61" s="19">
        <f t="shared" si="5"/>
        <v>492.69886015654481</v>
      </c>
      <c r="K61" s="19">
        <f t="shared" si="5"/>
        <v>2133.5599867906985</v>
      </c>
      <c r="L61" s="19">
        <f t="shared" si="5"/>
        <v>1467.8810353742035</v>
      </c>
      <c r="M61" s="19">
        <f t="shared" si="5"/>
        <v>1128.8110051576703</v>
      </c>
      <c r="N61" s="19">
        <f t="shared" si="5"/>
        <v>1100.2551592099919</v>
      </c>
      <c r="O61" s="19">
        <f t="shared" si="5"/>
        <v>834.07064799279067</v>
      </c>
      <c r="P61" s="19">
        <f>SUM(P8,P12,P16,P20,P26,P30,P34,P38,P42,P48,P52,P56)</f>
        <v>11783.408933688599</v>
      </c>
      <c r="Q61" s="19"/>
      <c r="R61" s="19"/>
    </row>
    <row r="62" spans="1:18" ht="10.15" customHeight="1" x14ac:dyDescent="0.2">
      <c r="B62" s="4">
        <v>2020</v>
      </c>
      <c r="D62" s="19">
        <f>SUM(D9,D13,D17,D21,D27,D31,D35,D39,D43,D49,D53,D57)</f>
        <v>307.78134823609372</v>
      </c>
      <c r="E62" s="19">
        <f t="shared" ref="E62:O62" si="6">SUM(E9,E13,E17,E21,E27,E31,E35,E39,E43,E49,E53,E57)</f>
        <v>717.72460941884515</v>
      </c>
      <c r="F62" s="19">
        <f t="shared" si="6"/>
        <v>600.74210442987487</v>
      </c>
      <c r="G62" s="19">
        <f t="shared" si="6"/>
        <v>762.95085298377774</v>
      </c>
      <c r="H62" s="19">
        <f t="shared" si="6"/>
        <v>352.93438458898095</v>
      </c>
      <c r="I62" s="19">
        <f t="shared" si="6"/>
        <v>1530.3104790521309</v>
      </c>
      <c r="J62" s="19">
        <f t="shared" si="6"/>
        <v>525.89473693278319</v>
      </c>
      <c r="K62" s="19">
        <f t="shared" si="6"/>
        <v>1836.4736888923767</v>
      </c>
      <c r="L62" s="19">
        <f t="shared" si="6"/>
        <v>1377.7578123787414</v>
      </c>
      <c r="M62" s="19">
        <f t="shared" si="6"/>
        <v>643.9921038435167</v>
      </c>
      <c r="N62" s="19">
        <f t="shared" si="6"/>
        <v>1125.4939714097593</v>
      </c>
      <c r="O62" s="19">
        <f t="shared" si="6"/>
        <v>932.82027918153688</v>
      </c>
      <c r="P62" s="19">
        <f>SUM(P9,P13,P17,P21,P27,P31,P35,P39,P43,P49,P53,P57)</f>
        <v>10899.678310279707</v>
      </c>
      <c r="Q62" s="19"/>
      <c r="R62" s="19"/>
    </row>
    <row r="63" spans="1:18" ht="10.15" customHeight="1" x14ac:dyDescent="0.25">
      <c r="A63" s="9"/>
      <c r="B63" s="12"/>
      <c r="C63" s="12"/>
      <c r="D63" s="47"/>
      <c r="E63" s="47"/>
      <c r="F63" s="47"/>
      <c r="G63" s="47"/>
      <c r="H63" s="47"/>
      <c r="I63" s="47"/>
      <c r="J63" s="47"/>
      <c r="K63" s="47"/>
      <c r="L63" s="47"/>
      <c r="M63" s="47"/>
      <c r="N63" s="47"/>
      <c r="O63" s="47"/>
      <c r="P63" s="20"/>
      <c r="Q63" s="19"/>
      <c r="R63" s="19"/>
    </row>
    <row r="64" spans="1:18" x14ac:dyDescent="0.2">
      <c r="A64" s="3" t="s">
        <v>100</v>
      </c>
    </row>
  </sheetData>
  <mergeCells count="1">
    <mergeCell ref="A6:A7"/>
  </mergeCells>
  <pageMargins left="0.7" right="0.7" top="0.75" bottom="0.75" header="0.3" footer="0.3"/>
  <pageSetup paperSize="9" orientation="portrait" horizont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D33" sqref="D33"/>
    </sheetView>
  </sheetViews>
  <sheetFormatPr defaultColWidth="9.54296875" defaultRowHeight="10" x14ac:dyDescent="0.2"/>
  <cols>
    <col min="1" max="1" width="41.26953125" style="38" bestFit="1" customWidth="1"/>
    <col min="2" max="2" width="5.1796875" style="38" customWidth="1"/>
    <col min="3" max="8" width="9.54296875" style="39"/>
    <col min="9" max="10" width="10" style="39" bestFit="1" customWidth="1"/>
    <col min="11" max="11" width="9.54296875" style="39"/>
    <col min="12" max="12" width="9.54296875" style="38"/>
    <col min="13" max="13" width="9.54296875" style="92"/>
    <col min="14" max="16384" width="9.54296875" style="38"/>
  </cols>
  <sheetData>
    <row r="1" spans="1:15" ht="15" customHeight="1" x14ac:dyDescent="0.2">
      <c r="A1" s="87" t="s">
        <v>254</v>
      </c>
      <c r="B1" s="87"/>
      <c r="M1" s="38"/>
      <c r="O1" s="40"/>
    </row>
    <row r="2" spans="1:15" ht="10.5" x14ac:dyDescent="0.25">
      <c r="A2" s="35" t="s">
        <v>144</v>
      </c>
      <c r="B2" s="35"/>
      <c r="M2" s="38"/>
      <c r="O2" s="41"/>
    </row>
    <row r="3" spans="1:15" ht="10.5" x14ac:dyDescent="0.25">
      <c r="A3" s="35"/>
      <c r="B3" s="35"/>
      <c r="M3" s="38"/>
      <c r="O3" s="41"/>
    </row>
    <row r="4" spans="1:15" ht="30" x14ac:dyDescent="0.25">
      <c r="A4" s="44"/>
      <c r="B4" s="44"/>
      <c r="C4" s="60" t="s">
        <v>117</v>
      </c>
      <c r="D4" s="60" t="s">
        <v>137</v>
      </c>
      <c r="E4" s="60" t="s">
        <v>136</v>
      </c>
      <c r="F4" s="60" t="s">
        <v>135</v>
      </c>
      <c r="G4" s="60" t="s">
        <v>134</v>
      </c>
      <c r="H4" s="60" t="s">
        <v>118</v>
      </c>
      <c r="I4" s="60" t="s">
        <v>133</v>
      </c>
      <c r="J4" s="60" t="s">
        <v>119</v>
      </c>
      <c r="K4" s="60" t="s">
        <v>120</v>
      </c>
      <c r="L4" s="60" t="s">
        <v>58</v>
      </c>
      <c r="M4" s="38"/>
    </row>
    <row r="5" spans="1:15" ht="10.5" x14ac:dyDescent="0.25">
      <c r="A5" s="234"/>
      <c r="B5" s="234"/>
      <c r="C5" s="90"/>
      <c r="D5" s="90"/>
      <c r="E5" s="90"/>
      <c r="F5" s="90"/>
      <c r="G5" s="90"/>
      <c r="H5" s="90"/>
      <c r="I5" s="90"/>
      <c r="J5" s="90"/>
      <c r="K5" s="90"/>
      <c r="L5" s="90"/>
      <c r="M5" s="38"/>
    </row>
    <row r="6" spans="1:15" ht="10.5" x14ac:dyDescent="0.25">
      <c r="A6" s="56" t="s">
        <v>36</v>
      </c>
      <c r="B6" s="56"/>
      <c r="M6" s="38"/>
    </row>
    <row r="7" spans="1:15" ht="11.25" customHeight="1" x14ac:dyDescent="0.2">
      <c r="A7" s="38" t="s">
        <v>103</v>
      </c>
      <c r="C7" s="58">
        <v>299.24254267999999</v>
      </c>
      <c r="D7" s="58"/>
      <c r="E7" s="58"/>
      <c r="F7" s="58"/>
      <c r="G7" s="58"/>
      <c r="H7" s="58"/>
      <c r="I7" s="58"/>
      <c r="J7" s="58"/>
      <c r="K7" s="58"/>
      <c r="L7" s="206">
        <f>SUM(C7:K7)</f>
        <v>299.24254267999999</v>
      </c>
      <c r="M7" s="38"/>
    </row>
    <row r="8" spans="1:15" x14ac:dyDescent="0.2">
      <c r="A8" s="38" t="s">
        <v>143</v>
      </c>
      <c r="C8" s="58">
        <v>178.00478494000001</v>
      </c>
      <c r="D8" s="58"/>
      <c r="E8" s="58"/>
      <c r="F8" s="58"/>
      <c r="G8" s="58"/>
      <c r="H8" s="58"/>
      <c r="I8" s="58"/>
      <c r="J8" s="58"/>
      <c r="K8" s="58"/>
      <c r="L8" s="206">
        <f t="shared" ref="L8:L22" si="0">SUM(C8:K8)</f>
        <v>178.00478494000001</v>
      </c>
      <c r="M8" s="38"/>
    </row>
    <row r="9" spans="1:15" x14ac:dyDescent="0.2">
      <c r="A9" s="38" t="s">
        <v>142</v>
      </c>
      <c r="C9" s="58">
        <v>615.45818100708698</v>
      </c>
      <c r="D9" s="58"/>
      <c r="E9" s="58"/>
      <c r="F9" s="58"/>
      <c r="G9" s="58"/>
      <c r="H9" s="58"/>
      <c r="I9" s="58"/>
      <c r="J9" s="58"/>
      <c r="K9" s="58"/>
      <c r="L9" s="206">
        <f t="shared" si="0"/>
        <v>615.45818100708698</v>
      </c>
      <c r="M9" s="38"/>
    </row>
    <row r="10" spans="1:15" x14ac:dyDescent="0.2">
      <c r="A10" s="38" t="s">
        <v>37</v>
      </c>
      <c r="C10" s="58"/>
      <c r="D10" s="58">
        <v>34.719594809999997</v>
      </c>
      <c r="E10" s="58"/>
      <c r="F10" s="58"/>
      <c r="G10" s="58"/>
      <c r="H10" s="58"/>
      <c r="I10" s="58"/>
      <c r="J10" s="58"/>
      <c r="K10" s="58"/>
      <c r="L10" s="206">
        <f t="shared" si="0"/>
        <v>34.719594809999997</v>
      </c>
      <c r="M10" s="38"/>
    </row>
    <row r="11" spans="1:15" x14ac:dyDescent="0.2">
      <c r="C11" s="58"/>
      <c r="D11" s="58"/>
      <c r="E11" s="58"/>
      <c r="F11" s="58"/>
      <c r="G11" s="58"/>
      <c r="H11" s="58"/>
      <c r="I11" s="58"/>
      <c r="J11" s="58"/>
      <c r="K11" s="58"/>
      <c r="L11" s="206"/>
      <c r="M11" s="38"/>
    </row>
    <row r="12" spans="1:15" ht="10.5" x14ac:dyDescent="0.25">
      <c r="A12" s="56" t="s">
        <v>38</v>
      </c>
      <c r="B12" s="56"/>
      <c r="C12" s="58"/>
      <c r="D12" s="58"/>
      <c r="E12" s="58"/>
      <c r="F12" s="58"/>
      <c r="G12" s="58"/>
      <c r="H12" s="58"/>
      <c r="I12" s="58"/>
      <c r="J12" s="58"/>
      <c r="K12" s="58"/>
      <c r="L12" s="206">
        <f t="shared" si="0"/>
        <v>0</v>
      </c>
      <c r="M12" s="38"/>
    </row>
    <row r="13" spans="1:15" x14ac:dyDescent="0.2">
      <c r="A13" s="38" t="s">
        <v>39</v>
      </c>
      <c r="C13" s="58"/>
      <c r="D13" s="58"/>
      <c r="E13" s="58"/>
      <c r="F13" s="58"/>
      <c r="G13" s="58">
        <v>184.80193893129186</v>
      </c>
      <c r="H13" s="58"/>
      <c r="I13" s="58"/>
      <c r="J13" s="58"/>
      <c r="K13" s="58"/>
      <c r="L13" s="206">
        <f t="shared" si="0"/>
        <v>184.80193893129186</v>
      </c>
      <c r="M13" s="38"/>
    </row>
    <row r="14" spans="1:15" x14ac:dyDescent="0.2">
      <c r="A14" s="38" t="s">
        <v>40</v>
      </c>
      <c r="C14" s="58"/>
      <c r="D14" s="58"/>
      <c r="E14" s="58"/>
      <c r="F14" s="58"/>
      <c r="G14" s="58"/>
      <c r="H14" s="58"/>
      <c r="I14" s="58">
        <v>139.2083058438329</v>
      </c>
      <c r="J14" s="58"/>
      <c r="K14" s="58"/>
      <c r="L14" s="206">
        <f t="shared" si="0"/>
        <v>139.2083058438329</v>
      </c>
      <c r="M14" s="38"/>
    </row>
    <row r="15" spans="1:15" x14ac:dyDescent="0.2">
      <c r="A15" s="3" t="s">
        <v>126</v>
      </c>
      <c r="B15" s="3"/>
      <c r="C15" s="58"/>
      <c r="D15" s="58"/>
      <c r="E15" s="58"/>
      <c r="F15" s="58"/>
      <c r="G15" s="58"/>
      <c r="H15" s="58"/>
      <c r="I15" s="58"/>
      <c r="J15" s="58">
        <v>171.65947747000001</v>
      </c>
      <c r="K15" s="58"/>
      <c r="L15" s="206">
        <f t="shared" si="0"/>
        <v>171.65947747000001</v>
      </c>
      <c r="M15" s="38"/>
    </row>
    <row r="16" spans="1:15" x14ac:dyDescent="0.2">
      <c r="A16" s="38" t="s">
        <v>41</v>
      </c>
      <c r="C16" s="58">
        <v>319.34347238482201</v>
      </c>
      <c r="D16" s="58"/>
      <c r="E16" s="58"/>
      <c r="F16" s="58"/>
      <c r="G16" s="58"/>
      <c r="H16" s="58"/>
      <c r="I16" s="58"/>
      <c r="J16" s="58"/>
      <c r="K16" s="58"/>
      <c r="L16" s="206">
        <f t="shared" si="0"/>
        <v>319.34347238482201</v>
      </c>
      <c r="M16" s="38"/>
    </row>
    <row r="17" spans="1:13" x14ac:dyDescent="0.2">
      <c r="A17" s="38" t="s">
        <v>42</v>
      </c>
      <c r="C17" s="58"/>
      <c r="D17" s="58"/>
      <c r="E17" s="58"/>
      <c r="F17" s="58"/>
      <c r="G17" s="58"/>
      <c r="H17" s="58"/>
      <c r="I17" s="58"/>
      <c r="J17" s="58">
        <v>167.52206387621601</v>
      </c>
      <c r="K17" s="58"/>
      <c r="L17" s="206">
        <f t="shared" si="0"/>
        <v>167.52206387621601</v>
      </c>
      <c r="M17" s="38"/>
    </row>
    <row r="18" spans="1:13" x14ac:dyDescent="0.2">
      <c r="C18" s="58"/>
      <c r="D18" s="58"/>
      <c r="E18" s="58"/>
      <c r="F18" s="58"/>
      <c r="G18" s="58"/>
      <c r="H18" s="58"/>
      <c r="I18" s="58"/>
      <c r="J18" s="58"/>
      <c r="K18" s="58"/>
      <c r="L18" s="206"/>
      <c r="M18" s="38"/>
    </row>
    <row r="19" spans="1:13" ht="10.5" x14ac:dyDescent="0.25">
      <c r="A19" s="56" t="s">
        <v>43</v>
      </c>
      <c r="B19" s="56"/>
      <c r="C19" s="58"/>
      <c r="D19" s="58"/>
      <c r="E19" s="58"/>
      <c r="F19" s="58"/>
      <c r="G19" s="58"/>
      <c r="H19" s="58"/>
      <c r="I19" s="58"/>
      <c r="J19" s="58"/>
      <c r="K19" s="58"/>
      <c r="L19" s="206">
        <f t="shared" si="0"/>
        <v>0</v>
      </c>
      <c r="M19" s="38"/>
    </row>
    <row r="20" spans="1:13" x14ac:dyDescent="0.2">
      <c r="A20" s="38" t="s">
        <v>44</v>
      </c>
      <c r="C20" s="58"/>
      <c r="D20" s="58"/>
      <c r="E20" s="58"/>
      <c r="F20" s="58"/>
      <c r="G20" s="58"/>
      <c r="H20" s="58"/>
      <c r="I20" s="58">
        <v>3421.052712718802</v>
      </c>
      <c r="J20" s="58"/>
      <c r="K20" s="58"/>
      <c r="L20" s="206">
        <f t="shared" si="0"/>
        <v>3421.052712718802</v>
      </c>
      <c r="M20" s="38"/>
    </row>
    <row r="21" spans="1:13" x14ac:dyDescent="0.2">
      <c r="A21" s="38" t="s">
        <v>45</v>
      </c>
      <c r="C21" s="58"/>
      <c r="D21" s="58"/>
      <c r="E21" s="58"/>
      <c r="F21" s="58"/>
      <c r="G21" s="58"/>
      <c r="H21" s="58"/>
      <c r="I21" s="58">
        <v>2658.8024479029209</v>
      </c>
      <c r="J21" s="58"/>
      <c r="K21" s="58">
        <v>1046.1030339105337</v>
      </c>
      <c r="L21" s="206">
        <f t="shared" si="0"/>
        <v>3704.9054818134546</v>
      </c>
      <c r="M21" s="38"/>
    </row>
    <row r="22" spans="1:13" x14ac:dyDescent="0.2">
      <c r="A22" s="38" t="s">
        <v>132</v>
      </c>
      <c r="C22" s="58"/>
      <c r="D22" s="58"/>
      <c r="E22" s="58"/>
      <c r="F22" s="58"/>
      <c r="G22" s="58"/>
      <c r="H22" s="58"/>
      <c r="I22" s="58">
        <v>1663.7597538042</v>
      </c>
      <c r="J22" s="58"/>
      <c r="K22" s="58"/>
      <c r="L22" s="206">
        <f t="shared" si="0"/>
        <v>1663.7597538042</v>
      </c>
      <c r="M22" s="38"/>
    </row>
    <row r="23" spans="1:13" x14ac:dyDescent="0.2">
      <c r="C23" s="58"/>
      <c r="D23" s="58"/>
      <c r="E23" s="58"/>
      <c r="F23" s="58"/>
      <c r="G23" s="58"/>
      <c r="H23" s="58"/>
      <c r="I23" s="58"/>
      <c r="J23" s="58"/>
      <c r="K23" s="58"/>
      <c r="L23" s="206"/>
      <c r="M23" s="38"/>
    </row>
    <row r="24" spans="1:13" s="35" customFormat="1" ht="10.5" x14ac:dyDescent="0.25">
      <c r="A24" s="234" t="s">
        <v>147</v>
      </c>
      <c r="B24" s="234"/>
      <c r="C24" s="206">
        <f>SUM(C7:C22)</f>
        <v>1412.0489810119091</v>
      </c>
      <c r="D24" s="206">
        <f t="shared" ref="D24:L24" si="1">SUM(D7:D22)</f>
        <v>34.719594809999997</v>
      </c>
      <c r="E24" s="206">
        <f t="shared" si="1"/>
        <v>0</v>
      </c>
      <c r="F24" s="206">
        <f t="shared" si="1"/>
        <v>0</v>
      </c>
      <c r="G24" s="206">
        <f t="shared" si="1"/>
        <v>184.80193893129186</v>
      </c>
      <c r="H24" s="206">
        <f t="shared" si="1"/>
        <v>0</v>
      </c>
      <c r="I24" s="206">
        <f t="shared" si="1"/>
        <v>7882.8232202697554</v>
      </c>
      <c r="J24" s="206">
        <f t="shared" si="1"/>
        <v>339.18154134621602</v>
      </c>
      <c r="K24" s="206">
        <f t="shared" si="1"/>
        <v>1046.1030339105337</v>
      </c>
      <c r="L24" s="206">
        <f t="shared" si="1"/>
        <v>10899.678310279705</v>
      </c>
    </row>
    <row r="25" spans="1:13" s="35" customFormat="1" ht="10.5" x14ac:dyDescent="0.25">
      <c r="A25" s="254"/>
      <c r="B25" s="254"/>
      <c r="C25" s="207"/>
      <c r="D25" s="207"/>
      <c r="E25" s="207"/>
      <c r="F25" s="207"/>
      <c r="G25" s="207"/>
      <c r="H25" s="207"/>
      <c r="I25" s="207"/>
      <c r="J25" s="207"/>
      <c r="K25" s="207"/>
      <c r="L25" s="207"/>
    </row>
    <row r="26" spans="1:13" x14ac:dyDescent="0.2">
      <c r="A26" s="38" t="s">
        <v>100</v>
      </c>
      <c r="M26" s="38"/>
    </row>
    <row r="27" spans="1:13" x14ac:dyDescent="0.2">
      <c r="M27" s="3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0"/>
  <sheetViews>
    <sheetView workbookViewId="0">
      <selection activeCell="C19" sqref="C19"/>
    </sheetView>
  </sheetViews>
  <sheetFormatPr defaultColWidth="9.1796875" defaultRowHeight="14.5" x14ac:dyDescent="0.35"/>
  <cols>
    <col min="1" max="1" width="23" style="36" customWidth="1"/>
    <col min="2" max="2" width="6.7265625" style="36" customWidth="1"/>
    <col min="3" max="3" width="3.7265625" style="36" customWidth="1"/>
    <col min="4" max="4" width="7.453125" style="36" bestFit="1" customWidth="1"/>
    <col min="5" max="5" width="10.453125" style="36" bestFit="1" customWidth="1"/>
    <col min="6" max="6" width="12.1796875" style="36" customWidth="1"/>
    <col min="7" max="7" width="11.81640625" style="36" bestFit="1" customWidth="1"/>
    <col min="8" max="8" width="7.453125" style="36" customWidth="1"/>
    <col min="9" max="9" width="9.81640625" style="36" bestFit="1" customWidth="1"/>
    <col min="10" max="10" width="8.1796875" style="36" bestFit="1" customWidth="1"/>
    <col min="11" max="11" width="15.81640625" style="36" bestFit="1" customWidth="1"/>
    <col min="12" max="12" width="14.1796875" style="36" bestFit="1" customWidth="1"/>
    <col min="13" max="13" width="26.7265625" style="36" bestFit="1" customWidth="1"/>
    <col min="14" max="14" width="13.26953125" style="36" bestFit="1" customWidth="1"/>
    <col min="15" max="15" width="14.54296875" style="37" bestFit="1" customWidth="1"/>
    <col min="16" max="16" width="9.453125" style="37" customWidth="1"/>
    <col min="17" max="17" width="7.7265625" style="37" customWidth="1"/>
    <col min="18" max="18" width="11.26953125" style="37" customWidth="1"/>
    <col min="19" max="16384" width="9.1796875" style="36"/>
  </cols>
  <sheetData>
    <row r="1" spans="1:80" ht="18.5" x14ac:dyDescent="0.45">
      <c r="A1" s="101" t="s">
        <v>255</v>
      </c>
      <c r="E1" s="94"/>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row>
    <row r="2" spans="1:80" x14ac:dyDescent="0.35">
      <c r="A2" s="35" t="s">
        <v>270</v>
      </c>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row>
    <row r="3" spans="1:80" s="97" customFormat="1" ht="12" x14ac:dyDescent="0.2">
      <c r="A3" s="135"/>
      <c r="B3" s="136" t="s">
        <v>10</v>
      </c>
      <c r="C3" s="136"/>
      <c r="D3" s="255" t="s">
        <v>0</v>
      </c>
      <c r="E3" s="255" t="s">
        <v>1</v>
      </c>
      <c r="F3" s="255" t="s">
        <v>85</v>
      </c>
      <c r="G3" s="255" t="s">
        <v>86</v>
      </c>
      <c r="H3" s="255" t="s">
        <v>2</v>
      </c>
      <c r="I3" s="255" t="s">
        <v>3</v>
      </c>
      <c r="J3" s="255" t="s">
        <v>4</v>
      </c>
      <c r="K3" s="255" t="s">
        <v>105</v>
      </c>
      <c r="L3" s="255" t="s">
        <v>106</v>
      </c>
      <c r="M3" s="255" t="s">
        <v>148</v>
      </c>
      <c r="N3" s="255" t="s">
        <v>7</v>
      </c>
      <c r="O3" s="263" t="s">
        <v>268</v>
      </c>
      <c r="P3" s="95"/>
      <c r="Q3" s="95"/>
      <c r="S3" s="90"/>
      <c r="T3" s="90"/>
      <c r="U3" s="90"/>
      <c r="V3" s="90"/>
      <c r="W3" s="108"/>
      <c r="X3" s="90"/>
      <c r="Y3" s="90"/>
      <c r="Z3" s="90"/>
      <c r="AA3" s="90"/>
      <c r="AB3" s="108"/>
      <c r="AC3" s="90"/>
      <c r="AD3" s="90"/>
      <c r="AE3" s="90"/>
      <c r="AF3" s="90"/>
      <c r="AG3" s="90"/>
      <c r="AH3" s="90"/>
      <c r="AI3" s="90"/>
      <c r="AJ3" s="90"/>
      <c r="AK3" s="90"/>
      <c r="AL3" s="108"/>
      <c r="AM3" s="90"/>
      <c r="AN3" s="90"/>
      <c r="AO3" s="90"/>
      <c r="AP3" s="90"/>
      <c r="AQ3" s="90"/>
      <c r="AR3" s="108"/>
      <c r="AS3" s="90"/>
      <c r="AT3" s="90"/>
      <c r="AU3" s="90"/>
      <c r="AV3" s="90"/>
      <c r="AW3" s="108"/>
      <c r="AX3" s="90"/>
      <c r="AY3" s="90"/>
      <c r="AZ3" s="90"/>
      <c r="BA3" s="108"/>
      <c r="BB3" s="90"/>
      <c r="BC3" s="90"/>
      <c r="BD3" s="90"/>
      <c r="BE3" s="108"/>
      <c r="BF3" s="90"/>
      <c r="BG3" s="90"/>
      <c r="BH3" s="90"/>
      <c r="BI3" s="90"/>
      <c r="BJ3" s="90"/>
      <c r="BK3" s="90"/>
      <c r="BL3" s="90"/>
      <c r="BM3" s="90"/>
      <c r="BN3" s="90"/>
      <c r="BO3" s="90"/>
      <c r="BP3" s="90"/>
      <c r="BQ3" s="90"/>
      <c r="BR3" s="90"/>
      <c r="BS3" s="90"/>
      <c r="BT3" s="90"/>
      <c r="BU3" s="108"/>
      <c r="BV3" s="90"/>
      <c r="BW3" s="90"/>
      <c r="BX3" s="90"/>
      <c r="BY3" s="90"/>
      <c r="BZ3" s="90"/>
      <c r="CA3" s="90"/>
      <c r="CB3" s="215"/>
    </row>
    <row r="4" spans="1:80" s="97" customFormat="1" ht="10.5" x14ac:dyDescent="0.2">
      <c r="A4" s="256"/>
      <c r="B4" s="257"/>
      <c r="C4" s="257"/>
      <c r="D4" s="258"/>
      <c r="E4" s="258"/>
      <c r="F4" s="258"/>
      <c r="G4" s="258"/>
      <c r="H4" s="258"/>
      <c r="I4" s="258"/>
      <c r="J4" s="258"/>
      <c r="K4" s="258"/>
      <c r="L4" s="258"/>
      <c r="M4" s="258"/>
      <c r="N4" s="258"/>
      <c r="O4" s="259"/>
      <c r="P4" s="95"/>
      <c r="Q4" s="95"/>
      <c r="S4" s="90"/>
      <c r="T4" s="90"/>
      <c r="U4" s="90"/>
      <c r="V4" s="90"/>
      <c r="W4" s="215"/>
      <c r="X4" s="90"/>
      <c r="Y4" s="90"/>
      <c r="Z4" s="90"/>
      <c r="AA4" s="90"/>
      <c r="AB4" s="215"/>
      <c r="AC4" s="90"/>
      <c r="AD4" s="90"/>
      <c r="AE4" s="90"/>
      <c r="AF4" s="90"/>
      <c r="AG4" s="90"/>
      <c r="AH4" s="90"/>
      <c r="AI4" s="90"/>
      <c r="AJ4" s="90"/>
      <c r="AK4" s="90"/>
      <c r="AL4" s="215"/>
      <c r="AM4" s="90"/>
      <c r="AN4" s="90"/>
      <c r="AO4" s="90"/>
      <c r="AP4" s="90"/>
      <c r="AQ4" s="90"/>
      <c r="AR4" s="215"/>
      <c r="AS4" s="90"/>
      <c r="AT4" s="90"/>
      <c r="AU4" s="90"/>
      <c r="AV4" s="90"/>
      <c r="AW4" s="215"/>
      <c r="AX4" s="90"/>
      <c r="AY4" s="90"/>
      <c r="AZ4" s="90"/>
      <c r="BA4" s="215"/>
      <c r="BB4" s="90"/>
      <c r="BC4" s="90"/>
      <c r="BD4" s="90"/>
      <c r="BE4" s="215"/>
      <c r="BF4" s="90"/>
      <c r="BG4" s="90"/>
      <c r="BH4" s="90"/>
      <c r="BI4" s="90"/>
      <c r="BJ4" s="90"/>
      <c r="BK4" s="90"/>
      <c r="BL4" s="90"/>
      <c r="BM4" s="90"/>
      <c r="BN4" s="90"/>
      <c r="BO4" s="90"/>
      <c r="BP4" s="90"/>
      <c r="BQ4" s="90"/>
      <c r="BR4" s="90"/>
      <c r="BS4" s="90"/>
      <c r="BT4" s="90"/>
      <c r="BU4" s="215"/>
      <c r="BV4" s="90"/>
      <c r="BW4" s="90"/>
      <c r="BX4" s="90"/>
      <c r="BY4" s="90"/>
      <c r="BZ4" s="90"/>
      <c r="CA4" s="90"/>
      <c r="CB4" s="215"/>
    </row>
    <row r="5" spans="1:80" s="37" customFormat="1" x14ac:dyDescent="0.35">
      <c r="A5" s="129" t="s">
        <v>36</v>
      </c>
      <c r="B5" s="139">
        <v>2013</v>
      </c>
      <c r="C5" s="139"/>
      <c r="D5" s="129">
        <v>1642.4976088652841</v>
      </c>
      <c r="E5" s="129">
        <v>956.85715489713516</v>
      </c>
      <c r="F5" s="129">
        <v>60.683031105805739</v>
      </c>
      <c r="G5" s="129">
        <v>34.723561136943353</v>
      </c>
      <c r="H5" s="129">
        <v>14.223281319131807</v>
      </c>
      <c r="I5" s="129">
        <v>19259.094379152819</v>
      </c>
      <c r="J5" s="129">
        <v>20435.540393863004</v>
      </c>
      <c r="K5" s="129">
        <v>7.3626233070786107</v>
      </c>
      <c r="L5" s="129">
        <v>11.199530719905127</v>
      </c>
      <c r="M5" s="129">
        <v>324.01064298764794</v>
      </c>
      <c r="N5" s="129">
        <v>71.318720789630788</v>
      </c>
      <c r="O5" s="129">
        <f>SUM(D5:N5)</f>
        <v>42817.51092814438</v>
      </c>
      <c r="P5" s="260"/>
      <c r="Q5" s="26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row>
    <row r="6" spans="1:80" s="37" customFormat="1" x14ac:dyDescent="0.35">
      <c r="A6" s="129"/>
      <c r="B6" s="139">
        <v>2015</v>
      </c>
      <c r="C6" s="139"/>
      <c r="D6" s="129">
        <v>1642.8537610589833</v>
      </c>
      <c r="E6" s="129">
        <v>957.40374246978763</v>
      </c>
      <c r="F6" s="129">
        <v>46.803002808025312</v>
      </c>
      <c r="G6" s="129">
        <v>25.397110578901362</v>
      </c>
      <c r="H6" s="129">
        <v>14.657951808269292</v>
      </c>
      <c r="I6" s="129">
        <v>23681.19191198211</v>
      </c>
      <c r="J6" s="129">
        <v>23934.215999177191</v>
      </c>
      <c r="K6" s="129">
        <v>5.7199550375674821</v>
      </c>
      <c r="L6" s="129">
        <v>6.6045319622915812</v>
      </c>
      <c r="M6" s="129">
        <v>368.87362046839542</v>
      </c>
      <c r="N6" s="129">
        <v>91.308262340322713</v>
      </c>
      <c r="O6" s="129">
        <f t="shared" ref="O6:O23" si="0">SUM(D6:N6)</f>
        <v>50775.029849691848</v>
      </c>
      <c r="P6" s="260"/>
      <c r="Q6" s="26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row>
    <row r="7" spans="1:80" s="37" customFormat="1" x14ac:dyDescent="0.35">
      <c r="A7" s="129"/>
      <c r="B7" s="139">
        <v>2018</v>
      </c>
      <c r="C7" s="139"/>
      <c r="D7" s="129">
        <v>1665.2041744979092</v>
      </c>
      <c r="E7" s="129">
        <v>558.99064645052647</v>
      </c>
      <c r="F7" s="129">
        <v>29.657850086822485</v>
      </c>
      <c r="G7" s="129">
        <v>10.548632566412106</v>
      </c>
      <c r="H7" s="129">
        <v>12.501644053923064</v>
      </c>
      <c r="I7" s="129">
        <v>23203.22143784905</v>
      </c>
      <c r="J7" s="129">
        <v>19346.771430969406</v>
      </c>
      <c r="K7" s="129">
        <v>4.741208124067513</v>
      </c>
      <c r="L7" s="129">
        <v>12.683818782658264</v>
      </c>
      <c r="M7" s="129">
        <v>259.73510089665541</v>
      </c>
      <c r="N7" s="129">
        <v>66.647315010972747</v>
      </c>
      <c r="O7" s="129">
        <f t="shared" si="0"/>
        <v>45170.703259288406</v>
      </c>
      <c r="P7" s="260"/>
      <c r="Q7" s="26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row>
    <row r="8" spans="1:80" s="37" customFormat="1" x14ac:dyDescent="0.35">
      <c r="A8" s="129"/>
      <c r="B8" s="139">
        <v>2020</v>
      </c>
      <c r="C8" s="139"/>
      <c r="D8" s="129">
        <v>1316.3719225241066</v>
      </c>
      <c r="E8" s="129">
        <v>491.34352325913358</v>
      </c>
      <c r="F8" s="129">
        <v>22.833886720603065</v>
      </c>
      <c r="G8" s="129">
        <v>10.89007578531292</v>
      </c>
      <c r="H8" s="129">
        <v>10.409957411480029</v>
      </c>
      <c r="I8" s="129">
        <v>21303.202025566272</v>
      </c>
      <c r="J8" s="129">
        <v>18025.680694019218</v>
      </c>
      <c r="K8" s="129">
        <v>8.2067289357685418</v>
      </c>
      <c r="L8" s="129">
        <v>6.3053861366970354</v>
      </c>
      <c r="M8" s="129">
        <v>249.05456786299209</v>
      </c>
      <c r="N8" s="129">
        <v>60.838131059323338</v>
      </c>
      <c r="O8" s="129">
        <f t="shared" si="0"/>
        <v>41505.136899280908</v>
      </c>
      <c r="P8" s="260"/>
      <c r="Q8" s="26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row>
    <row r="9" spans="1:80" s="37" customFormat="1" x14ac:dyDescent="0.35">
      <c r="A9" s="129"/>
      <c r="B9" s="139"/>
      <c r="C9" s="139"/>
      <c r="D9" s="129"/>
      <c r="E9" s="129"/>
      <c r="F9" s="129"/>
      <c r="G9" s="129"/>
      <c r="H9" s="129"/>
      <c r="I9" s="129"/>
      <c r="J9" s="129"/>
      <c r="K9" s="129"/>
      <c r="L9" s="129"/>
      <c r="M9" s="129"/>
      <c r="N9" s="129"/>
      <c r="O9" s="129"/>
      <c r="P9" s="260"/>
      <c r="Q9" s="26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row>
    <row r="10" spans="1:80" s="37" customFormat="1" x14ac:dyDescent="0.35">
      <c r="A10" s="129" t="s">
        <v>38</v>
      </c>
      <c r="B10" s="139">
        <v>2013</v>
      </c>
      <c r="C10" s="139"/>
      <c r="D10" s="129">
        <v>13703.706626503552</v>
      </c>
      <c r="E10" s="129">
        <v>3820.9679862188095</v>
      </c>
      <c r="F10" s="129">
        <v>784.16875350506461</v>
      </c>
      <c r="G10" s="129">
        <v>7958.2249414707003</v>
      </c>
      <c r="H10" s="129">
        <v>0.59393051307326561</v>
      </c>
      <c r="I10" s="129">
        <v>1274.9938440450387</v>
      </c>
      <c r="J10" s="129">
        <v>7279.7139084341097</v>
      </c>
      <c r="K10" s="129">
        <v>1.8337984646947036</v>
      </c>
      <c r="L10" s="129">
        <v>112.20631289951703</v>
      </c>
      <c r="M10" s="129">
        <v>1769.9158274288225</v>
      </c>
      <c r="N10" s="129">
        <v>3696.9269177854367</v>
      </c>
      <c r="O10" s="129">
        <f t="shared" si="0"/>
        <v>40403.252847268814</v>
      </c>
      <c r="P10" s="260"/>
      <c r="Q10" s="26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row>
    <row r="11" spans="1:80" s="37" customFormat="1" x14ac:dyDescent="0.35">
      <c r="A11" s="129"/>
      <c r="B11" s="139">
        <v>2015</v>
      </c>
      <c r="C11" s="139"/>
      <c r="D11" s="129">
        <v>13428.426553538044</v>
      </c>
      <c r="E11" s="129">
        <v>4113.1782750329476</v>
      </c>
      <c r="F11" s="129">
        <v>852.44660083708959</v>
      </c>
      <c r="G11" s="129">
        <v>8083.2488819955543</v>
      </c>
      <c r="H11" s="129">
        <v>12.693886225010635</v>
      </c>
      <c r="I11" s="129">
        <v>1369.6999692453151</v>
      </c>
      <c r="J11" s="129">
        <v>7860.0210841356256</v>
      </c>
      <c r="K11" s="129">
        <v>3.5845916964819882</v>
      </c>
      <c r="L11" s="129">
        <v>112.91825321406333</v>
      </c>
      <c r="M11" s="129">
        <v>1807.4059378949216</v>
      </c>
      <c r="N11" s="129">
        <v>3399.8096938778622</v>
      </c>
      <c r="O11" s="129">
        <f t="shared" si="0"/>
        <v>41043.433727692915</v>
      </c>
      <c r="P11" s="260"/>
      <c r="Q11" s="26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row>
    <row r="12" spans="1:80" s="37" customFormat="1" x14ac:dyDescent="0.35">
      <c r="A12" s="129"/>
      <c r="B12" s="139">
        <v>2018</v>
      </c>
      <c r="C12" s="139"/>
      <c r="D12" s="129">
        <v>14623.925503117356</v>
      </c>
      <c r="E12" s="129">
        <v>4861.3701529997934</v>
      </c>
      <c r="F12" s="129">
        <v>1004.5817194257252</v>
      </c>
      <c r="G12" s="129">
        <v>8739.7724231838147</v>
      </c>
      <c r="H12" s="129">
        <v>0.55282665635867134</v>
      </c>
      <c r="I12" s="129">
        <v>1466.7301476426499</v>
      </c>
      <c r="J12" s="129">
        <v>9670.3921718024685</v>
      </c>
      <c r="K12" s="129">
        <v>1.2696389447119003</v>
      </c>
      <c r="L12" s="129">
        <v>157.59004921178914</v>
      </c>
      <c r="M12" s="129">
        <v>2361.2728126333686</v>
      </c>
      <c r="N12" s="129">
        <v>3849.6489519322304</v>
      </c>
      <c r="O12" s="129">
        <f t="shared" si="0"/>
        <v>46737.106397550262</v>
      </c>
      <c r="P12" s="260"/>
      <c r="Q12" s="26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row>
    <row r="13" spans="1:80" s="37" customFormat="1" x14ac:dyDescent="0.35">
      <c r="A13" s="129"/>
      <c r="B13" s="139">
        <v>2020</v>
      </c>
      <c r="C13" s="139"/>
      <c r="D13" s="129">
        <v>13156.237636527412</v>
      </c>
      <c r="E13" s="129">
        <v>4414.0185510781157</v>
      </c>
      <c r="F13" s="129">
        <v>946.56762042658022</v>
      </c>
      <c r="G13" s="129">
        <v>9019.8631844829397</v>
      </c>
      <c r="H13" s="129">
        <v>0.51980215578980316</v>
      </c>
      <c r="I13" s="129">
        <v>1286.8307657354092</v>
      </c>
      <c r="J13" s="129">
        <v>8525.9244368127002</v>
      </c>
      <c r="K13" s="129">
        <v>1.1085838025571935</v>
      </c>
      <c r="L13" s="129">
        <v>146.91235963739945</v>
      </c>
      <c r="M13" s="129">
        <v>2053.5980311549092</v>
      </c>
      <c r="N13" s="129">
        <v>3258.0816877167372</v>
      </c>
      <c r="O13" s="129">
        <f t="shared" si="0"/>
        <v>42809.662659530535</v>
      </c>
      <c r="P13" s="260"/>
      <c r="Q13" s="26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row>
    <row r="14" spans="1:80" s="37" customFormat="1" x14ac:dyDescent="0.35">
      <c r="A14" s="129"/>
      <c r="B14" s="139"/>
      <c r="C14" s="139"/>
      <c r="D14" s="129"/>
      <c r="E14" s="129"/>
      <c r="F14" s="129"/>
      <c r="G14" s="129"/>
      <c r="H14" s="129"/>
      <c r="I14" s="129"/>
      <c r="J14" s="129"/>
      <c r="K14" s="129"/>
      <c r="L14" s="129"/>
      <c r="M14" s="129"/>
      <c r="N14" s="129"/>
      <c r="O14" s="129"/>
      <c r="P14" s="260"/>
      <c r="Q14" s="26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row>
    <row r="15" spans="1:80" s="37" customFormat="1" x14ac:dyDescent="0.35">
      <c r="A15" s="129" t="s">
        <v>43</v>
      </c>
      <c r="B15" s="139">
        <v>2013</v>
      </c>
      <c r="C15" s="139"/>
      <c r="D15" s="129">
        <v>121482.09026889871</v>
      </c>
      <c r="E15" s="129">
        <v>56410.155850653871</v>
      </c>
      <c r="F15" s="129">
        <v>16877.930203507971</v>
      </c>
      <c r="G15" s="129">
        <v>74507.59468350721</v>
      </c>
      <c r="H15" s="129">
        <v>38797.272086752695</v>
      </c>
      <c r="I15" s="129">
        <v>19244.62504792857</v>
      </c>
      <c r="J15" s="129">
        <v>27077.815875428023</v>
      </c>
      <c r="K15" s="129">
        <v>49.89233612556167</v>
      </c>
      <c r="L15" s="129">
        <v>130.28885836666799</v>
      </c>
      <c r="M15" s="129">
        <v>9386.8660744268018</v>
      </c>
      <c r="N15" s="129">
        <v>24901.241417137328</v>
      </c>
      <c r="O15" s="129">
        <f t="shared" si="0"/>
        <v>388865.7727027334</v>
      </c>
      <c r="P15" s="260"/>
      <c r="Q15" s="26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row>
    <row r="16" spans="1:80" s="37" customFormat="1" x14ac:dyDescent="0.35">
      <c r="A16" s="129"/>
      <c r="B16" s="139">
        <v>2015</v>
      </c>
      <c r="C16" s="139"/>
      <c r="D16" s="129">
        <v>137383.42762000981</v>
      </c>
      <c r="E16" s="129">
        <v>60092.85627591073</v>
      </c>
      <c r="F16" s="129">
        <v>18710.004458950443</v>
      </c>
      <c r="G16" s="129">
        <v>83599.607825486295</v>
      </c>
      <c r="H16" s="129">
        <v>36178.36158021068</v>
      </c>
      <c r="I16" s="129">
        <v>13661.197989750986</v>
      </c>
      <c r="J16" s="129">
        <v>21419.523904359627</v>
      </c>
      <c r="K16" s="129">
        <v>31.24025708925975</v>
      </c>
      <c r="L16" s="129">
        <v>82.544099868902592</v>
      </c>
      <c r="M16" s="129">
        <v>11248.792033137745</v>
      </c>
      <c r="N16" s="129">
        <v>21772.229896189481</v>
      </c>
      <c r="O16" s="129">
        <f t="shared" si="0"/>
        <v>404179.78594096401</v>
      </c>
      <c r="P16" s="260"/>
      <c r="Q16" s="26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row>
    <row r="17" spans="1:80" s="37" customFormat="1" x14ac:dyDescent="0.35">
      <c r="A17" s="129"/>
      <c r="B17" s="139">
        <v>2018</v>
      </c>
      <c r="C17" s="139"/>
      <c r="D17" s="129">
        <v>167810.83642395429</v>
      </c>
      <c r="E17" s="129">
        <v>75299.679900212184</v>
      </c>
      <c r="F17" s="129">
        <v>23746.338819485703</v>
      </c>
      <c r="G17" s="129">
        <v>110722.25059538435</v>
      </c>
      <c r="H17" s="129">
        <v>46360.749956205385</v>
      </c>
      <c r="I17" s="129">
        <v>16617.408218153334</v>
      </c>
      <c r="J17" s="129">
        <v>25952.150972774376</v>
      </c>
      <c r="K17" s="129">
        <v>37.995785706838063</v>
      </c>
      <c r="L17" s="129">
        <v>104.45681891906034</v>
      </c>
      <c r="M17" s="129">
        <v>14810.116592285773</v>
      </c>
      <c r="N17" s="129">
        <v>28070.130001141759</v>
      </c>
      <c r="O17" s="129">
        <f t="shared" si="0"/>
        <v>509532.11408422299</v>
      </c>
      <c r="P17" s="260"/>
      <c r="Q17" s="26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row>
    <row r="18" spans="1:80" s="37" customFormat="1" x14ac:dyDescent="0.35">
      <c r="A18" s="129"/>
      <c r="B18" s="139">
        <v>2020</v>
      </c>
      <c r="C18" s="139"/>
      <c r="D18" s="129">
        <v>167847.57750822968</v>
      </c>
      <c r="E18" s="129">
        <v>67463.4563761397</v>
      </c>
      <c r="F18" s="129">
        <v>20828.832053477996</v>
      </c>
      <c r="G18" s="129">
        <v>59423.099801308766</v>
      </c>
      <c r="H18" s="129">
        <v>48545.105584271019</v>
      </c>
      <c r="I18" s="129">
        <v>17549.884113449083</v>
      </c>
      <c r="J18" s="129">
        <v>27256.717943384065</v>
      </c>
      <c r="K18" s="129">
        <v>40.204096073966021</v>
      </c>
      <c r="L18" s="129">
        <v>111.92168320018314</v>
      </c>
      <c r="M18" s="129">
        <v>22414.744967620994</v>
      </c>
      <c r="N18" s="129">
        <v>40226.200016215851</v>
      </c>
      <c r="O18" s="129">
        <f t="shared" si="0"/>
        <v>471707.7441433713</v>
      </c>
      <c r="P18" s="260"/>
      <c r="Q18" s="26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row>
    <row r="19" spans="1:80" s="37" customFormat="1" x14ac:dyDescent="0.35">
      <c r="A19" s="129"/>
      <c r="B19" s="139"/>
      <c r="C19" s="139"/>
      <c r="D19" s="129"/>
      <c r="E19" s="129"/>
      <c r="F19" s="129"/>
      <c r="G19" s="129"/>
      <c r="H19" s="129"/>
      <c r="I19" s="129"/>
      <c r="J19" s="129"/>
      <c r="K19" s="129"/>
      <c r="L19" s="129"/>
      <c r="M19" s="129"/>
      <c r="N19" s="129"/>
      <c r="O19" s="129"/>
      <c r="P19" s="260"/>
      <c r="Q19" s="26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row>
    <row r="20" spans="1:80" s="37" customFormat="1" x14ac:dyDescent="0.35">
      <c r="A20" s="129" t="s">
        <v>141</v>
      </c>
      <c r="B20" s="139">
        <v>2013</v>
      </c>
      <c r="C20" s="139"/>
      <c r="D20" s="129">
        <f t="shared" ref="D20:M20" si="1">SUM(D15,D10,D5)</f>
        <v>136828.29450426754</v>
      </c>
      <c r="E20" s="129">
        <f t="shared" si="1"/>
        <v>61187.980991769815</v>
      </c>
      <c r="F20" s="129">
        <f t="shared" si="1"/>
        <v>17722.781988118844</v>
      </c>
      <c r="G20" s="129">
        <f t="shared" si="1"/>
        <v>82500.543186114854</v>
      </c>
      <c r="H20" s="129">
        <f t="shared" si="1"/>
        <v>38812.089298584899</v>
      </c>
      <c r="I20" s="129">
        <f t="shared" si="1"/>
        <v>39778.713271126428</v>
      </c>
      <c r="J20" s="129">
        <f t="shared" si="1"/>
        <v>54793.070177725138</v>
      </c>
      <c r="K20" s="129">
        <f t="shared" si="1"/>
        <v>59.088757897334986</v>
      </c>
      <c r="L20" s="129">
        <f t="shared" si="1"/>
        <v>253.69470198609014</v>
      </c>
      <c r="M20" s="129">
        <f t="shared" si="1"/>
        <v>11480.792544843272</v>
      </c>
      <c r="N20" s="129">
        <f>SUM(N15,N10,N5)</f>
        <v>28669.487055712394</v>
      </c>
      <c r="O20" s="129">
        <f t="shared" si="0"/>
        <v>472086.53647814656</v>
      </c>
      <c r="P20" s="260"/>
      <c r="Q20" s="26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row>
    <row r="21" spans="1:80" s="37" customFormat="1" x14ac:dyDescent="0.35">
      <c r="A21" s="129"/>
      <c r="B21" s="139">
        <v>2015</v>
      </c>
      <c r="C21" s="139"/>
      <c r="D21" s="129">
        <f t="shared" ref="D21:M21" si="2">SUM(D16,D11,D6)</f>
        <v>152454.70793460682</v>
      </c>
      <c r="E21" s="129">
        <f t="shared" si="2"/>
        <v>65163.438293413463</v>
      </c>
      <c r="F21" s="129">
        <f t="shared" si="2"/>
        <v>19609.254062595559</v>
      </c>
      <c r="G21" s="129">
        <f t="shared" si="2"/>
        <v>91708.253818060737</v>
      </c>
      <c r="H21" s="129">
        <f t="shared" si="2"/>
        <v>36205.713418243962</v>
      </c>
      <c r="I21" s="129">
        <f t="shared" si="2"/>
        <v>38712.089870978409</v>
      </c>
      <c r="J21" s="129">
        <f t="shared" si="2"/>
        <v>53213.760987672445</v>
      </c>
      <c r="K21" s="129">
        <f t="shared" si="2"/>
        <v>40.544803823309216</v>
      </c>
      <c r="L21" s="129">
        <f t="shared" si="2"/>
        <v>202.06688504525752</v>
      </c>
      <c r="M21" s="129">
        <f t="shared" si="2"/>
        <v>13425.071591501062</v>
      </c>
      <c r="N21" s="129">
        <f>SUM(N16,N11,N6)</f>
        <v>25263.347852407667</v>
      </c>
      <c r="O21" s="129">
        <f t="shared" si="0"/>
        <v>495998.24951834872</v>
      </c>
      <c r="P21" s="260"/>
      <c r="Q21" s="26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row>
    <row r="22" spans="1:80" s="37" customFormat="1" x14ac:dyDescent="0.35">
      <c r="A22" s="129"/>
      <c r="B22" s="139">
        <v>2018</v>
      </c>
      <c r="C22" s="139"/>
      <c r="D22" s="129">
        <f t="shared" ref="D22:M22" si="3">SUM(D17,D12,D7)</f>
        <v>184099.96610156956</v>
      </c>
      <c r="E22" s="129">
        <f t="shared" si="3"/>
        <v>80720.04069966251</v>
      </c>
      <c r="F22" s="129">
        <f t="shared" si="3"/>
        <v>24780.578388998252</v>
      </c>
      <c r="G22" s="129">
        <f t="shared" si="3"/>
        <v>119472.57165113458</v>
      </c>
      <c r="H22" s="129">
        <f t="shared" si="3"/>
        <v>46373.804426915667</v>
      </c>
      <c r="I22" s="129">
        <f t="shared" si="3"/>
        <v>41287.359803645035</v>
      </c>
      <c r="J22" s="129">
        <f t="shared" si="3"/>
        <v>54969.314575546254</v>
      </c>
      <c r="K22" s="129">
        <f t="shared" si="3"/>
        <v>44.006632775617476</v>
      </c>
      <c r="L22" s="129">
        <f t="shared" si="3"/>
        <v>274.73068691350772</v>
      </c>
      <c r="M22" s="129">
        <f t="shared" si="3"/>
        <v>17431.124505815795</v>
      </c>
      <c r="N22" s="129">
        <f>SUM(N17,N12,N7)</f>
        <v>31986.426268084964</v>
      </c>
      <c r="O22" s="129">
        <f t="shared" si="0"/>
        <v>601439.92374106171</v>
      </c>
      <c r="P22" s="260"/>
      <c r="Q22" s="26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row>
    <row r="23" spans="1:80" x14ac:dyDescent="0.35">
      <c r="A23" s="129"/>
      <c r="B23" s="139">
        <v>2020</v>
      </c>
      <c r="C23" s="139"/>
      <c r="D23" s="129">
        <f t="shared" ref="D23:M23" si="4">SUM(D18,D13,D8)</f>
        <v>182320.18706728119</v>
      </c>
      <c r="E23" s="129">
        <f t="shared" si="4"/>
        <v>72368.818450476945</v>
      </c>
      <c r="F23" s="129">
        <f t="shared" si="4"/>
        <v>21798.23356062518</v>
      </c>
      <c r="G23" s="129">
        <f t="shared" si="4"/>
        <v>68453.853061577014</v>
      </c>
      <c r="H23" s="129">
        <f t="shared" si="4"/>
        <v>48556.035343838288</v>
      </c>
      <c r="I23" s="129">
        <f t="shared" si="4"/>
        <v>40139.91690475076</v>
      </c>
      <c r="J23" s="129">
        <f t="shared" si="4"/>
        <v>53808.323074215979</v>
      </c>
      <c r="K23" s="129">
        <f t="shared" si="4"/>
        <v>49.519408812291758</v>
      </c>
      <c r="L23" s="129">
        <f t="shared" si="4"/>
        <v>265.13942897427967</v>
      </c>
      <c r="M23" s="129">
        <f t="shared" si="4"/>
        <v>24717.397566638898</v>
      </c>
      <c r="N23" s="129">
        <f>SUM(N18,N13,N8)</f>
        <v>43545.119834991914</v>
      </c>
      <c r="O23" s="129">
        <f t="shared" si="0"/>
        <v>556022.54370218271</v>
      </c>
      <c r="P23" s="260"/>
      <c r="Q23" s="26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row>
    <row r="24" spans="1:80" s="37" customFormat="1" x14ac:dyDescent="0.35">
      <c r="A24" s="130"/>
      <c r="B24" s="138"/>
      <c r="C24" s="138"/>
      <c r="D24" s="130"/>
      <c r="E24" s="130"/>
      <c r="F24" s="130"/>
      <c r="G24" s="130"/>
      <c r="H24" s="130"/>
      <c r="I24" s="130"/>
      <c r="J24" s="130"/>
      <c r="K24" s="130"/>
      <c r="L24" s="130"/>
      <c r="M24" s="130"/>
      <c r="N24" s="130"/>
      <c r="O24" s="130"/>
      <c r="P24" s="260"/>
      <c r="Q24" s="26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row>
    <row r="25" spans="1:80" x14ac:dyDescent="0.35">
      <c r="A25" s="132" t="s">
        <v>276</v>
      </c>
      <c r="B25" s="132"/>
      <c r="C25" s="132"/>
      <c r="D25" s="132"/>
      <c r="E25" s="132"/>
      <c r="F25" s="132"/>
      <c r="G25" s="132"/>
      <c r="H25" s="132"/>
      <c r="I25" s="132"/>
      <c r="J25" s="132"/>
      <c r="K25" s="132"/>
      <c r="L25" s="132"/>
      <c r="M25" s="132"/>
      <c r="N25" s="132"/>
      <c r="O25" s="129"/>
      <c r="P25" s="261"/>
      <c r="Q25" s="261"/>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row>
    <row r="26" spans="1:80" x14ac:dyDescent="0.35">
      <c r="A26" s="132" t="s">
        <v>275</v>
      </c>
      <c r="B26" s="132"/>
      <c r="C26" s="132"/>
      <c r="D26" s="132"/>
      <c r="E26" s="132"/>
      <c r="F26" s="132"/>
      <c r="G26" s="132"/>
      <c r="H26" s="132"/>
      <c r="I26" s="132"/>
      <c r="J26" s="132"/>
      <c r="K26" s="132"/>
      <c r="L26" s="132"/>
      <c r="M26" s="132"/>
      <c r="N26" s="132"/>
      <c r="O26" s="129"/>
      <c r="P26" s="261"/>
      <c r="Q26" s="261"/>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row>
    <row r="27" spans="1:80" x14ac:dyDescent="0.35">
      <c r="A27" s="137" t="s">
        <v>274</v>
      </c>
      <c r="B27" s="132"/>
      <c r="C27" s="132"/>
      <c r="D27" s="132"/>
      <c r="E27" s="132"/>
      <c r="F27" s="132"/>
      <c r="G27" s="132"/>
      <c r="H27" s="132"/>
      <c r="I27" s="132"/>
      <c r="J27" s="132"/>
      <c r="K27" s="132"/>
      <c r="L27" s="132"/>
      <c r="M27" s="132"/>
      <c r="N27" s="132"/>
      <c r="O27" s="129"/>
      <c r="P27" s="261"/>
      <c r="Q27" s="261"/>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109"/>
      <c r="CB27" s="100"/>
    </row>
    <row r="28" spans="1:80" x14ac:dyDescent="0.35">
      <c r="A28" s="129" t="s">
        <v>100</v>
      </c>
      <c r="B28" s="132"/>
      <c r="C28" s="132"/>
      <c r="D28" s="132"/>
      <c r="E28" s="132"/>
      <c r="F28" s="132"/>
      <c r="G28" s="132"/>
      <c r="H28" s="132"/>
      <c r="I28" s="132"/>
      <c r="J28" s="132"/>
      <c r="K28" s="132"/>
      <c r="L28" s="132"/>
      <c r="M28" s="132"/>
      <c r="N28" s="132"/>
      <c r="O28" s="129"/>
      <c r="P28" s="261"/>
      <c r="Q28" s="261"/>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100"/>
    </row>
    <row r="29" spans="1:80" x14ac:dyDescent="0.35">
      <c r="A29" s="262"/>
      <c r="B29" s="262"/>
      <c r="C29" s="262"/>
      <c r="D29" s="262"/>
      <c r="E29" s="262"/>
      <c r="F29" s="262"/>
      <c r="G29" s="262"/>
      <c r="H29" s="262"/>
      <c r="I29" s="262"/>
      <c r="J29" s="262"/>
      <c r="K29" s="262"/>
      <c r="L29" s="262"/>
      <c r="M29" s="262"/>
      <c r="N29" s="262"/>
      <c r="O29" s="261"/>
      <c r="P29" s="261"/>
      <c r="Q29" s="261"/>
      <c r="CB29" s="99"/>
    </row>
    <row r="30" spans="1:80" x14ac:dyDescent="0.35">
      <c r="CB30" s="99"/>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D32" sqref="D32"/>
    </sheetView>
  </sheetViews>
  <sheetFormatPr defaultColWidth="9.1796875" defaultRowHeight="14.5" x14ac:dyDescent="0.35"/>
  <cols>
    <col min="1" max="1" width="22.54296875" style="36" customWidth="1"/>
    <col min="2" max="2" width="4.453125" style="36" bestFit="1" customWidth="1"/>
    <col min="3" max="3" width="5.453125" style="36" customWidth="1"/>
    <col min="4" max="4" width="8.81640625" style="36" bestFit="1" customWidth="1"/>
    <col min="5" max="9" width="8.7265625" style="36" bestFit="1" customWidth="1"/>
    <col min="10" max="10" width="7.1796875" style="36" customWidth="1"/>
    <col min="11" max="11" width="12.1796875" style="36" customWidth="1"/>
    <col min="12" max="12" width="9.7265625" style="36" bestFit="1" customWidth="1"/>
    <col min="13" max="13" width="8.7265625" style="36" bestFit="1" customWidth="1"/>
    <col min="14" max="14" width="11.26953125" style="36" bestFit="1" customWidth="1"/>
    <col min="15" max="15" width="8.7265625" style="36" bestFit="1" customWidth="1"/>
    <col min="16" max="16" width="15.1796875" style="36" customWidth="1"/>
    <col min="17" max="16384" width="9.1796875" style="36"/>
  </cols>
  <sheetData>
    <row r="1" spans="1:17" x14ac:dyDescent="0.35">
      <c r="A1" s="35" t="s">
        <v>256</v>
      </c>
      <c r="B1" s="102"/>
      <c r="C1" s="102"/>
      <c r="D1" s="103"/>
      <c r="E1" s="38"/>
      <c r="F1" s="38"/>
      <c r="G1" s="38"/>
      <c r="H1" s="38"/>
      <c r="I1" s="38"/>
      <c r="J1" s="41"/>
      <c r="K1" s="38"/>
      <c r="L1" s="38"/>
      <c r="M1" s="38"/>
      <c r="N1" s="38"/>
      <c r="O1" s="38"/>
      <c r="P1" s="38"/>
    </row>
    <row r="2" spans="1:17" x14ac:dyDescent="0.35">
      <c r="A2" s="35" t="s">
        <v>269</v>
      </c>
      <c r="B2" s="38"/>
      <c r="C2" s="38"/>
      <c r="D2" s="38"/>
      <c r="E2" s="38"/>
      <c r="F2" s="38"/>
      <c r="G2" s="38"/>
      <c r="H2" s="38"/>
      <c r="I2" s="38"/>
      <c r="J2" s="38"/>
      <c r="K2" s="38"/>
      <c r="L2" s="38"/>
      <c r="M2" s="38"/>
      <c r="N2" s="38"/>
      <c r="O2" s="38"/>
      <c r="P2" s="38"/>
    </row>
    <row r="3" spans="1:17" x14ac:dyDescent="0.35">
      <c r="A3" s="44"/>
      <c r="B3" s="104" t="s">
        <v>10</v>
      </c>
      <c r="C3" s="104"/>
      <c r="D3" s="105" t="s">
        <v>47</v>
      </c>
      <c r="E3" s="105" t="s">
        <v>104</v>
      </c>
      <c r="F3" s="105" t="s">
        <v>48</v>
      </c>
      <c r="G3" s="105" t="s">
        <v>49</v>
      </c>
      <c r="H3" s="105" t="s">
        <v>50</v>
      </c>
      <c r="I3" s="105" t="s">
        <v>51</v>
      </c>
      <c r="J3" s="105" t="s">
        <v>52</v>
      </c>
      <c r="K3" s="105" t="s">
        <v>53</v>
      </c>
      <c r="L3" s="105" t="s">
        <v>54</v>
      </c>
      <c r="M3" s="105" t="s">
        <v>55</v>
      </c>
      <c r="N3" s="105" t="s">
        <v>56</v>
      </c>
      <c r="O3" s="105" t="s">
        <v>57</v>
      </c>
      <c r="P3" s="263" t="s">
        <v>268</v>
      </c>
    </row>
    <row r="4" spans="1:17" x14ac:dyDescent="0.35">
      <c r="A4" s="234"/>
      <c r="B4" s="57"/>
      <c r="C4" s="57"/>
      <c r="D4" s="264"/>
      <c r="E4" s="264"/>
      <c r="F4" s="264"/>
      <c r="G4" s="264"/>
      <c r="H4" s="264"/>
      <c r="I4" s="264"/>
      <c r="J4" s="264"/>
      <c r="K4" s="264"/>
      <c r="L4" s="264"/>
      <c r="M4" s="264"/>
      <c r="N4" s="264"/>
      <c r="O4" s="264"/>
      <c r="P4" s="265"/>
    </row>
    <row r="5" spans="1:17" s="37" customFormat="1" x14ac:dyDescent="0.35">
      <c r="A5" s="38" t="s">
        <v>36</v>
      </c>
      <c r="B5" s="57">
        <v>2013</v>
      </c>
      <c r="C5" s="57"/>
      <c r="D5" s="129">
        <f>(SUM('Tabel 9'!D6,'Tabel 9'!D10,'Tabel 9'!D14,'Tabel 9'!D18)/SUM('Tabel 9'!$P6,'Tabel 9'!$P10,'Tabel 9'!$P14,'Tabel 9'!$P18))*'Tabel 12'!$P5</f>
        <v>3518.4577449896201</v>
      </c>
      <c r="E5" s="129">
        <f>(SUM('Tabel 9'!E6,'Tabel 9'!E10,'Tabel 9'!E14,'Tabel 9'!E18)/SUM('Tabel 9'!$P6,'Tabel 9'!$P10,'Tabel 9'!$P14,'Tabel 9'!$P18))*'Tabel 12'!$P5</f>
        <v>5408.2896998162178</v>
      </c>
      <c r="F5" s="129">
        <f>(SUM('Tabel 9'!F6,'Tabel 9'!F10,'Tabel 9'!F14,'Tabel 9'!F18)/SUM('Tabel 9'!$P6,'Tabel 9'!$P10,'Tabel 9'!$P14,'Tabel 9'!$P18))*'Tabel 12'!$P5</f>
        <v>3334.3182894651636</v>
      </c>
      <c r="G5" s="129">
        <f>(SUM('Tabel 9'!G6,'Tabel 9'!G10,'Tabel 9'!G14,'Tabel 9'!G18)/SUM('Tabel 9'!$P6,'Tabel 9'!$P10,'Tabel 9'!$P14,'Tabel 9'!$P18))*'Tabel 12'!$P5</f>
        <v>4436.3010781178591</v>
      </c>
      <c r="H5" s="129">
        <f>(SUM('Tabel 9'!H6,'Tabel 9'!H10,'Tabel 9'!H14,'Tabel 9'!H18)/SUM('Tabel 9'!$P6,'Tabel 9'!$P10,'Tabel 9'!$P14,'Tabel 9'!$P18))*'Tabel 12'!$P5</f>
        <v>2743.0936426270155</v>
      </c>
      <c r="I5" s="129">
        <f>(SUM('Tabel 9'!I6,'Tabel 9'!I10,'Tabel 9'!I14,'Tabel 9'!I18)/SUM('Tabel 9'!$P6,'Tabel 9'!$P10,'Tabel 9'!$P14,'Tabel 9'!$P18))*'Tabel 12'!$P5</f>
        <v>5487.1154720858949</v>
      </c>
      <c r="J5" s="129">
        <f>(SUM('Tabel 9'!J6,'Tabel 9'!J10,'Tabel 9'!J14,'Tabel 9'!J18)/SUM('Tabel 9'!$P6,'Tabel 9'!$P10,'Tabel 9'!$P14,'Tabel 9'!$P18))*'Tabel 12'!$P5</f>
        <v>1727.4820374841715</v>
      </c>
      <c r="K5" s="129">
        <f>(SUM('Tabel 9'!K6,'Tabel 9'!K10,'Tabel 9'!K14,'Tabel 9'!K18)/SUM('Tabel 9'!$P6,'Tabel 9'!$P10,'Tabel 9'!$P14,'Tabel 9'!$P18))*'Tabel 12'!$P5</f>
        <v>3000.7708715871991</v>
      </c>
      <c r="L5" s="129">
        <f>(SUM('Tabel 9'!L6,'Tabel 9'!L10,'Tabel 9'!L14,'Tabel 9'!L18)/SUM('Tabel 9'!$P6,'Tabel 9'!$P10,'Tabel 9'!$P14,'Tabel 9'!$P18))*'Tabel 12'!$P5</f>
        <v>2623.9022392899428</v>
      </c>
      <c r="M5" s="129">
        <f>(SUM('Tabel 9'!M6,'Tabel 9'!M10,'Tabel 9'!M14,'Tabel 9'!M18)/SUM('Tabel 9'!$P6,'Tabel 9'!$P10,'Tabel 9'!$P14,'Tabel 9'!$P18))*'Tabel 12'!$P5</f>
        <v>2220.7945054177862</v>
      </c>
      <c r="N5" s="129">
        <f>(SUM('Tabel 9'!N6,'Tabel 9'!N10,'Tabel 9'!N14,'Tabel 9'!N18)/SUM('Tabel 9'!$P6,'Tabel 9'!$P10,'Tabel 9'!$P14,'Tabel 9'!$P18))*'Tabel 12'!$P5</f>
        <v>5769.2581701357994</v>
      </c>
      <c r="O5" s="129">
        <f>(SUM('Tabel 9'!O6,'Tabel 9'!O10,'Tabel 9'!O14,'Tabel 9'!O18)/SUM('Tabel 9'!$P6,'Tabel 9'!$P10,'Tabel 9'!$P14,'Tabel 9'!$P18))*'Tabel 12'!$P5</f>
        <v>2547.7271771277051</v>
      </c>
      <c r="P5" s="129">
        <f>'Tabel 11'!O5</f>
        <v>42817.51092814438</v>
      </c>
      <c r="Q5" s="109"/>
    </row>
    <row r="6" spans="1:17" s="37" customFormat="1" x14ac:dyDescent="0.35">
      <c r="A6" s="38"/>
      <c r="B6" s="57">
        <v>2015</v>
      </c>
      <c r="C6" s="57"/>
      <c r="D6" s="129">
        <f>(SUM('Tabel 9'!D7,'Tabel 9'!D11,'Tabel 9'!D15,'Tabel 9'!D19)/SUM('Tabel 9'!$P7,'Tabel 9'!$P11,'Tabel 9'!$P15,'Tabel 9'!$P19))*'Tabel 12'!$P6</f>
        <v>4232.6826815908544</v>
      </c>
      <c r="E6" s="129">
        <f>(SUM('Tabel 9'!E7,'Tabel 9'!E11,'Tabel 9'!E15,'Tabel 9'!E19)/SUM('Tabel 9'!$P7,'Tabel 9'!$P11,'Tabel 9'!$P15,'Tabel 9'!$P19))*'Tabel 12'!$P6</f>
        <v>5811.9485517902749</v>
      </c>
      <c r="F6" s="129">
        <f>(SUM('Tabel 9'!F7,'Tabel 9'!F11,'Tabel 9'!F15,'Tabel 9'!F19)/SUM('Tabel 9'!$P7,'Tabel 9'!$P11,'Tabel 9'!$P15,'Tabel 9'!$P19))*'Tabel 12'!$P6</f>
        <v>3959.7822545259423</v>
      </c>
      <c r="G6" s="129">
        <f>(SUM('Tabel 9'!G7,'Tabel 9'!G11,'Tabel 9'!G15,'Tabel 9'!G19)/SUM('Tabel 9'!$P7,'Tabel 9'!$P11,'Tabel 9'!$P15,'Tabel 9'!$P19))*'Tabel 12'!$P6</f>
        <v>4819.0530240482794</v>
      </c>
      <c r="H6" s="129">
        <f>(SUM('Tabel 9'!H7,'Tabel 9'!H11,'Tabel 9'!H15,'Tabel 9'!H19)/SUM('Tabel 9'!$P7,'Tabel 9'!$P11,'Tabel 9'!$P15,'Tabel 9'!$P19))*'Tabel 12'!$P6</f>
        <v>3942.2919638971121</v>
      </c>
      <c r="I6" s="129">
        <f>(SUM('Tabel 9'!I7,'Tabel 9'!I11,'Tabel 9'!I15,'Tabel 9'!I19)/SUM('Tabel 9'!$P7,'Tabel 9'!$P11,'Tabel 9'!$P15,'Tabel 9'!$P19))*'Tabel 12'!$P6</f>
        <v>6021.6724202428695</v>
      </c>
      <c r="J6" s="129">
        <f>(SUM('Tabel 9'!J7,'Tabel 9'!J11,'Tabel 9'!J15,'Tabel 9'!J19)/SUM('Tabel 9'!$P7,'Tabel 9'!$P11,'Tabel 9'!$P15,'Tabel 9'!$P19))*'Tabel 12'!$P6</f>
        <v>1906.7736580864885</v>
      </c>
      <c r="K6" s="129">
        <f>(SUM('Tabel 9'!K7,'Tabel 9'!K11,'Tabel 9'!K15,'Tabel 9'!K19)/SUM('Tabel 9'!$P7,'Tabel 9'!$P11,'Tabel 9'!$P15,'Tabel 9'!$P19))*'Tabel 12'!$P6</f>
        <v>4403.3128493028244</v>
      </c>
      <c r="L6" s="129">
        <f>(SUM('Tabel 9'!L7,'Tabel 9'!L11,'Tabel 9'!L15,'Tabel 9'!L19)/SUM('Tabel 9'!$P7,'Tabel 9'!$P11,'Tabel 9'!$P15,'Tabel 9'!$P19))*'Tabel 12'!$P6</f>
        <v>3375.9113283093989</v>
      </c>
      <c r="M6" s="129">
        <f>(SUM('Tabel 9'!M7,'Tabel 9'!M11,'Tabel 9'!M15,'Tabel 9'!M19)/SUM('Tabel 9'!$P7,'Tabel 9'!$P11,'Tabel 9'!$P15,'Tabel 9'!$P19))*'Tabel 12'!$P6</f>
        <v>2935.8186620198999</v>
      </c>
      <c r="N6" s="129">
        <f>(SUM('Tabel 9'!N7,'Tabel 9'!N11,'Tabel 9'!N15,'Tabel 9'!N19)/SUM('Tabel 9'!$P7,'Tabel 9'!$P11,'Tabel 9'!$P15,'Tabel 9'!$P19))*'Tabel 12'!$P6</f>
        <v>6495.5084520167457</v>
      </c>
      <c r="O6" s="129">
        <f>(SUM('Tabel 9'!O7,'Tabel 9'!O11,'Tabel 9'!O15,'Tabel 9'!O19)/SUM('Tabel 9'!$P7,'Tabel 9'!$P11,'Tabel 9'!$P15,'Tabel 9'!$P19))*'Tabel 12'!$P6</f>
        <v>2870.2740038611596</v>
      </c>
      <c r="P6" s="129">
        <f>'Tabel 11'!O6</f>
        <v>50775.029849691848</v>
      </c>
      <c r="Q6" s="109"/>
    </row>
    <row r="7" spans="1:17" s="37" customFormat="1" x14ac:dyDescent="0.35">
      <c r="A7" s="38"/>
      <c r="B7" s="57">
        <v>2018</v>
      </c>
      <c r="C7" s="57"/>
      <c r="D7" s="129">
        <f>(SUM('Tabel 9'!D8,'Tabel 9'!D12,'Tabel 9'!D16,'Tabel 9'!D20)/SUM('Tabel 9'!$P8,'Tabel 9'!$P12,'Tabel 9'!$P16,'Tabel 9'!$P20))*'Tabel 12'!$P7</f>
        <v>3773.140486681435</v>
      </c>
      <c r="E7" s="129">
        <f>(SUM('Tabel 9'!E8,'Tabel 9'!E12,'Tabel 9'!E16,'Tabel 9'!E20)/SUM('Tabel 9'!$P8,'Tabel 9'!$P12,'Tabel 9'!$P16,'Tabel 9'!$P20))*'Tabel 12'!$P7</f>
        <v>4720.6053578047649</v>
      </c>
      <c r="F7" s="129">
        <f>(SUM('Tabel 9'!F8,'Tabel 9'!F12,'Tabel 9'!F16,'Tabel 9'!F20)/SUM('Tabel 9'!$P8,'Tabel 9'!$P12,'Tabel 9'!$P16,'Tabel 9'!$P20))*'Tabel 12'!$P7</f>
        <v>3627.1369949902378</v>
      </c>
      <c r="G7" s="129">
        <f>(SUM('Tabel 9'!G8,'Tabel 9'!G12,'Tabel 9'!G16,'Tabel 9'!G20)/SUM('Tabel 9'!$P8,'Tabel 9'!$P12,'Tabel 9'!$P16,'Tabel 9'!$P20))*'Tabel 12'!$P7</f>
        <v>4313.9802295649715</v>
      </c>
      <c r="H7" s="129">
        <f>(SUM('Tabel 9'!H8,'Tabel 9'!H12,'Tabel 9'!H16,'Tabel 9'!H20)/SUM('Tabel 9'!$P8,'Tabel 9'!$P12,'Tabel 9'!$P16,'Tabel 9'!$P20))*'Tabel 12'!$P7</f>
        <v>4176.6659856236756</v>
      </c>
      <c r="I7" s="129">
        <f>(SUM('Tabel 9'!I8,'Tabel 9'!I12,'Tabel 9'!I16,'Tabel 9'!I20)/SUM('Tabel 9'!$P8,'Tabel 9'!$P12,'Tabel 9'!$P16,'Tabel 9'!$P20))*'Tabel 12'!$P7</f>
        <v>5325.844507755739</v>
      </c>
      <c r="J7" s="129">
        <f>(SUM('Tabel 9'!J8,'Tabel 9'!J12,'Tabel 9'!J16,'Tabel 9'!J20)/SUM('Tabel 9'!$P8,'Tabel 9'!$P12,'Tabel 9'!$P16,'Tabel 9'!$P20))*'Tabel 12'!$P7</f>
        <v>1605.0518133856842</v>
      </c>
      <c r="K7" s="129">
        <f>(SUM('Tabel 9'!K8,'Tabel 9'!K12,'Tabel 9'!K16,'Tabel 9'!K20)/SUM('Tabel 9'!$P8,'Tabel 9'!$P12,'Tabel 9'!$P16,'Tabel 9'!$P20))*'Tabel 12'!$P7</f>
        <v>4357.9312525881905</v>
      </c>
      <c r="L7" s="129">
        <f>(SUM('Tabel 9'!L8,'Tabel 9'!L12,'Tabel 9'!L16,'Tabel 9'!L20)/SUM('Tabel 9'!$P8,'Tabel 9'!$P12,'Tabel 9'!$P16,'Tabel 9'!$P20))*'Tabel 12'!$P7</f>
        <v>2884.8297453984569</v>
      </c>
      <c r="M7" s="129">
        <f>(SUM('Tabel 9'!M8,'Tabel 9'!M12,'Tabel 9'!M16,'Tabel 9'!M20)/SUM('Tabel 9'!$P8,'Tabel 9'!$P12,'Tabel 9'!$P16,'Tabel 9'!$P20))*'Tabel 12'!$P7</f>
        <v>2398.7953185533665</v>
      </c>
      <c r="N7" s="129">
        <f>(SUM('Tabel 9'!N8,'Tabel 9'!N12,'Tabel 9'!N16,'Tabel 9'!N20)/SUM('Tabel 9'!$P8,'Tabel 9'!$P12,'Tabel 9'!$P16,'Tabel 9'!$P20))*'Tabel 12'!$P7</f>
        <v>5459.0350077060048</v>
      </c>
      <c r="O7" s="129">
        <f>(SUM('Tabel 9'!O8,'Tabel 9'!O12,'Tabel 9'!O16,'Tabel 9'!O20)/SUM('Tabel 9'!$P8,'Tabel 9'!$P12,'Tabel 9'!$P16,'Tabel 9'!$P20))*'Tabel 12'!$P7</f>
        <v>2527.6865592358763</v>
      </c>
      <c r="P7" s="129">
        <f>'Tabel 11'!O7</f>
        <v>45170.703259288406</v>
      </c>
      <c r="Q7" s="109"/>
    </row>
    <row r="8" spans="1:17" s="37" customFormat="1" x14ac:dyDescent="0.35">
      <c r="A8" s="38"/>
      <c r="B8" s="57">
        <v>2020</v>
      </c>
      <c r="C8" s="57"/>
      <c r="D8" s="129">
        <f>(SUM('Tabel 9'!D9,'Tabel 9'!D13,'Tabel 9'!D17,'Tabel 9'!D21)/SUM('Tabel 9'!$P9,'Tabel 9'!$P13,'Tabel 9'!$P17,'Tabel 9'!$P21))*'Tabel 12'!$P8</f>
        <v>3188.1727381849323</v>
      </c>
      <c r="E8" s="129">
        <f>(SUM('Tabel 9'!E9,'Tabel 9'!E13,'Tabel 9'!E17,'Tabel 9'!E21)/SUM('Tabel 9'!$P9,'Tabel 9'!$P13,'Tabel 9'!$P17,'Tabel 9'!$P21))*'Tabel 12'!$P8</f>
        <v>4480.5432895772065</v>
      </c>
      <c r="F8" s="129">
        <f>(SUM('Tabel 9'!F9,'Tabel 9'!F13,'Tabel 9'!F17,'Tabel 9'!F21)/SUM('Tabel 9'!$P9,'Tabel 9'!$P13,'Tabel 9'!$P17,'Tabel 9'!$P21))*'Tabel 12'!$P8</f>
        <v>2939.3266203706157</v>
      </c>
      <c r="G8" s="129">
        <f>(SUM('Tabel 9'!G9,'Tabel 9'!G13,'Tabel 9'!G17,'Tabel 9'!G21)/SUM('Tabel 9'!$P9,'Tabel 9'!$P13,'Tabel 9'!$P17,'Tabel 9'!$P21))*'Tabel 12'!$P8</f>
        <v>4119.8710008095941</v>
      </c>
      <c r="H8" s="129">
        <f>(SUM('Tabel 9'!H9,'Tabel 9'!H13,'Tabel 9'!H17,'Tabel 9'!H21)/SUM('Tabel 9'!$P9,'Tabel 9'!$P13,'Tabel 9'!$P17,'Tabel 9'!$P21))*'Tabel 12'!$P8</f>
        <v>4096.3664812627421</v>
      </c>
      <c r="I8" s="129">
        <f>(SUM('Tabel 9'!I9,'Tabel 9'!I13,'Tabel 9'!I17,'Tabel 9'!I21)/SUM('Tabel 9'!$P9,'Tabel 9'!$P13,'Tabel 9'!$P17,'Tabel 9'!$P21))*'Tabel 12'!$P8</f>
        <v>5223.9033529354538</v>
      </c>
      <c r="J8" s="129">
        <f>(SUM('Tabel 9'!J9,'Tabel 9'!J13,'Tabel 9'!J17,'Tabel 9'!J21)/SUM('Tabel 9'!$P9,'Tabel 9'!$P13,'Tabel 9'!$P17,'Tabel 9'!$P21))*'Tabel 12'!$P8</f>
        <v>1821.4094375123318</v>
      </c>
      <c r="K8" s="129">
        <f>(SUM('Tabel 9'!K9,'Tabel 9'!K13,'Tabel 9'!K17,'Tabel 9'!K21)/SUM('Tabel 9'!$P9,'Tabel 9'!$P13,'Tabel 9'!$P17,'Tabel 9'!$P21))*'Tabel 12'!$P8</f>
        <v>4478.0247820080776</v>
      </c>
      <c r="L8" s="129">
        <f>(SUM('Tabel 9'!L9,'Tabel 9'!L13,'Tabel 9'!L17,'Tabel 9'!L21)/SUM('Tabel 9'!$P9,'Tabel 9'!$P13,'Tabel 9'!$P17,'Tabel 9'!$P21))*'Tabel 12'!$P8</f>
        <v>2435.9257018739095</v>
      </c>
      <c r="M8" s="129">
        <f>(SUM('Tabel 9'!M9,'Tabel 9'!M13,'Tabel 9'!M17,'Tabel 9'!M21)/SUM('Tabel 9'!$P9,'Tabel 9'!$P13,'Tabel 9'!$P17,'Tabel 9'!$P21))*'Tabel 12'!$P8</f>
        <v>1834.0506406145525</v>
      </c>
      <c r="N8" s="129">
        <f>(SUM('Tabel 9'!N9,'Tabel 9'!N13,'Tabel 9'!N17,'Tabel 9'!N21)/SUM('Tabel 9'!$P9,'Tabel 9'!$P13,'Tabel 9'!$P17,'Tabel 9'!$P21))*'Tabel 12'!$P8</f>
        <v>4741.8210051205706</v>
      </c>
      <c r="O8" s="129">
        <f>(SUM('Tabel 9'!O9,'Tabel 9'!O13,'Tabel 9'!O17,'Tabel 9'!O21)/SUM('Tabel 9'!$P9,'Tabel 9'!$P13,'Tabel 9'!$P17,'Tabel 9'!$P21))*'Tabel 12'!$P8</f>
        <v>2145.7218490109244</v>
      </c>
      <c r="P8" s="129">
        <f>'Tabel 11'!O8</f>
        <v>41505.136899280908</v>
      </c>
      <c r="Q8" s="109"/>
    </row>
    <row r="9" spans="1:17" s="37" customFormat="1" x14ac:dyDescent="0.35">
      <c r="A9" s="38"/>
      <c r="B9" s="57"/>
      <c r="C9" s="57"/>
      <c r="D9" s="129"/>
      <c r="E9" s="129"/>
      <c r="F9" s="129"/>
      <c r="G9" s="129"/>
      <c r="H9" s="129"/>
      <c r="I9" s="129"/>
      <c r="J9" s="129"/>
      <c r="K9" s="129"/>
      <c r="L9" s="129"/>
      <c r="M9" s="129"/>
      <c r="N9" s="129"/>
      <c r="O9" s="129"/>
      <c r="P9" s="129"/>
      <c r="Q9" s="109"/>
    </row>
    <row r="10" spans="1:17" s="37" customFormat="1" x14ac:dyDescent="0.35">
      <c r="A10" s="38" t="s">
        <v>38</v>
      </c>
      <c r="B10" s="57">
        <v>2013</v>
      </c>
      <c r="C10" s="57"/>
      <c r="D10" s="129">
        <f>(SUM('Tabel 9'!D28,'Tabel 9'!D32,'Tabel 9'!D36,'Tabel 9'!D40)/SUM('Tabel 9'!$P28,'Tabel 9'!$P32,'Tabel 9'!$P36,'Tabel 9'!$P40))*'Tabel 12'!$P10</f>
        <v>722.39069540994296</v>
      </c>
      <c r="E10" s="129">
        <f>(SUM('Tabel 9'!E28,'Tabel 9'!E32,'Tabel 9'!E36,'Tabel 9'!E40)/SUM('Tabel 9'!$P28,'Tabel 9'!$P32,'Tabel 9'!$P36,'Tabel 9'!$P40))*'Tabel 12'!$P10</f>
        <v>3394.835691776208</v>
      </c>
      <c r="F10" s="129">
        <f>(SUM('Tabel 9'!F28,'Tabel 9'!F32,'Tabel 9'!F36,'Tabel 9'!F40)/SUM('Tabel 9'!$P28,'Tabel 9'!$P32,'Tabel 9'!$P36,'Tabel 9'!$P40))*'Tabel 12'!$P10</f>
        <v>1153.867416673459</v>
      </c>
      <c r="G10" s="129">
        <f>(SUM('Tabel 9'!G28,'Tabel 9'!G32,'Tabel 9'!G36,'Tabel 9'!G40)/SUM('Tabel 9'!$P28,'Tabel 9'!$P32,'Tabel 9'!$P36,'Tabel 9'!$P40))*'Tabel 12'!$P10</f>
        <v>1589.9270505888105</v>
      </c>
      <c r="H10" s="129">
        <f>(SUM('Tabel 9'!H28,'Tabel 9'!H32,'Tabel 9'!H36,'Tabel 9'!H40)/SUM('Tabel 9'!$P28,'Tabel 9'!$P32,'Tabel 9'!$P36,'Tabel 9'!$P40))*'Tabel 12'!$P10</f>
        <v>1057.8538527376354</v>
      </c>
      <c r="I10" s="129">
        <f>(SUM('Tabel 9'!I28,'Tabel 9'!I32,'Tabel 9'!I36,'Tabel 9'!I40)/SUM('Tabel 9'!$P28,'Tabel 9'!$P32,'Tabel 9'!$P36,'Tabel 9'!$P40))*'Tabel 12'!$P10</f>
        <v>6747.1121563998395</v>
      </c>
      <c r="J10" s="129">
        <f>(SUM('Tabel 9'!J28,'Tabel 9'!J32,'Tabel 9'!J36,'Tabel 9'!J40)/SUM('Tabel 9'!$P28,'Tabel 9'!$P32,'Tabel 9'!$P36,'Tabel 9'!$P40))*'Tabel 12'!$P10</f>
        <v>3186.5230006905281</v>
      </c>
      <c r="K10" s="129">
        <f>(SUM('Tabel 9'!K28,'Tabel 9'!K32,'Tabel 9'!K36,'Tabel 9'!K40)/SUM('Tabel 9'!$P28,'Tabel 9'!$P32,'Tabel 9'!$P36,'Tabel 9'!$P40))*'Tabel 12'!$P10</f>
        <v>5124.9665680247499</v>
      </c>
      <c r="L10" s="129">
        <f>(SUM('Tabel 9'!L28,'Tabel 9'!L32,'Tabel 9'!L36,'Tabel 9'!L40)/SUM('Tabel 9'!$P28,'Tabel 9'!$P32,'Tabel 9'!$P36,'Tabel 9'!$P40))*'Tabel 12'!$P10</f>
        <v>4443.4284611544708</v>
      </c>
      <c r="M10" s="129">
        <f>(SUM('Tabel 9'!M28,'Tabel 9'!M32,'Tabel 9'!M36,'Tabel 9'!M40)/SUM('Tabel 9'!$P28,'Tabel 9'!$P32,'Tabel 9'!$P36,'Tabel 9'!$P40))*'Tabel 12'!$P10</f>
        <v>3106.1474627572179</v>
      </c>
      <c r="N10" s="129">
        <f>(SUM('Tabel 9'!N28,'Tabel 9'!N32,'Tabel 9'!N36,'Tabel 9'!N40)/SUM('Tabel 9'!$P28,'Tabel 9'!$P32,'Tabel 9'!$P36,'Tabel 9'!$P40))*'Tabel 12'!$P10</f>
        <v>5974.5821315477251</v>
      </c>
      <c r="O10" s="129">
        <f>(SUM('Tabel 9'!O28,'Tabel 9'!O32,'Tabel 9'!O36,'Tabel 9'!O40)/SUM('Tabel 9'!$P28,'Tabel 9'!$P32,'Tabel 9'!$P36,'Tabel 9'!$P40))*'Tabel 12'!$P10</f>
        <v>3901.6183595082248</v>
      </c>
      <c r="P10" s="129">
        <f>'Tabel 11'!O10</f>
        <v>40403.252847268814</v>
      </c>
      <c r="Q10" s="109"/>
    </row>
    <row r="11" spans="1:17" s="37" customFormat="1" x14ac:dyDescent="0.35">
      <c r="A11" s="38"/>
      <c r="B11" s="57">
        <v>2015</v>
      </c>
      <c r="C11" s="57"/>
      <c r="D11" s="129">
        <f>(SUM('Tabel 9'!D29,'Tabel 9'!D33,'Tabel 9'!D37,'Tabel 9'!D41)/SUM('Tabel 9'!$P29,'Tabel 9'!$P33,'Tabel 9'!$P37,'Tabel 9'!$P41))*'Tabel 12'!$P11</f>
        <v>720.22329505962193</v>
      </c>
      <c r="E11" s="129">
        <f>(SUM('Tabel 9'!E29,'Tabel 9'!E33,'Tabel 9'!E37,'Tabel 9'!E41)/SUM('Tabel 9'!$P29,'Tabel 9'!$P33,'Tabel 9'!$P37,'Tabel 9'!$P41))*'Tabel 12'!$P11</f>
        <v>3358.8014324962469</v>
      </c>
      <c r="F11" s="129">
        <f>(SUM('Tabel 9'!F29,'Tabel 9'!F33,'Tabel 9'!F37,'Tabel 9'!F41)/SUM('Tabel 9'!$P29,'Tabel 9'!$P33,'Tabel 9'!$P37,'Tabel 9'!$P41))*'Tabel 12'!$P11</f>
        <v>1206.1233526824515</v>
      </c>
      <c r="G11" s="129">
        <f>(SUM('Tabel 9'!G29,'Tabel 9'!G33,'Tabel 9'!G37,'Tabel 9'!G41)/SUM('Tabel 9'!$P29,'Tabel 9'!$P33,'Tabel 9'!$P37,'Tabel 9'!$P41))*'Tabel 12'!$P11</f>
        <v>1598.1066413331987</v>
      </c>
      <c r="H11" s="129">
        <f>(SUM('Tabel 9'!H29,'Tabel 9'!H33,'Tabel 9'!H37,'Tabel 9'!H41)/SUM('Tabel 9'!$P29,'Tabel 9'!$P33,'Tabel 9'!$P37,'Tabel 9'!$P41))*'Tabel 12'!$P11</f>
        <v>1149.1922254290137</v>
      </c>
      <c r="I11" s="129">
        <f>(SUM('Tabel 9'!I29,'Tabel 9'!I33,'Tabel 9'!I37,'Tabel 9'!I41)/SUM('Tabel 9'!$P29,'Tabel 9'!$P33,'Tabel 9'!$P37,'Tabel 9'!$P41))*'Tabel 12'!$P11</f>
        <v>6874.8585280327243</v>
      </c>
      <c r="J11" s="129">
        <f>(SUM('Tabel 9'!J29,'Tabel 9'!J33,'Tabel 9'!J37,'Tabel 9'!J41)/SUM('Tabel 9'!$P29,'Tabel 9'!$P33,'Tabel 9'!$P37,'Tabel 9'!$P41))*'Tabel 12'!$P11</f>
        <v>3120.5142065628065</v>
      </c>
      <c r="K11" s="129">
        <f>(SUM('Tabel 9'!K29,'Tabel 9'!K33,'Tabel 9'!K37,'Tabel 9'!K41)/SUM('Tabel 9'!$P29,'Tabel 9'!$P33,'Tabel 9'!$P37,'Tabel 9'!$P41))*'Tabel 12'!$P11</f>
        <v>5173.5784006679351</v>
      </c>
      <c r="L11" s="129">
        <f>(SUM('Tabel 9'!L29,'Tabel 9'!L33,'Tabel 9'!L37,'Tabel 9'!L41)/SUM('Tabel 9'!$P29,'Tabel 9'!$P33,'Tabel 9'!$P37,'Tabel 9'!$P41))*'Tabel 12'!$P11</f>
        <v>4249.0667339784695</v>
      </c>
      <c r="M11" s="129">
        <f>(SUM('Tabel 9'!M29,'Tabel 9'!M33,'Tabel 9'!M37,'Tabel 9'!M41)/SUM('Tabel 9'!$P29,'Tabel 9'!$P33,'Tabel 9'!$P37,'Tabel 9'!$P41))*'Tabel 12'!$P11</f>
        <v>3188.5361974263774</v>
      </c>
      <c r="N11" s="129">
        <f>(SUM('Tabel 9'!N29,'Tabel 9'!N33,'Tabel 9'!N37,'Tabel 9'!N41)/SUM('Tabel 9'!$P29,'Tabel 9'!$P33,'Tabel 9'!$P37,'Tabel 9'!$P41))*'Tabel 12'!$P11</f>
        <v>6327.1580885501053</v>
      </c>
      <c r="O11" s="129">
        <f>(SUM('Tabel 9'!O29,'Tabel 9'!O33,'Tabel 9'!O37,'Tabel 9'!O41)/SUM('Tabel 9'!$P29,'Tabel 9'!$P33,'Tabel 9'!$P37,'Tabel 9'!$P41))*'Tabel 12'!$P11</f>
        <v>4077.2746254739627</v>
      </c>
      <c r="P11" s="129">
        <f>'Tabel 11'!O11</f>
        <v>41043.433727692915</v>
      </c>
      <c r="Q11" s="109"/>
    </row>
    <row r="12" spans="1:17" s="37" customFormat="1" x14ac:dyDescent="0.35">
      <c r="A12" s="38"/>
      <c r="B12" s="57">
        <v>2018</v>
      </c>
      <c r="C12" s="57"/>
      <c r="D12" s="129">
        <f>(SUM('Tabel 9'!D30,'Tabel 9'!D34,'Tabel 9'!D38,'Tabel 9'!D42)/SUM('Tabel 9'!$P30,'Tabel 9'!$P34,'Tabel 9'!$P38,'Tabel 9'!$P42))*'Tabel 12'!$P12</f>
        <v>792.11220447747723</v>
      </c>
      <c r="E12" s="129">
        <f>(SUM('Tabel 9'!E30,'Tabel 9'!E34,'Tabel 9'!E38,'Tabel 9'!E42)/SUM('Tabel 9'!$P30,'Tabel 9'!$P34,'Tabel 9'!$P38,'Tabel 9'!$P42))*'Tabel 12'!$P12</f>
        <v>3679.3217132913987</v>
      </c>
      <c r="F12" s="129">
        <f>(SUM('Tabel 9'!F30,'Tabel 9'!F34,'Tabel 9'!F38,'Tabel 9'!F42)/SUM('Tabel 9'!$P30,'Tabel 9'!$P34,'Tabel 9'!$P38,'Tabel 9'!$P42))*'Tabel 12'!$P12</f>
        <v>1317.1497333751488</v>
      </c>
      <c r="G12" s="129">
        <f>(SUM('Tabel 9'!G30,'Tabel 9'!G34,'Tabel 9'!G38,'Tabel 9'!G42)/SUM('Tabel 9'!$P30,'Tabel 9'!$P34,'Tabel 9'!$P38,'Tabel 9'!$P42))*'Tabel 12'!$P12</f>
        <v>1807.5091252904949</v>
      </c>
      <c r="H12" s="129">
        <f>(SUM('Tabel 9'!H30,'Tabel 9'!H34,'Tabel 9'!H38,'Tabel 9'!H42)/SUM('Tabel 9'!$P30,'Tabel 9'!$P34,'Tabel 9'!$P38,'Tabel 9'!$P42))*'Tabel 12'!$P12</f>
        <v>1322.0862987568275</v>
      </c>
      <c r="I12" s="129">
        <f>(SUM('Tabel 9'!I30,'Tabel 9'!I34,'Tabel 9'!I38,'Tabel 9'!I42)/SUM('Tabel 9'!$P30,'Tabel 9'!$P34,'Tabel 9'!$P38,'Tabel 9'!$P42))*'Tabel 12'!$P12</f>
        <v>8022.6672979796676</v>
      </c>
      <c r="J12" s="129">
        <f>(SUM('Tabel 9'!J30,'Tabel 9'!J34,'Tabel 9'!J38,'Tabel 9'!J42)/SUM('Tabel 9'!$P30,'Tabel 9'!$P34,'Tabel 9'!$P38,'Tabel 9'!$P42))*'Tabel 12'!$P12</f>
        <v>3620.1703171415716</v>
      </c>
      <c r="K12" s="129">
        <f>(SUM('Tabel 9'!K30,'Tabel 9'!K34,'Tabel 9'!K38,'Tabel 9'!K42)/SUM('Tabel 9'!$P30,'Tabel 9'!$P34,'Tabel 9'!$P38,'Tabel 9'!$P42))*'Tabel 12'!$P12</f>
        <v>4910.1325036807084</v>
      </c>
      <c r="L12" s="129">
        <f>(SUM('Tabel 9'!L30,'Tabel 9'!L34,'Tabel 9'!L38,'Tabel 9'!L42)/SUM('Tabel 9'!$P30,'Tabel 9'!$P34,'Tabel 9'!$P38,'Tabel 9'!$P42))*'Tabel 12'!$P12</f>
        <v>4607.2733807184859</v>
      </c>
      <c r="M12" s="129">
        <f>(SUM('Tabel 9'!M30,'Tabel 9'!M34,'Tabel 9'!M38,'Tabel 9'!M42)/SUM('Tabel 9'!$P30,'Tabel 9'!$P34,'Tabel 9'!$P38,'Tabel 9'!$P42))*'Tabel 12'!$P12</f>
        <v>4259.9054892244485</v>
      </c>
      <c r="N12" s="129">
        <f>(SUM('Tabel 9'!N30,'Tabel 9'!N34,'Tabel 9'!N38,'Tabel 9'!N42)/SUM('Tabel 9'!$P30,'Tabel 9'!$P34,'Tabel 9'!$P38,'Tabel 9'!$P42))*'Tabel 12'!$P12</f>
        <v>7598.5902301096976</v>
      </c>
      <c r="O12" s="129">
        <f>(SUM('Tabel 9'!O30,'Tabel 9'!O34,'Tabel 9'!O38,'Tabel 9'!O42)/SUM('Tabel 9'!$P30,'Tabel 9'!$P34,'Tabel 9'!$P38,'Tabel 9'!$P42))*'Tabel 12'!$P12</f>
        <v>4800.1881035043307</v>
      </c>
      <c r="P12" s="129">
        <f>'Tabel 11'!O12</f>
        <v>46737.106397550262</v>
      </c>
      <c r="Q12" s="109"/>
    </row>
    <row r="13" spans="1:17" s="37" customFormat="1" x14ac:dyDescent="0.35">
      <c r="A13" s="38"/>
      <c r="B13" s="57">
        <v>2020</v>
      </c>
      <c r="C13" s="57"/>
      <c r="D13" s="129">
        <f>(SUM('Tabel 9'!D31,'Tabel 9'!D35,'Tabel 9'!D39,'Tabel 9'!D43)/SUM('Tabel 9'!$P31,'Tabel 9'!$P35,'Tabel 9'!$P39,'Tabel 9'!$P43))*'Tabel 12'!$P13</f>
        <v>727.90561049055873</v>
      </c>
      <c r="E13" s="129">
        <f>(SUM('Tabel 9'!E31,'Tabel 9'!E35,'Tabel 9'!E39,'Tabel 9'!E43)/SUM('Tabel 9'!$P31,'Tabel 9'!$P35,'Tabel 9'!$P39,'Tabel 9'!$P43))*'Tabel 12'!$P13</f>
        <v>3762.2271622352396</v>
      </c>
      <c r="F13" s="129">
        <f>(SUM('Tabel 9'!F31,'Tabel 9'!F35,'Tabel 9'!F39,'Tabel 9'!F43)/SUM('Tabel 9'!$P31,'Tabel 9'!$P35,'Tabel 9'!$P39,'Tabel 9'!$P43))*'Tabel 12'!$P13</f>
        <v>1279.40390553164</v>
      </c>
      <c r="G13" s="129">
        <f>(SUM('Tabel 9'!G31,'Tabel 9'!G35,'Tabel 9'!G39,'Tabel 9'!G43)/SUM('Tabel 9'!$P31,'Tabel 9'!$P35,'Tabel 9'!$P39,'Tabel 9'!$P43))*'Tabel 12'!$P13</f>
        <v>1696.4933931584869</v>
      </c>
      <c r="H13" s="129">
        <f>(SUM('Tabel 9'!H31,'Tabel 9'!H35,'Tabel 9'!H39,'Tabel 9'!H43)/SUM('Tabel 9'!$P31,'Tabel 9'!$P35,'Tabel 9'!$P39,'Tabel 9'!$P43))*'Tabel 12'!$P13</f>
        <v>1174.4944563186621</v>
      </c>
      <c r="I13" s="129">
        <f>(SUM('Tabel 9'!I31,'Tabel 9'!I35,'Tabel 9'!I39,'Tabel 9'!I43)/SUM('Tabel 9'!$P31,'Tabel 9'!$P35,'Tabel 9'!$P39,'Tabel 9'!$P43))*'Tabel 12'!$P13</f>
        <v>7293.7166749056414</v>
      </c>
      <c r="J13" s="129">
        <f>(SUM('Tabel 9'!J31,'Tabel 9'!J35,'Tabel 9'!J39,'Tabel 9'!J43)/SUM('Tabel 9'!$P31,'Tabel 9'!$P35,'Tabel 9'!$P39,'Tabel 9'!$P43))*'Tabel 12'!$P13</f>
        <v>3548.6445409146863</v>
      </c>
      <c r="K13" s="129">
        <f>(SUM('Tabel 9'!K31,'Tabel 9'!K35,'Tabel 9'!K39,'Tabel 9'!K43)/SUM('Tabel 9'!$P31,'Tabel 9'!$P35,'Tabel 9'!$P39,'Tabel 9'!$P43))*'Tabel 12'!$P13</f>
        <v>4727.0828294648745</v>
      </c>
      <c r="L13" s="129">
        <f>(SUM('Tabel 9'!L31,'Tabel 9'!L35,'Tabel 9'!L39,'Tabel 9'!L43)/SUM('Tabel 9'!$P31,'Tabel 9'!$P35,'Tabel 9'!$P39,'Tabel 9'!$P43))*'Tabel 12'!$P13</f>
        <v>4034.2921413733702</v>
      </c>
      <c r="M13" s="129">
        <f>(SUM('Tabel 9'!M31,'Tabel 9'!M35,'Tabel 9'!M39,'Tabel 9'!M43)/SUM('Tabel 9'!$P31,'Tabel 9'!$P35,'Tabel 9'!$P39,'Tabel 9'!$P43))*'Tabel 12'!$P13</f>
        <v>4188.9128328715287</v>
      </c>
      <c r="N13" s="129">
        <f>(SUM('Tabel 9'!N31,'Tabel 9'!N35,'Tabel 9'!N39,'Tabel 9'!N43)/SUM('Tabel 9'!$P31,'Tabel 9'!$P35,'Tabel 9'!$P39,'Tabel 9'!$P43))*'Tabel 12'!$P13</f>
        <v>6233.5784937186118</v>
      </c>
      <c r="O13" s="129">
        <f>(SUM('Tabel 9'!O31,'Tabel 9'!O35,'Tabel 9'!O39,'Tabel 9'!O43)/SUM('Tabel 9'!$P31,'Tabel 9'!$P35,'Tabel 9'!$P39,'Tabel 9'!$P43))*'Tabel 12'!$P13</f>
        <v>4142.9106185472383</v>
      </c>
      <c r="P13" s="129">
        <f>'Tabel 11'!O13</f>
        <v>42809.662659530535</v>
      </c>
      <c r="Q13" s="109"/>
    </row>
    <row r="14" spans="1:17" s="37" customFormat="1" x14ac:dyDescent="0.35">
      <c r="A14" s="38"/>
      <c r="B14" s="57"/>
      <c r="C14" s="57"/>
      <c r="D14" s="129"/>
      <c r="E14" s="129"/>
      <c r="F14" s="129"/>
      <c r="G14" s="129"/>
      <c r="H14" s="129"/>
      <c r="I14" s="129"/>
      <c r="J14" s="129"/>
      <c r="K14" s="129"/>
      <c r="L14" s="129"/>
      <c r="M14" s="129"/>
      <c r="N14" s="129"/>
      <c r="O14" s="129"/>
      <c r="P14" s="129"/>
      <c r="Q14" s="109"/>
    </row>
    <row r="15" spans="1:17" s="37" customFormat="1" x14ac:dyDescent="0.35">
      <c r="A15" s="38" t="s">
        <v>43</v>
      </c>
      <c r="B15" s="57">
        <v>2013</v>
      </c>
      <c r="C15" s="57"/>
      <c r="D15" s="129">
        <f>(SUM('Tabel 9'!D46,'Tabel 9'!D50,'Tabel 9'!D54)/SUM('Tabel 9'!$P46,'Tabel 9'!$P50,'Tabel 9'!$P54))*'Tabel 12'!$P15</f>
        <v>7104.588464486189</v>
      </c>
      <c r="E15" s="129">
        <f>(SUM('Tabel 9'!E46,'Tabel 9'!E50,'Tabel 9'!E54)/SUM('Tabel 9'!$P46,'Tabel 9'!$P50,'Tabel 9'!$P54))*'Tabel 12'!$P15</f>
        <v>32135.471190422038</v>
      </c>
      <c r="F15" s="129">
        <f>(SUM('Tabel 9'!F46,'Tabel 9'!F50,'Tabel 9'!F54)/SUM('Tabel 9'!$P46,'Tabel 9'!$P50,'Tabel 9'!$P54))*'Tabel 12'!$P15</f>
        <v>21886.19824601537</v>
      </c>
      <c r="G15" s="129">
        <f>(SUM('Tabel 9'!G46,'Tabel 9'!G50,'Tabel 9'!G54)/SUM('Tabel 9'!$P46,'Tabel 9'!$P50,'Tabel 9'!$P54))*'Tabel 12'!$P15</f>
        <v>24782.834984146259</v>
      </c>
      <c r="H15" s="129">
        <f>(SUM('Tabel 9'!H46,'Tabel 9'!H50,'Tabel 9'!H54)/SUM('Tabel 9'!$P46,'Tabel 9'!$P50,'Tabel 9'!$P54))*'Tabel 12'!$P15</f>
        <v>7348.7251379235904</v>
      </c>
      <c r="I15" s="129">
        <f>(SUM('Tabel 9'!I46,'Tabel 9'!I50,'Tabel 9'!I54)/SUM('Tabel 9'!$P46,'Tabel 9'!$P50,'Tabel 9'!$P54))*'Tabel 12'!$P15</f>
        <v>49928.979594152443</v>
      </c>
      <c r="J15" s="129">
        <f>(SUM('Tabel 9'!J46,'Tabel 9'!J50,'Tabel 9'!J54)/SUM('Tabel 9'!$P46,'Tabel 9'!$P50,'Tabel 9'!$P54))*'Tabel 12'!$P15</f>
        <v>16664.664942363797</v>
      </c>
      <c r="K15" s="129">
        <f>(SUM('Tabel 9'!K46,'Tabel 9'!K50,'Tabel 9'!K54)/SUM('Tabel 9'!$P46,'Tabel 9'!$P50,'Tabel 9'!$P54))*'Tabel 12'!$P15</f>
        <v>75473.153966070313</v>
      </c>
      <c r="L15" s="129">
        <f>(SUM('Tabel 9'!L46,'Tabel 9'!L50,'Tabel 9'!L54)/SUM('Tabel 9'!$P46,'Tabel 9'!$P50,'Tabel 9'!$P54))*'Tabel 12'!$P15</f>
        <v>56630.341638661324</v>
      </c>
      <c r="M15" s="129">
        <f>(SUM('Tabel 9'!M46,'Tabel 9'!M50,'Tabel 9'!M54)/SUM('Tabel 9'!$P46,'Tabel 9'!$P50,'Tabel 9'!$P54))*'Tabel 12'!$P15</f>
        <v>34828.770275856608</v>
      </c>
      <c r="N15" s="129">
        <f>(SUM('Tabel 9'!N46,'Tabel 9'!N50,'Tabel 9'!N54)/SUM('Tabel 9'!$P46,'Tabel 9'!$P50,'Tabel 9'!$P54))*'Tabel 12'!$P15</f>
        <v>35550.619536170401</v>
      </c>
      <c r="O15" s="129">
        <f>(SUM('Tabel 9'!O46,'Tabel 9'!O50,'Tabel 9'!O54)/SUM('Tabel 9'!$P46,'Tabel 9'!$P50,'Tabel 9'!$P54))*'Tabel 12'!$P15</f>
        <v>26531.424726465131</v>
      </c>
      <c r="P15" s="129">
        <f>'Tabel 11'!O15</f>
        <v>388865.7727027334</v>
      </c>
      <c r="Q15" s="109"/>
    </row>
    <row r="16" spans="1:17" s="37" customFormat="1" x14ac:dyDescent="0.35">
      <c r="A16" s="38"/>
      <c r="B16" s="57">
        <v>2015</v>
      </c>
      <c r="C16" s="57"/>
      <c r="D16" s="129">
        <f>(SUM('Tabel 9'!D47,'Tabel 9'!D51,'Tabel 9'!D55)/SUM('Tabel 9'!$P47,'Tabel 9'!$P51,'Tabel 9'!$P55))*'Tabel 12'!$P16</f>
        <v>6972.172706857099</v>
      </c>
      <c r="E16" s="129">
        <f>(SUM('Tabel 9'!E47,'Tabel 9'!E51,'Tabel 9'!E55)/SUM('Tabel 9'!$P47,'Tabel 9'!$P51,'Tabel 9'!$P55))*'Tabel 12'!$P16</f>
        <v>33159.440917976644</v>
      </c>
      <c r="F16" s="129">
        <f>(SUM('Tabel 9'!F47,'Tabel 9'!F51,'Tabel 9'!F55)/SUM('Tabel 9'!$P47,'Tabel 9'!$P51,'Tabel 9'!$P55))*'Tabel 12'!$P16</f>
        <v>23285.951043327997</v>
      </c>
      <c r="G16" s="129">
        <f>(SUM('Tabel 9'!G47,'Tabel 9'!G51,'Tabel 9'!G55)/SUM('Tabel 9'!$P47,'Tabel 9'!$P51,'Tabel 9'!$P55))*'Tabel 12'!$P16</f>
        <v>25084.260985519133</v>
      </c>
      <c r="H16" s="129">
        <f>(SUM('Tabel 9'!H47,'Tabel 9'!H51,'Tabel 9'!H55)/SUM('Tabel 9'!$P47,'Tabel 9'!$P51,'Tabel 9'!$P55))*'Tabel 12'!$P16</f>
        <v>6984.7584213473574</v>
      </c>
      <c r="I16" s="129">
        <f>(SUM('Tabel 9'!I47,'Tabel 9'!I51,'Tabel 9'!I55)/SUM('Tabel 9'!$P47,'Tabel 9'!$P51,'Tabel 9'!$P55))*'Tabel 12'!$P16</f>
        <v>50692.059150598994</v>
      </c>
      <c r="J16" s="129">
        <f>(SUM('Tabel 9'!J47,'Tabel 9'!J51,'Tabel 9'!J55)/SUM('Tabel 9'!$P47,'Tabel 9'!$P51,'Tabel 9'!$P55))*'Tabel 12'!$P16</f>
        <v>16906.381236539917</v>
      </c>
      <c r="K16" s="129">
        <f>(SUM('Tabel 9'!K47,'Tabel 9'!K51,'Tabel 9'!K55)/SUM('Tabel 9'!$P47,'Tabel 9'!$P51,'Tabel 9'!$P55))*'Tabel 12'!$P16</f>
        <v>79634.161814162711</v>
      </c>
      <c r="L16" s="129">
        <f>(SUM('Tabel 9'!L47,'Tabel 9'!L51,'Tabel 9'!L55)/SUM('Tabel 9'!$P47,'Tabel 9'!$P51,'Tabel 9'!$P55))*'Tabel 12'!$P16</f>
        <v>56944.501771123789</v>
      </c>
      <c r="M16" s="129">
        <f>(SUM('Tabel 9'!M47,'Tabel 9'!M51,'Tabel 9'!M55)/SUM('Tabel 9'!$P47,'Tabel 9'!$P51,'Tabel 9'!$P55))*'Tabel 12'!$P16</f>
        <v>41026.963701274763</v>
      </c>
      <c r="N16" s="129">
        <f>(SUM('Tabel 9'!N47,'Tabel 9'!N51,'Tabel 9'!N55)/SUM('Tabel 9'!$P47,'Tabel 9'!$P51,'Tabel 9'!$P55))*'Tabel 12'!$P16</f>
        <v>35480.006010563804</v>
      </c>
      <c r="O16" s="129">
        <f>(SUM('Tabel 9'!O47,'Tabel 9'!O51,'Tabel 9'!O55)/SUM('Tabel 9'!$P47,'Tabel 9'!$P51,'Tabel 9'!$P55))*'Tabel 12'!$P16</f>
        <v>28009.128181671822</v>
      </c>
      <c r="P16" s="129">
        <f>'Tabel 11'!O16</f>
        <v>404179.78594096401</v>
      </c>
      <c r="Q16" s="109"/>
    </row>
    <row r="17" spans="1:17" s="37" customFormat="1" x14ac:dyDescent="0.35">
      <c r="A17" s="38"/>
      <c r="B17" s="57">
        <v>2018</v>
      </c>
      <c r="C17" s="57"/>
      <c r="D17" s="129">
        <f>(SUM('Tabel 9'!D48,'Tabel 9'!D52,'Tabel 9'!D56)/SUM('Tabel 9'!$P48,'Tabel 9'!$P52,'Tabel 9'!$P56))*'Tabel 12'!$P17</f>
        <v>9012.9944420959127</v>
      </c>
      <c r="E17" s="129">
        <f>(SUM('Tabel 9'!E48,'Tabel 9'!E52,'Tabel 9'!E56)/SUM('Tabel 9'!$P48,'Tabel 9'!$P52,'Tabel 9'!$P56))*'Tabel 12'!$P17</f>
        <v>43424.244588789275</v>
      </c>
      <c r="F17" s="129">
        <f>(SUM('Tabel 9'!F48,'Tabel 9'!F52,'Tabel 9'!F56)/SUM('Tabel 9'!$P48,'Tabel 9'!$P52,'Tabel 9'!$P56))*'Tabel 12'!$P17</f>
        <v>26464.767662723883</v>
      </c>
      <c r="G17" s="129">
        <f>(SUM('Tabel 9'!G48,'Tabel 9'!G52,'Tabel 9'!G56)/SUM('Tabel 9'!$P48,'Tabel 9'!$P52,'Tabel 9'!$P56))*'Tabel 12'!$P17</f>
        <v>30717.230925070675</v>
      </c>
      <c r="H17" s="129">
        <f>(SUM('Tabel 9'!H48,'Tabel 9'!H52,'Tabel 9'!H56)/SUM('Tabel 9'!$P48,'Tabel 9'!$P52,'Tabel 9'!$P56))*'Tabel 12'!$P17</f>
        <v>10163.476186396179</v>
      </c>
      <c r="I17" s="129">
        <f>(SUM('Tabel 9'!I48,'Tabel 9'!I52,'Tabel 9'!I56)/SUM('Tabel 9'!$P48,'Tabel 9'!$P52,'Tabel 9'!$P56))*'Tabel 12'!$P17</f>
        <v>63486.672086832143</v>
      </c>
      <c r="J17" s="129">
        <f>(SUM('Tabel 9'!J48,'Tabel 9'!J52,'Tabel 9'!J56)/SUM('Tabel 9'!$P48,'Tabel 9'!$P52,'Tabel 9'!$P56))*'Tabel 12'!$P17</f>
        <v>20480.780153198844</v>
      </c>
      <c r="K17" s="129">
        <f>(SUM('Tabel 9'!K48,'Tabel 9'!K52,'Tabel 9'!K56)/SUM('Tabel 9'!$P48,'Tabel 9'!$P52,'Tabel 9'!$P56))*'Tabel 12'!$P17</f>
        <v>103235.10155760826</v>
      </c>
      <c r="L17" s="129">
        <f>(SUM('Tabel 9'!L48,'Tabel 9'!L52,'Tabel 9'!L56)/SUM('Tabel 9'!$P48,'Tabel 9'!$P52,'Tabel 9'!$P56))*'Tabel 12'!$P17</f>
        <v>69961.547000277031</v>
      </c>
      <c r="M17" s="129">
        <f>(SUM('Tabel 9'!M48,'Tabel 9'!M52,'Tabel 9'!M56)/SUM('Tabel 9'!$P48,'Tabel 9'!$P52,'Tabel 9'!$P56))*'Tabel 12'!$P17</f>
        <v>52821.132686336219</v>
      </c>
      <c r="N17" s="129">
        <f>(SUM('Tabel 9'!N48,'Tabel 9'!N52,'Tabel 9'!N56)/SUM('Tabel 9'!$P48,'Tabel 9'!$P52,'Tabel 9'!$P56))*'Tabel 12'!$P17</f>
        <v>43488.601923781986</v>
      </c>
      <c r="O17" s="129">
        <f>(SUM('Tabel 9'!O48,'Tabel 9'!O52,'Tabel 9'!O56)/SUM('Tabel 9'!$P48,'Tabel 9'!$P52,'Tabel 9'!$P56))*'Tabel 12'!$P17</f>
        <v>36275.564871112554</v>
      </c>
      <c r="P17" s="129">
        <f>'Tabel 11'!O17</f>
        <v>509532.11408422299</v>
      </c>
      <c r="Q17" s="109"/>
    </row>
    <row r="18" spans="1:17" s="37" customFormat="1" x14ac:dyDescent="0.35">
      <c r="A18" s="38"/>
      <c r="B18" s="57">
        <v>2020</v>
      </c>
      <c r="C18" s="57"/>
      <c r="D18" s="129">
        <f>(SUM('Tabel 9'!D49,'Tabel 9'!D53,'Tabel 9'!D57)/SUM('Tabel 9'!$P49,'Tabel 9'!$P53,'Tabel 9'!$P57))*'Tabel 12'!$P18</f>
        <v>11141.852589735765</v>
      </c>
      <c r="E18" s="129">
        <f>(SUM('Tabel 9'!E49,'Tabel 9'!E53,'Tabel 9'!E57)/SUM('Tabel 9'!$P49,'Tabel 9'!$P53,'Tabel 9'!$P57))*'Tabel 12'!$P18</f>
        <v>28223.432660305214</v>
      </c>
      <c r="F18" s="129">
        <f>(SUM('Tabel 9'!F49,'Tabel 9'!F53,'Tabel 9'!F57)/SUM('Tabel 9'!$P49,'Tabel 9'!$P53,'Tabel 9'!$P57))*'Tabel 12'!$P18</f>
        <v>26675.082647462437</v>
      </c>
      <c r="G18" s="129">
        <f>(SUM('Tabel 9'!G49,'Tabel 9'!G53,'Tabel 9'!G57)/SUM('Tabel 9'!$P49,'Tabel 9'!$P53,'Tabel 9'!$P57))*'Tabel 12'!$P18</f>
        <v>33242.109175999183</v>
      </c>
      <c r="H18" s="129">
        <f>(SUM('Tabel 9'!H49,'Tabel 9'!H53,'Tabel 9'!H57)/SUM('Tabel 9'!$P49,'Tabel 9'!$P53,'Tabel 9'!$P57))*'Tabel 12'!$P18</f>
        <v>11794.503662795141</v>
      </c>
      <c r="I18" s="129">
        <f>(SUM('Tabel 9'!I49,'Tabel 9'!I53,'Tabel 9'!I57)/SUM('Tabel 9'!$P49,'Tabel 9'!$P53,'Tabel 9'!$P57))*'Tabel 12'!$P18</f>
        <v>67216.310926834005</v>
      </c>
      <c r="J18" s="129">
        <f>(SUM('Tabel 9'!J49,'Tabel 9'!J53,'Tabel 9'!J57)/SUM('Tabel 9'!$P49,'Tabel 9'!$P53,'Tabel 9'!$P57))*'Tabel 12'!$P18</f>
        <v>22018.667819376202</v>
      </c>
      <c r="K18" s="129">
        <f>(SUM('Tabel 9'!K49,'Tabel 9'!K53,'Tabel 9'!K57)/SUM('Tabel 9'!$P49,'Tabel 9'!$P53,'Tabel 9'!$P57))*'Tabel 12'!$P18</f>
        <v>87300.845085739362</v>
      </c>
      <c r="L18" s="129">
        <f>(SUM('Tabel 9'!L49,'Tabel 9'!L53,'Tabel 9'!L57)/SUM('Tabel 9'!$P49,'Tabel 9'!$P53,'Tabel 9'!$P57))*'Tabel 12'!$P18</f>
        <v>66353.153461821668</v>
      </c>
      <c r="M18" s="129">
        <f>(SUM('Tabel 9'!M49,'Tabel 9'!M53,'Tabel 9'!M57)/SUM('Tabel 9'!$P49,'Tabel 9'!$P53,'Tabel 9'!$P57))*'Tabel 12'!$P18</f>
        <v>27697.747519815191</v>
      </c>
      <c r="N18" s="129">
        <f>(SUM('Tabel 9'!N49,'Tabel 9'!N53,'Tabel 9'!N57)/SUM('Tabel 9'!$P49,'Tabel 9'!$P53,'Tabel 9'!$P57))*'Tabel 12'!$P18</f>
        <v>47254.415509691011</v>
      </c>
      <c r="O18" s="129">
        <f>(SUM('Tabel 9'!O49,'Tabel 9'!O53,'Tabel 9'!O57)/SUM('Tabel 9'!$P49,'Tabel 9'!$P53,'Tabel 9'!$P57))*'Tabel 12'!$P18</f>
        <v>42789.623083796156</v>
      </c>
      <c r="P18" s="129">
        <f>'Tabel 11'!O18</f>
        <v>471707.7441433713</v>
      </c>
      <c r="Q18" s="109"/>
    </row>
    <row r="19" spans="1:17" s="37" customFormat="1" x14ac:dyDescent="0.35">
      <c r="A19" s="38"/>
      <c r="B19" s="57"/>
      <c r="C19" s="57"/>
      <c r="D19" s="129"/>
      <c r="E19" s="129"/>
      <c r="F19" s="129"/>
      <c r="G19" s="129"/>
      <c r="H19" s="129"/>
      <c r="I19" s="129"/>
      <c r="J19" s="129"/>
      <c r="K19" s="129"/>
      <c r="L19" s="129"/>
      <c r="M19" s="129"/>
      <c r="N19" s="129"/>
      <c r="O19" s="129"/>
      <c r="P19" s="129"/>
      <c r="Q19" s="109"/>
    </row>
    <row r="20" spans="1:17" s="37" customFormat="1" x14ac:dyDescent="0.35">
      <c r="A20" s="38" t="s">
        <v>141</v>
      </c>
      <c r="B20" s="57">
        <v>2013</v>
      </c>
      <c r="C20" s="57"/>
      <c r="D20" s="129">
        <f>SUM(D15,D10,D5)</f>
        <v>11345.436904885752</v>
      </c>
      <c r="E20" s="129">
        <f t="shared" ref="E20:P20" si="0">SUM(E15,E10,E5)</f>
        <v>40938.596582014463</v>
      </c>
      <c r="F20" s="129">
        <f t="shared" si="0"/>
        <v>26374.383952153992</v>
      </c>
      <c r="G20" s="129">
        <f t="shared" si="0"/>
        <v>30809.063112852928</v>
      </c>
      <c r="H20" s="129">
        <f t="shared" si="0"/>
        <v>11149.672633288243</v>
      </c>
      <c r="I20" s="129">
        <f t="shared" si="0"/>
        <v>62163.207222638179</v>
      </c>
      <c r="J20" s="129">
        <f t="shared" si="0"/>
        <v>21578.6699805385</v>
      </c>
      <c r="K20" s="129">
        <f t="shared" si="0"/>
        <v>83598.891405682269</v>
      </c>
      <c r="L20" s="129">
        <f t="shared" si="0"/>
        <v>63697.672339105739</v>
      </c>
      <c r="M20" s="129">
        <f t="shared" si="0"/>
        <v>40155.712244031609</v>
      </c>
      <c r="N20" s="129">
        <f t="shared" si="0"/>
        <v>47294.459837853923</v>
      </c>
      <c r="O20" s="129">
        <f t="shared" si="0"/>
        <v>32980.770263101062</v>
      </c>
      <c r="P20" s="129">
        <f t="shared" si="0"/>
        <v>472086.53647814662</v>
      </c>
      <c r="Q20" s="109"/>
    </row>
    <row r="21" spans="1:17" s="37" customFormat="1" x14ac:dyDescent="0.35">
      <c r="A21" s="38"/>
      <c r="B21" s="57">
        <v>2015</v>
      </c>
      <c r="C21" s="57"/>
      <c r="D21" s="129">
        <f>SUM(D16,D11,D6)</f>
        <v>11925.078683507574</v>
      </c>
      <c r="E21" s="129">
        <f t="shared" ref="E21:P21" si="1">SUM(E16,E11,E6)</f>
        <v>42330.190902263166</v>
      </c>
      <c r="F21" s="129">
        <f t="shared" si="1"/>
        <v>28451.856650536392</v>
      </c>
      <c r="G21" s="129">
        <f t="shared" si="1"/>
        <v>31501.420650900611</v>
      </c>
      <c r="H21" s="129">
        <f t="shared" si="1"/>
        <v>12076.242610673484</v>
      </c>
      <c r="I21" s="129">
        <f t="shared" si="1"/>
        <v>63588.590098874585</v>
      </c>
      <c r="J21" s="129">
        <f t="shared" si="1"/>
        <v>21933.669101189211</v>
      </c>
      <c r="K21" s="129">
        <f t="shared" si="1"/>
        <v>89211.053064133463</v>
      </c>
      <c r="L21" s="129">
        <f t="shared" si="1"/>
        <v>64569.479833411657</v>
      </c>
      <c r="M21" s="129">
        <f t="shared" si="1"/>
        <v>47151.31856072104</v>
      </c>
      <c r="N21" s="129">
        <f t="shared" si="1"/>
        <v>48302.67255113065</v>
      </c>
      <c r="O21" s="129">
        <f t="shared" si="1"/>
        <v>34956.676811006946</v>
      </c>
      <c r="P21" s="129">
        <f t="shared" si="1"/>
        <v>495998.24951834878</v>
      </c>
      <c r="Q21" s="109"/>
    </row>
    <row r="22" spans="1:17" s="37" customFormat="1" x14ac:dyDescent="0.35">
      <c r="A22" s="38"/>
      <c r="B22" s="57">
        <v>2018</v>
      </c>
      <c r="C22" s="57"/>
      <c r="D22" s="129">
        <f>SUM(D17,D12,D7)</f>
        <v>13578.247133254825</v>
      </c>
      <c r="E22" s="129">
        <f t="shared" ref="E22:P22" si="2">SUM(E17,E12,E7)</f>
        <v>51824.17165988544</v>
      </c>
      <c r="F22" s="129">
        <f t="shared" si="2"/>
        <v>31409.05439108927</v>
      </c>
      <c r="G22" s="129">
        <f t="shared" si="2"/>
        <v>36838.720279926143</v>
      </c>
      <c r="H22" s="129">
        <f t="shared" si="2"/>
        <v>15662.228470776681</v>
      </c>
      <c r="I22" s="129">
        <f t="shared" si="2"/>
        <v>76835.183892567555</v>
      </c>
      <c r="J22" s="129">
        <f t="shared" si="2"/>
        <v>25706.002283726102</v>
      </c>
      <c r="K22" s="129">
        <f t="shared" si="2"/>
        <v>112503.16531387717</v>
      </c>
      <c r="L22" s="129">
        <f t="shared" si="2"/>
        <v>77453.650126393972</v>
      </c>
      <c r="M22" s="129">
        <f t="shared" si="2"/>
        <v>59479.833494114035</v>
      </c>
      <c r="N22" s="129">
        <f t="shared" si="2"/>
        <v>56546.227161597686</v>
      </c>
      <c r="O22" s="129">
        <f t="shared" si="2"/>
        <v>43603.439533852761</v>
      </c>
      <c r="P22" s="129">
        <f t="shared" si="2"/>
        <v>601439.92374106171</v>
      </c>
      <c r="Q22" s="109"/>
    </row>
    <row r="23" spans="1:17" s="37" customFormat="1" x14ac:dyDescent="0.35">
      <c r="A23" s="38"/>
      <c r="B23" s="57">
        <v>2020</v>
      </c>
      <c r="C23" s="57"/>
      <c r="D23" s="129">
        <f>SUM(D18,D13,D8)</f>
        <v>15057.930938411257</v>
      </c>
      <c r="E23" s="129">
        <f t="shared" ref="E23:P23" si="3">SUM(E18,E13,E8)</f>
        <v>36466.203112117655</v>
      </c>
      <c r="F23" s="129">
        <f t="shared" si="3"/>
        <v>30893.813173364691</v>
      </c>
      <c r="G23" s="129">
        <f t="shared" si="3"/>
        <v>39058.473569967267</v>
      </c>
      <c r="H23" s="129">
        <f t="shared" si="3"/>
        <v>17065.364600376546</v>
      </c>
      <c r="I23" s="129">
        <f t="shared" si="3"/>
        <v>79733.930954675103</v>
      </c>
      <c r="J23" s="129">
        <f t="shared" si="3"/>
        <v>27388.72179780322</v>
      </c>
      <c r="K23" s="129">
        <f t="shared" si="3"/>
        <v>96505.952697212313</v>
      </c>
      <c r="L23" s="129">
        <f t="shared" si="3"/>
        <v>72823.371305068955</v>
      </c>
      <c r="M23" s="129">
        <f t="shared" si="3"/>
        <v>33720.710993301269</v>
      </c>
      <c r="N23" s="129">
        <f t="shared" si="3"/>
        <v>58229.81500853019</v>
      </c>
      <c r="O23" s="129">
        <f t="shared" si="3"/>
        <v>49078.255551354319</v>
      </c>
      <c r="P23" s="129">
        <f t="shared" si="3"/>
        <v>556022.54370218271</v>
      </c>
      <c r="Q23" s="109"/>
    </row>
    <row r="24" spans="1:17" s="37" customFormat="1" x14ac:dyDescent="0.35">
      <c r="A24" s="43"/>
      <c r="B24" s="96"/>
      <c r="C24" s="96"/>
      <c r="D24" s="130"/>
      <c r="E24" s="130"/>
      <c r="F24" s="130"/>
      <c r="G24" s="130"/>
      <c r="H24" s="130"/>
      <c r="I24" s="130"/>
      <c r="J24" s="130"/>
      <c r="K24" s="130"/>
      <c r="L24" s="130"/>
      <c r="M24" s="130"/>
      <c r="N24" s="130"/>
      <c r="O24" s="130"/>
      <c r="P24" s="130"/>
      <c r="Q24" s="109"/>
    </row>
    <row r="25" spans="1:17" x14ac:dyDescent="0.35">
      <c r="A25" s="92" t="s">
        <v>276</v>
      </c>
      <c r="B25" s="98"/>
      <c r="C25" s="98"/>
      <c r="D25" s="42"/>
      <c r="E25" s="42"/>
      <c r="F25" s="42"/>
      <c r="G25" s="42"/>
      <c r="H25" s="42"/>
      <c r="I25" s="42"/>
      <c r="J25" s="42"/>
      <c r="K25" s="42"/>
      <c r="L25" s="42"/>
      <c r="M25" s="42"/>
      <c r="N25" s="42"/>
      <c r="O25" s="42"/>
      <c r="P25" s="42"/>
    </row>
    <row r="26" spans="1:17" x14ac:dyDescent="0.35">
      <c r="A26" s="92" t="s">
        <v>275</v>
      </c>
      <c r="B26" s="92"/>
      <c r="C26" s="92"/>
      <c r="D26" s="92"/>
      <c r="E26" s="92"/>
      <c r="F26" s="92"/>
      <c r="G26" s="92"/>
      <c r="H26" s="92"/>
      <c r="I26" s="92"/>
      <c r="J26" s="92"/>
      <c r="K26" s="92"/>
      <c r="L26" s="92"/>
      <c r="M26" s="92"/>
      <c r="N26" s="92"/>
      <c r="O26" s="92"/>
      <c r="P26" s="92"/>
    </row>
    <row r="27" spans="1:17" x14ac:dyDescent="0.35">
      <c r="A27" s="92" t="s">
        <v>100</v>
      </c>
      <c r="B27" s="106"/>
      <c r="C27" s="106"/>
      <c r="D27" s="92"/>
      <c r="E27" s="92"/>
      <c r="F27" s="92"/>
      <c r="G27" s="92"/>
      <c r="H27" s="92"/>
      <c r="I27" s="92"/>
      <c r="J27" s="92"/>
      <c r="K27" s="92"/>
      <c r="L27" s="92"/>
      <c r="M27" s="92"/>
      <c r="N27" s="92"/>
      <c r="O27" s="92"/>
      <c r="P27" s="92"/>
    </row>
    <row r="28" spans="1:17" x14ac:dyDescent="0.35">
      <c r="A28" s="262"/>
      <c r="B28" s="262"/>
      <c r="C28" s="262"/>
      <c r="D28" s="266"/>
      <c r="E28" s="266"/>
      <c r="F28" s="266"/>
      <c r="G28" s="266"/>
      <c r="H28" s="266"/>
      <c r="I28" s="266"/>
      <c r="J28" s="266"/>
      <c r="K28" s="266"/>
      <c r="L28" s="266"/>
      <c r="M28" s="266"/>
      <c r="N28" s="266"/>
      <c r="O28" s="266"/>
      <c r="P28" s="262"/>
    </row>
    <row r="29" spans="1:17" x14ac:dyDescent="0.35">
      <c r="A29" s="262"/>
      <c r="B29" s="262"/>
      <c r="C29" s="262"/>
      <c r="D29" s="262"/>
      <c r="E29" s="262"/>
      <c r="F29" s="262"/>
      <c r="G29" s="262"/>
      <c r="H29" s="262"/>
      <c r="I29" s="262"/>
      <c r="J29" s="262"/>
      <c r="K29" s="262"/>
      <c r="L29" s="262"/>
      <c r="M29" s="262"/>
      <c r="N29" s="262"/>
      <c r="O29" s="262"/>
      <c r="P29" s="262"/>
    </row>
    <row r="30" spans="1:17" x14ac:dyDescent="0.35">
      <c r="A30" s="262"/>
      <c r="B30" s="262"/>
      <c r="C30" s="262"/>
      <c r="D30" s="262"/>
      <c r="E30" s="262"/>
      <c r="F30" s="262"/>
      <c r="G30" s="262"/>
      <c r="H30" s="262"/>
      <c r="I30" s="262"/>
      <c r="J30" s="262"/>
      <c r="K30" s="262"/>
      <c r="L30" s="262"/>
      <c r="M30" s="262"/>
      <c r="N30" s="262"/>
      <c r="O30" s="262"/>
      <c r="P30" s="262"/>
    </row>
    <row r="31" spans="1:17" x14ac:dyDescent="0.35">
      <c r="A31" s="262"/>
      <c r="B31" s="262"/>
      <c r="C31" s="262"/>
      <c r="D31" s="262"/>
      <c r="E31" s="262"/>
      <c r="F31" s="262"/>
      <c r="G31" s="262"/>
      <c r="H31" s="262"/>
      <c r="I31" s="262"/>
      <c r="J31" s="262"/>
      <c r="K31" s="262"/>
      <c r="L31" s="262"/>
      <c r="M31" s="262"/>
      <c r="N31" s="262"/>
      <c r="O31" s="262"/>
      <c r="P31" s="262"/>
    </row>
    <row r="32" spans="1:17" x14ac:dyDescent="0.35">
      <c r="A32" s="262"/>
      <c r="B32" s="262"/>
      <c r="C32" s="262"/>
      <c r="D32" s="262"/>
      <c r="E32" s="262"/>
      <c r="F32" s="262"/>
      <c r="G32" s="262"/>
      <c r="H32" s="262"/>
      <c r="I32" s="262"/>
      <c r="J32" s="262"/>
      <c r="K32" s="262"/>
      <c r="L32" s="262"/>
      <c r="M32" s="262"/>
      <c r="N32" s="262"/>
      <c r="O32" s="262"/>
      <c r="P32" s="26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zoomScaleNormal="100" workbookViewId="0">
      <selection activeCell="B29" sqref="B29"/>
    </sheetView>
  </sheetViews>
  <sheetFormatPr defaultColWidth="9.1796875" defaultRowHeight="14" x14ac:dyDescent="0.3"/>
  <cols>
    <col min="1" max="1" width="14" style="71" customWidth="1"/>
    <col min="2" max="2" width="86.453125" style="71" customWidth="1"/>
    <col min="3" max="16384" width="9.1796875" style="71"/>
  </cols>
  <sheetData>
    <row r="1" spans="1:6" ht="15" customHeight="1" x14ac:dyDescent="0.35">
      <c r="A1" s="113" t="s">
        <v>271</v>
      </c>
      <c r="B1" s="114"/>
      <c r="C1" s="68"/>
      <c r="D1" s="69"/>
      <c r="E1" s="70"/>
      <c r="F1" s="70"/>
    </row>
    <row r="2" spans="1:6" ht="15" customHeight="1" x14ac:dyDescent="0.3">
      <c r="A2" s="115"/>
      <c r="B2" s="115"/>
      <c r="C2" s="68"/>
      <c r="D2" s="69"/>
      <c r="E2" s="70"/>
      <c r="F2" s="70"/>
    </row>
    <row r="3" spans="1:6" ht="15" customHeight="1" x14ac:dyDescent="0.3">
      <c r="A3" s="116" t="s">
        <v>272</v>
      </c>
      <c r="B3" s="116" t="s">
        <v>35</v>
      </c>
      <c r="C3" s="69"/>
      <c r="D3" s="69"/>
      <c r="E3" s="70"/>
      <c r="F3" s="70"/>
    </row>
    <row r="4" spans="1:6" ht="15" customHeight="1" x14ac:dyDescent="0.3">
      <c r="A4" s="117"/>
      <c r="B4" s="117"/>
      <c r="C4" s="69"/>
      <c r="D4" s="69"/>
      <c r="E4" s="70"/>
      <c r="F4" s="70"/>
    </row>
    <row r="5" spans="1:6" x14ac:dyDescent="0.3">
      <c r="A5" s="72" t="s">
        <v>59</v>
      </c>
      <c r="B5" s="118" t="s">
        <v>60</v>
      </c>
    </row>
    <row r="6" spans="1:6" x14ac:dyDescent="0.3">
      <c r="A6" s="115" t="s">
        <v>61</v>
      </c>
      <c r="B6" s="216" t="s">
        <v>263</v>
      </c>
    </row>
    <row r="7" spans="1:6" x14ac:dyDescent="0.3">
      <c r="A7" s="115" t="s">
        <v>62</v>
      </c>
      <c r="B7" s="216" t="s">
        <v>251</v>
      </c>
    </row>
    <row r="8" spans="1:6" x14ac:dyDescent="0.3">
      <c r="A8" s="115" t="s">
        <v>63</v>
      </c>
      <c r="B8" s="216" t="s">
        <v>264</v>
      </c>
    </row>
    <row r="9" spans="1:6" x14ac:dyDescent="0.3">
      <c r="A9" s="115" t="s">
        <v>64</v>
      </c>
      <c r="B9" s="216" t="s">
        <v>223</v>
      </c>
    </row>
    <row r="10" spans="1:6" x14ac:dyDescent="0.3">
      <c r="A10" s="115" t="s">
        <v>65</v>
      </c>
      <c r="B10" s="216" t="s">
        <v>242</v>
      </c>
    </row>
    <row r="11" spans="1:6" ht="15" customHeight="1" x14ac:dyDescent="0.3">
      <c r="A11" s="115" t="s">
        <v>121</v>
      </c>
      <c r="B11" s="216" t="s">
        <v>244</v>
      </c>
      <c r="C11" s="69"/>
      <c r="D11" s="69"/>
      <c r="E11" s="70"/>
      <c r="F11" s="70"/>
    </row>
    <row r="12" spans="1:6" ht="15" customHeight="1" x14ac:dyDescent="0.3">
      <c r="A12" s="115" t="s">
        <v>250</v>
      </c>
      <c r="B12" s="216" t="s">
        <v>265</v>
      </c>
      <c r="C12" s="69"/>
      <c r="D12" s="69"/>
      <c r="E12" s="70"/>
      <c r="F12" s="70"/>
    </row>
    <row r="13" spans="1:6" s="70" customFormat="1" ht="15" customHeight="1" x14ac:dyDescent="0.25">
      <c r="A13" s="115" t="s">
        <v>252</v>
      </c>
      <c r="B13" s="216" t="s">
        <v>146</v>
      </c>
      <c r="C13" s="69"/>
      <c r="D13" s="69"/>
    </row>
    <row r="14" spans="1:6" x14ac:dyDescent="0.3">
      <c r="A14" s="115" t="s">
        <v>253</v>
      </c>
      <c r="B14" s="216" t="s">
        <v>145</v>
      </c>
    </row>
    <row r="15" spans="1:6" s="70" customFormat="1" ht="15" customHeight="1" x14ac:dyDescent="0.25">
      <c r="A15" s="115" t="s">
        <v>254</v>
      </c>
      <c r="B15" s="216" t="s">
        <v>144</v>
      </c>
      <c r="C15" s="69"/>
      <c r="D15" s="69"/>
    </row>
    <row r="16" spans="1:6" s="70" customFormat="1" ht="15" customHeight="1" x14ac:dyDescent="0.25">
      <c r="A16" s="115" t="s">
        <v>255</v>
      </c>
      <c r="B16" s="216" t="s">
        <v>266</v>
      </c>
      <c r="C16" s="69"/>
      <c r="D16" s="69"/>
    </row>
    <row r="17" spans="1:6" ht="15" customHeight="1" x14ac:dyDescent="0.3">
      <c r="A17" s="115" t="s">
        <v>256</v>
      </c>
      <c r="B17" s="216" t="s">
        <v>267</v>
      </c>
      <c r="C17" s="69"/>
      <c r="D17" s="69"/>
      <c r="E17" s="70"/>
      <c r="F17" s="70"/>
    </row>
    <row r="18" spans="1:6" ht="15" customHeight="1" x14ac:dyDescent="0.3">
      <c r="B18" s="73"/>
      <c r="C18" s="69"/>
      <c r="D18" s="69"/>
      <c r="E18" s="70"/>
      <c r="F18" s="70"/>
    </row>
    <row r="19" spans="1:6" x14ac:dyDescent="0.3">
      <c r="A19" s="73"/>
      <c r="B19" s="73"/>
    </row>
    <row r="20" spans="1:6" x14ac:dyDescent="0.3">
      <c r="A20" s="73"/>
      <c r="B20" s="73"/>
    </row>
    <row r="21" spans="1:6" ht="15" customHeight="1" x14ac:dyDescent="0.3">
      <c r="A21" s="218" t="s">
        <v>66</v>
      </c>
      <c r="B21" s="218"/>
      <c r="C21" s="74"/>
      <c r="D21" s="74"/>
    </row>
    <row r="22" spans="1:6" ht="15" customHeight="1" x14ac:dyDescent="0.3">
      <c r="A22" s="217" t="s">
        <v>67</v>
      </c>
      <c r="B22" s="217"/>
      <c r="C22" s="74"/>
      <c r="D22" s="74"/>
    </row>
    <row r="23" spans="1:6" ht="15" customHeight="1" x14ac:dyDescent="0.3">
      <c r="A23" s="217" t="s">
        <v>68</v>
      </c>
      <c r="B23" s="217"/>
      <c r="C23" s="74"/>
      <c r="D23" s="74"/>
    </row>
    <row r="24" spans="1:6" ht="15" customHeight="1" x14ac:dyDescent="0.3">
      <c r="A24" s="217" t="s">
        <v>149</v>
      </c>
      <c r="B24" s="217"/>
      <c r="C24" s="69"/>
      <c r="D24" s="69"/>
    </row>
    <row r="28" spans="1:6" ht="15" customHeight="1" x14ac:dyDescent="0.3">
      <c r="A28" s="217"/>
      <c r="B28" s="75"/>
      <c r="C28" s="69"/>
      <c r="D28" s="69"/>
    </row>
    <row r="30" spans="1:6" ht="15" customHeight="1" x14ac:dyDescent="0.3">
      <c r="A30" s="274"/>
      <c r="B30" s="274"/>
      <c r="C30" s="69"/>
      <c r="D30" s="69"/>
    </row>
    <row r="31" spans="1:6" ht="15" customHeight="1" x14ac:dyDescent="0.3">
      <c r="A31" s="273"/>
      <c r="B31" s="273"/>
    </row>
    <row r="32" spans="1:6" ht="15" customHeight="1" x14ac:dyDescent="0.3">
      <c r="A32" s="273"/>
      <c r="B32" s="273"/>
      <c r="C32" s="70"/>
      <c r="D32" s="70"/>
    </row>
    <row r="33" spans="1:4" ht="15" customHeight="1" x14ac:dyDescent="0.3">
      <c r="A33" s="273"/>
      <c r="B33" s="273"/>
      <c r="C33" s="70"/>
      <c r="D33" s="70"/>
    </row>
    <row r="34" spans="1:4" ht="15" customHeight="1" x14ac:dyDescent="0.3"/>
    <row r="36" spans="1:4" x14ac:dyDescent="0.3">
      <c r="A36" s="76"/>
      <c r="B36" s="76"/>
    </row>
    <row r="37" spans="1:4" x14ac:dyDescent="0.3">
      <c r="A37" s="77"/>
      <c r="B37" s="76"/>
    </row>
    <row r="38" spans="1:4" x14ac:dyDescent="0.3">
      <c r="B38" s="70"/>
    </row>
    <row r="39" spans="1:4" x14ac:dyDescent="0.3">
      <c r="A39" s="78"/>
      <c r="B39" s="76"/>
    </row>
  </sheetData>
  <mergeCells count="4">
    <mergeCell ref="A31:B31"/>
    <mergeCell ref="A32:B32"/>
    <mergeCell ref="A33:B33"/>
    <mergeCell ref="A30:B30"/>
  </mergeCells>
  <hyperlinks>
    <hyperlink ref="B12" location="'Tabel 7'!A1" display="Totale aanbod van ecosysteemdiensten in mln euro, complete tijdreeks 2013-2020"/>
    <hyperlink ref="B14" location="'Tabel 9'!A1" display="Aanbodtabel van ecosysteemdiensten naar provincie in mln euro, 2013-2020"/>
    <hyperlink ref="B15" location="'Tabel 10'!A1" display="Gebruiktabel van ecosysteemdiensten in mln euro, 2020"/>
    <hyperlink ref="B16" location="'Tabel 11'!A1" display="Waarde van het ecosysteemkapitaal naar ecosysteemtype in mln euro, 2013-2020"/>
    <hyperlink ref="B5" location="Toelichting!A1" display="Toelichtingen bij de tabellen"/>
    <hyperlink ref="B13" location="'Tabel 8'!A1" display="Aanbodtabel van ecosysteemdiensten naar ecosysteemtypen in mln euro, 2013-2020"/>
    <hyperlink ref="B17" location="'Tabel 12'!A1" display="Waarde van het ecosysteemkapitaal naar provincie in mln euro, 2013-2020"/>
    <hyperlink ref="B6" location="'Tabel 1'!A1" display="Extentrekening naar ecosysteemtypen, 2013 - 2020"/>
    <hyperlink ref="B8" location="'Tabel 3'!A1" display="Conditierekening naar gedetailleerde ecosysteemtypen, 2013 - 2018"/>
    <hyperlink ref="B9" location="'Tabel 4'!A1" display="Aanbodtabel van ecosysteemdiensten naar ecosysteemtypen, 2013 - 2020"/>
    <hyperlink ref="B10" location="'Tabel 5'!A1" display="Aanbodtabel van ecosysteemdiensten naar provincie, 2013 - 2020"/>
    <hyperlink ref="B7" location="'Tabel 2'!A1" display="Verandermatrix ecosysteemtypen, 2020"/>
    <hyperlink ref="B11" location="'Tabel 6'!A1" display="Gebruiktabel van ecosysteemdiensten, 2020"/>
  </hyperlink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A17" sqref="A17"/>
    </sheetView>
  </sheetViews>
  <sheetFormatPr defaultColWidth="9.1796875" defaultRowHeight="14.5" x14ac:dyDescent="0.35"/>
  <cols>
    <col min="1" max="1" width="104.54296875" style="83" customWidth="1"/>
    <col min="2" max="16384" width="9.1796875" style="63"/>
  </cols>
  <sheetData>
    <row r="1" spans="1:6" ht="15.5" x14ac:dyDescent="0.35">
      <c r="A1" s="128" t="s">
        <v>69</v>
      </c>
      <c r="B1" s="79"/>
    </row>
    <row r="3" spans="1:6" x14ac:dyDescent="0.35">
      <c r="A3" s="120" t="s">
        <v>70</v>
      </c>
    </row>
    <row r="4" spans="1:6" ht="4.5" customHeight="1" x14ac:dyDescent="0.35">
      <c r="A4" s="120"/>
    </row>
    <row r="5" spans="1:6" ht="51" customHeight="1" x14ac:dyDescent="0.35">
      <c r="A5" s="119" t="s">
        <v>259</v>
      </c>
    </row>
    <row r="6" spans="1:6" ht="4.5" customHeight="1" x14ac:dyDescent="0.35">
      <c r="A6" s="120"/>
    </row>
    <row r="7" spans="1:6" ht="91.5" customHeight="1" x14ac:dyDescent="0.35">
      <c r="A7" s="119" t="s">
        <v>260</v>
      </c>
      <c r="D7" s="80"/>
      <c r="E7" s="80"/>
      <c r="F7" s="80"/>
    </row>
    <row r="8" spans="1:6" x14ac:dyDescent="0.35">
      <c r="A8" s="121"/>
      <c r="D8" s="80"/>
      <c r="E8" s="80"/>
      <c r="F8" s="80"/>
    </row>
    <row r="9" spans="1:6" x14ac:dyDescent="0.35">
      <c r="A9" s="122" t="s">
        <v>71</v>
      </c>
      <c r="D9" s="80"/>
      <c r="E9" s="81"/>
      <c r="F9" s="80"/>
    </row>
    <row r="10" spans="1:6" ht="4.5" customHeight="1" x14ac:dyDescent="0.35">
      <c r="A10" s="123"/>
      <c r="D10" s="80"/>
      <c r="E10" s="81"/>
      <c r="F10" s="80"/>
    </row>
    <row r="11" spans="1:6" ht="51" x14ac:dyDescent="0.35">
      <c r="A11" s="124" t="s">
        <v>261</v>
      </c>
      <c r="D11" s="80"/>
      <c r="E11" s="80"/>
      <c r="F11" s="80"/>
    </row>
    <row r="12" spans="1:6" ht="4.5" customHeight="1" x14ac:dyDescent="0.35">
      <c r="A12" s="120"/>
    </row>
    <row r="13" spans="1:6" ht="62.5" x14ac:dyDescent="0.35">
      <c r="A13" s="125" t="s">
        <v>257</v>
      </c>
    </row>
    <row r="14" spans="1:6" x14ac:dyDescent="0.35">
      <c r="A14" s="125"/>
    </row>
    <row r="15" spans="1:6" x14ac:dyDescent="0.35">
      <c r="A15" s="122" t="s">
        <v>72</v>
      </c>
    </row>
    <row r="16" spans="1:6" ht="4.5" customHeight="1" x14ac:dyDescent="0.35">
      <c r="A16" s="120"/>
    </row>
    <row r="17" spans="1:1" ht="56.25" customHeight="1" x14ac:dyDescent="0.35">
      <c r="A17" s="119" t="s">
        <v>262</v>
      </c>
    </row>
    <row r="18" spans="1:1" x14ac:dyDescent="0.35">
      <c r="A18" s="125"/>
    </row>
    <row r="19" spans="1:1" x14ac:dyDescent="0.35">
      <c r="A19" s="120" t="s">
        <v>83</v>
      </c>
    </row>
    <row r="20" spans="1:1" ht="4.5" customHeight="1" x14ac:dyDescent="0.35">
      <c r="A20" s="120"/>
    </row>
    <row r="21" spans="1:1" ht="54.75" customHeight="1" x14ac:dyDescent="0.35">
      <c r="A21" s="119" t="s">
        <v>139</v>
      </c>
    </row>
    <row r="22" spans="1:1" x14ac:dyDescent="0.35">
      <c r="A22" s="119"/>
    </row>
    <row r="23" spans="1:1" x14ac:dyDescent="0.35">
      <c r="A23" s="120" t="s">
        <v>107</v>
      </c>
    </row>
    <row r="24" spans="1:1" ht="4.5" customHeight="1" x14ac:dyDescent="0.35">
      <c r="A24" s="120"/>
    </row>
    <row r="25" spans="1:1" s="64" customFormat="1" ht="12.5" x14ac:dyDescent="0.25">
      <c r="A25" s="126" t="s">
        <v>140</v>
      </c>
    </row>
    <row r="26" spans="1:1" x14ac:dyDescent="0.35">
      <c r="A26" s="127" t="s">
        <v>108</v>
      </c>
    </row>
    <row r="27" spans="1:1" x14ac:dyDescent="0.35">
      <c r="A27" s="82"/>
    </row>
  </sheetData>
  <hyperlinks>
    <hyperlink ref="A25" r:id="rId1"/>
    <hyperlink ref="A26" r:id="rId2"/>
  </hyperlinks>
  <pageMargins left="0.7" right="0.7" top="0.75" bottom="0.75" header="0.3" footer="0.3"/>
  <pageSetup paperSize="9" scale="7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3"/>
  <sheetViews>
    <sheetView showGridLines="0" zoomScaleNormal="100" workbookViewId="0">
      <selection activeCell="AA30" sqref="AA30"/>
    </sheetView>
  </sheetViews>
  <sheetFormatPr defaultColWidth="9.1796875" defaultRowHeight="10" x14ac:dyDescent="0.2"/>
  <cols>
    <col min="1" max="1" width="17.54296875" style="1" bestFit="1" customWidth="1"/>
    <col min="2" max="2" width="6.26953125" style="1" customWidth="1"/>
    <col min="3" max="3" width="9.26953125" style="1" customWidth="1"/>
    <col min="4" max="4" width="9.26953125" style="1" bestFit="1" customWidth="1"/>
    <col min="5" max="5" width="9.26953125" style="1" customWidth="1"/>
    <col min="6" max="6" width="9.26953125" style="1" bestFit="1" customWidth="1"/>
    <col min="7" max="7" width="9.54296875" style="1" customWidth="1"/>
    <col min="8" max="8" width="1.7265625" style="1" customWidth="1"/>
    <col min="9" max="9" width="9.54296875" style="1" customWidth="1"/>
    <col min="10" max="10" width="9.26953125" style="1" bestFit="1" customWidth="1"/>
    <col min="11" max="11" width="10.54296875" style="1" bestFit="1" customWidth="1"/>
    <col min="12" max="13" width="9.26953125" style="1" bestFit="1" customWidth="1"/>
    <col min="14" max="14" width="9.54296875" style="1" bestFit="1" customWidth="1"/>
    <col min="15" max="15" width="9.54296875" style="1" customWidth="1"/>
    <col min="16" max="16" width="1.7265625" style="1" customWidth="1"/>
    <col min="17" max="17" width="9.54296875" style="1" customWidth="1"/>
    <col min="18" max="19" width="9.54296875" style="1" bestFit="1" customWidth="1"/>
    <col min="20" max="20" width="9.54296875" style="1" customWidth="1"/>
    <col min="21" max="21" width="1.7265625" style="1" customWidth="1"/>
    <col min="22" max="22" width="9.54296875" style="1" bestFit="1" customWidth="1"/>
    <col min="23" max="23" width="9.26953125" style="1" bestFit="1" customWidth="1"/>
    <col min="24" max="24" width="9.54296875" style="1" bestFit="1" customWidth="1"/>
    <col min="25" max="25" width="9.54296875" style="1" customWidth="1"/>
    <col min="26" max="26" width="1.7265625" style="1" customWidth="1"/>
    <col min="27" max="27" width="10.54296875" style="1" bestFit="1" customWidth="1"/>
    <col min="28" max="28" width="9.26953125" style="1" bestFit="1" customWidth="1"/>
    <col min="29" max="29" width="10.54296875" style="1" bestFit="1" customWidth="1"/>
    <col min="30" max="30" width="9.26953125" style="1" bestFit="1" customWidth="1"/>
    <col min="31" max="32" width="9.54296875" style="1" bestFit="1" customWidth="1"/>
    <col min="33" max="34" width="10.54296875" style="1" bestFit="1" customWidth="1"/>
    <col min="35" max="35" width="9.54296875" style="1" customWidth="1"/>
    <col min="36" max="36" width="1.7265625" style="1" customWidth="1"/>
    <col min="37" max="37" width="9.54296875" style="1" bestFit="1" customWidth="1"/>
    <col min="38" max="38" width="9.26953125" style="1" bestFit="1" customWidth="1"/>
    <col min="39" max="39" width="10.54296875" style="1" bestFit="1" customWidth="1"/>
    <col min="40" max="40" width="9.54296875" style="1" customWidth="1"/>
    <col min="41" max="41" width="1.7265625" style="1" customWidth="1"/>
    <col min="42" max="42" width="10.54296875" style="1" bestFit="1" customWidth="1"/>
    <col min="43" max="44" width="9.54296875" style="1" bestFit="1" customWidth="1"/>
    <col min="45" max="45" width="9.54296875" style="1" customWidth="1"/>
    <col min="46" max="46" width="1.7265625" style="1" customWidth="1"/>
    <col min="47" max="48" width="9.26953125" style="1" bestFit="1" customWidth="1"/>
    <col min="49" max="49" width="9.54296875" style="1" customWidth="1"/>
    <col min="50" max="50" width="1.7265625" style="1" customWidth="1"/>
    <col min="51" max="51" width="9.26953125" style="1" bestFit="1" customWidth="1"/>
    <col min="52" max="52" width="10.54296875" style="1" bestFit="1" customWidth="1"/>
    <col min="53" max="53" width="9.54296875" style="1" customWidth="1"/>
    <col min="54" max="54" width="1.7265625" style="1" customWidth="1"/>
    <col min="55" max="55" width="10.54296875" style="1" bestFit="1" customWidth="1"/>
    <col min="56" max="56" width="9.54296875" style="1" bestFit="1" customWidth="1"/>
    <col min="57" max="57" width="9.54296875" style="1" customWidth="1"/>
    <col min="58" max="58" width="1.7265625" style="1" customWidth="1"/>
    <col min="59" max="59" width="10.54296875" style="1" bestFit="1" customWidth="1"/>
    <col min="60" max="60" width="9.54296875" style="1" customWidth="1"/>
    <col min="61" max="61" width="1.7265625" style="1" customWidth="1"/>
    <col min="62" max="62" width="10.54296875" style="1" bestFit="1" customWidth="1"/>
    <col min="63" max="63" width="9.54296875" style="1" customWidth="1"/>
    <col min="64" max="64" width="1.7265625" style="1" customWidth="1"/>
    <col min="65" max="65" width="9.54296875" style="1" bestFit="1" customWidth="1"/>
    <col min="66" max="66" width="1.7265625" style="3" customWidth="1"/>
    <col min="67" max="67" width="9.26953125" style="1" bestFit="1" customWidth="1"/>
    <col min="68" max="68" width="9.54296875" style="1" customWidth="1"/>
    <col min="69" max="69" width="1.7265625" style="1" customWidth="1"/>
    <col min="70" max="70" width="9.26953125" style="1" bestFit="1" customWidth="1"/>
    <col min="71" max="71" width="9.54296875" style="1" bestFit="1" customWidth="1"/>
    <col min="72" max="72" width="9.26953125" style="1" bestFit="1" customWidth="1"/>
    <col min="73" max="73" width="9.54296875" style="1" bestFit="1" customWidth="1"/>
    <col min="74" max="74" width="9.54296875" style="1" customWidth="1"/>
    <col min="75" max="75" width="1.7265625" style="1" customWidth="1"/>
    <col min="76" max="76" width="16.1796875" style="1" customWidth="1"/>
    <col min="77" max="16384" width="9.1796875" style="1"/>
  </cols>
  <sheetData>
    <row r="1" spans="1:76" ht="10.5" x14ac:dyDescent="0.25">
      <c r="A1" s="142" t="s">
        <v>61</v>
      </c>
      <c r="B1" s="142"/>
      <c r="AK1" s="134"/>
      <c r="BS1" s="134"/>
    </row>
    <row r="2" spans="1:76" ht="10.5" x14ac:dyDescent="0.25">
      <c r="A2" s="142" t="s">
        <v>150</v>
      </c>
      <c r="B2" s="142"/>
      <c r="N2" s="134"/>
      <c r="O2" s="134"/>
    </row>
    <row r="3" spans="1:76" s="15" customFormat="1" ht="15" customHeight="1" x14ac:dyDescent="0.35">
      <c r="A3" s="143"/>
      <c r="B3" s="18"/>
      <c r="C3" s="275" t="s">
        <v>87</v>
      </c>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156"/>
      <c r="AK3" s="275" t="s">
        <v>88</v>
      </c>
      <c r="AL3" s="275"/>
      <c r="AM3" s="275"/>
      <c r="AN3" s="275"/>
      <c r="AO3" s="275"/>
      <c r="AP3" s="275"/>
      <c r="AQ3" s="275"/>
      <c r="AR3" s="275"/>
      <c r="AS3" s="275"/>
      <c r="AT3" s="275"/>
      <c r="AU3" s="275"/>
      <c r="AV3" s="275"/>
      <c r="AW3" s="275"/>
      <c r="AX3" s="275"/>
      <c r="AY3" s="275"/>
      <c r="AZ3" s="275"/>
      <c r="BA3" s="275"/>
      <c r="BB3" s="156"/>
      <c r="BC3" s="275" t="s">
        <v>34</v>
      </c>
      <c r="BD3" s="275"/>
      <c r="BE3" s="275"/>
      <c r="BF3" s="275"/>
      <c r="BG3" s="275"/>
      <c r="BH3" s="275"/>
      <c r="BI3" s="275"/>
      <c r="BJ3" s="275"/>
      <c r="BK3" s="275"/>
      <c r="BL3" s="275"/>
      <c r="BM3" s="275"/>
      <c r="BN3" s="275"/>
      <c r="BO3" s="275"/>
      <c r="BP3" s="275"/>
      <c r="BQ3" s="275"/>
      <c r="BR3" s="275"/>
      <c r="BS3" s="275"/>
      <c r="BT3" s="275"/>
      <c r="BU3" s="275"/>
      <c r="BV3" s="275"/>
      <c r="BW3" s="18"/>
      <c r="BX3" s="276" t="s">
        <v>58</v>
      </c>
    </row>
    <row r="4" spans="1:76" s="17" customFormat="1" ht="15" customHeight="1" x14ac:dyDescent="0.35">
      <c r="A4" s="144"/>
      <c r="C4" s="275" t="s">
        <v>0</v>
      </c>
      <c r="D4" s="275"/>
      <c r="E4" s="275"/>
      <c r="F4" s="275"/>
      <c r="G4" s="275"/>
      <c r="H4" s="157"/>
      <c r="I4" s="275" t="s">
        <v>1</v>
      </c>
      <c r="J4" s="275"/>
      <c r="K4" s="275"/>
      <c r="L4" s="275"/>
      <c r="M4" s="275"/>
      <c r="N4" s="275"/>
      <c r="O4" s="275"/>
      <c r="P4" s="157"/>
      <c r="Q4" s="275" t="s">
        <v>85</v>
      </c>
      <c r="R4" s="275"/>
      <c r="S4" s="275"/>
      <c r="T4" s="275"/>
      <c r="U4" s="157"/>
      <c r="V4" s="275" t="s">
        <v>86</v>
      </c>
      <c r="W4" s="275"/>
      <c r="X4" s="275"/>
      <c r="Y4" s="275"/>
      <c r="Z4" s="157"/>
      <c r="AA4" s="275" t="s">
        <v>2</v>
      </c>
      <c r="AB4" s="275"/>
      <c r="AC4" s="275"/>
      <c r="AD4" s="275"/>
      <c r="AE4" s="275"/>
      <c r="AF4" s="275"/>
      <c r="AG4" s="275"/>
      <c r="AH4" s="275"/>
      <c r="AI4" s="275"/>
      <c r="AJ4" s="157"/>
      <c r="AK4" s="275" t="s">
        <v>3</v>
      </c>
      <c r="AL4" s="275"/>
      <c r="AM4" s="275"/>
      <c r="AN4" s="275"/>
      <c r="AO4" s="157"/>
      <c r="AP4" s="275" t="s">
        <v>4</v>
      </c>
      <c r="AQ4" s="275"/>
      <c r="AR4" s="275"/>
      <c r="AS4" s="275"/>
      <c r="AT4" s="157"/>
      <c r="AU4" s="267"/>
      <c r="AV4" s="279" t="s">
        <v>105</v>
      </c>
      <c r="AW4" s="279"/>
      <c r="AX4" s="157"/>
      <c r="AY4" s="267"/>
      <c r="AZ4" s="279" t="s">
        <v>106</v>
      </c>
      <c r="BA4" s="279"/>
      <c r="BB4" s="157"/>
      <c r="BC4" s="233"/>
      <c r="BD4" s="275" t="s">
        <v>5</v>
      </c>
      <c r="BE4" s="275"/>
      <c r="BF4" s="157"/>
      <c r="BG4" s="275" t="s">
        <v>6</v>
      </c>
      <c r="BH4" s="275"/>
      <c r="BI4" s="157"/>
      <c r="BJ4" s="275" t="s">
        <v>278</v>
      </c>
      <c r="BK4" s="275"/>
      <c r="BL4" s="157"/>
      <c r="BM4" s="267" t="s">
        <v>8</v>
      </c>
      <c r="BN4" s="157"/>
      <c r="BO4" s="275" t="s">
        <v>9</v>
      </c>
      <c r="BP4" s="275"/>
      <c r="BQ4" s="157"/>
      <c r="BR4" s="275" t="s">
        <v>7</v>
      </c>
      <c r="BS4" s="275"/>
      <c r="BT4" s="275"/>
      <c r="BU4" s="275"/>
      <c r="BV4" s="275"/>
      <c r="BX4" s="277"/>
    </row>
    <row r="5" spans="1:76" s="5" customFormat="1" ht="31.5" x14ac:dyDescent="0.35">
      <c r="A5" s="220"/>
      <c r="B5" s="51"/>
      <c r="C5" s="51" t="s">
        <v>109</v>
      </c>
      <c r="D5" s="211" t="s">
        <v>90</v>
      </c>
      <c r="E5" s="211" t="s">
        <v>11</v>
      </c>
      <c r="F5" s="211" t="s">
        <v>102</v>
      </c>
      <c r="G5" s="211" t="s">
        <v>12</v>
      </c>
      <c r="H5" s="211"/>
      <c r="I5" s="211" t="s">
        <v>110</v>
      </c>
      <c r="J5" s="211" t="s">
        <v>13</v>
      </c>
      <c r="K5" s="211" t="s">
        <v>14</v>
      </c>
      <c r="L5" s="211" t="s">
        <v>15</v>
      </c>
      <c r="M5" s="211" t="s">
        <v>93</v>
      </c>
      <c r="N5" s="211" t="s">
        <v>73</v>
      </c>
      <c r="O5" s="211" t="s">
        <v>33</v>
      </c>
      <c r="P5" s="211"/>
      <c r="Q5" s="211" t="s">
        <v>111</v>
      </c>
      <c r="R5" s="211" t="s">
        <v>16</v>
      </c>
      <c r="S5" s="211" t="s">
        <v>17</v>
      </c>
      <c r="T5" s="211" t="s">
        <v>18</v>
      </c>
      <c r="U5" s="211"/>
      <c r="V5" s="211" t="s">
        <v>123</v>
      </c>
      <c r="W5" s="211" t="s">
        <v>22</v>
      </c>
      <c r="X5" s="211" t="s">
        <v>23</v>
      </c>
      <c r="Y5" s="211" t="s">
        <v>24</v>
      </c>
      <c r="Z5" s="211"/>
      <c r="AA5" s="211" t="s">
        <v>112</v>
      </c>
      <c r="AB5" s="211" t="s">
        <v>19</v>
      </c>
      <c r="AC5" s="211" t="s">
        <v>20</v>
      </c>
      <c r="AD5" s="211" t="s">
        <v>21</v>
      </c>
      <c r="AE5" s="211" t="s">
        <v>89</v>
      </c>
      <c r="AF5" s="211" t="s">
        <v>25</v>
      </c>
      <c r="AG5" s="211" t="s">
        <v>26</v>
      </c>
      <c r="AH5" s="211" t="s">
        <v>27</v>
      </c>
      <c r="AI5" s="211" t="s">
        <v>28</v>
      </c>
      <c r="AJ5" s="84"/>
      <c r="AK5" s="140" t="s">
        <v>151</v>
      </c>
      <c r="AL5" s="85" t="s">
        <v>152</v>
      </c>
      <c r="AM5" s="84" t="s">
        <v>74</v>
      </c>
      <c r="AN5" s="84" t="s">
        <v>75</v>
      </c>
      <c r="AO5" s="84"/>
      <c r="AP5" s="140" t="s">
        <v>113</v>
      </c>
      <c r="AQ5" s="84" t="s">
        <v>76</v>
      </c>
      <c r="AR5" s="84" t="s">
        <v>77</v>
      </c>
      <c r="AS5" s="84" t="s">
        <v>78</v>
      </c>
      <c r="AT5" s="84"/>
      <c r="AU5" s="140" t="s">
        <v>114</v>
      </c>
      <c r="AV5" s="85" t="s">
        <v>94</v>
      </c>
      <c r="AW5" s="85" t="s">
        <v>95</v>
      </c>
      <c r="AX5" s="85"/>
      <c r="AY5" s="48" t="s">
        <v>115</v>
      </c>
      <c r="AZ5" s="84" t="s">
        <v>96</v>
      </c>
      <c r="BA5" s="84" t="s">
        <v>29</v>
      </c>
      <c r="BB5" s="84"/>
      <c r="BC5" s="140" t="s">
        <v>125</v>
      </c>
      <c r="BD5" s="84" t="s">
        <v>79</v>
      </c>
      <c r="BE5" s="84" t="s">
        <v>80</v>
      </c>
      <c r="BF5" s="84"/>
      <c r="BG5" s="84" t="s">
        <v>97</v>
      </c>
      <c r="BH5" s="84" t="s">
        <v>91</v>
      </c>
      <c r="BI5" s="84"/>
      <c r="BJ5" s="84" t="s">
        <v>98</v>
      </c>
      <c r="BK5" s="85" t="s">
        <v>81</v>
      </c>
      <c r="BL5" s="85"/>
      <c r="BM5" s="84" t="s">
        <v>153</v>
      </c>
      <c r="BN5" s="84"/>
      <c r="BO5" s="85" t="s">
        <v>31</v>
      </c>
      <c r="BP5" s="85" t="s">
        <v>32</v>
      </c>
      <c r="BQ5" s="85"/>
      <c r="BR5" s="48" t="s">
        <v>116</v>
      </c>
      <c r="BS5" s="84" t="s">
        <v>99</v>
      </c>
      <c r="BT5" s="85" t="s">
        <v>154</v>
      </c>
      <c r="BU5" s="85" t="s">
        <v>92</v>
      </c>
      <c r="BV5" s="84" t="s">
        <v>82</v>
      </c>
      <c r="BW5" s="84"/>
      <c r="BX5" s="278"/>
    </row>
    <row r="6" spans="1:76" s="5" customFormat="1" ht="10.5" x14ac:dyDescent="0.35">
      <c r="A6" s="221"/>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08"/>
      <c r="AL6" s="213"/>
      <c r="AM6" s="210"/>
      <c r="AN6" s="210"/>
      <c r="AO6" s="210"/>
      <c r="AP6" s="208"/>
      <c r="AQ6" s="210"/>
      <c r="AR6" s="210"/>
      <c r="AS6" s="210"/>
      <c r="AT6" s="210"/>
      <c r="AU6" s="208"/>
      <c r="AV6" s="213"/>
      <c r="AW6" s="213"/>
      <c r="AX6" s="213"/>
      <c r="AY6" s="212"/>
      <c r="AZ6" s="210"/>
      <c r="BA6" s="210"/>
      <c r="BB6" s="210"/>
      <c r="BC6" s="208"/>
      <c r="BD6" s="210"/>
      <c r="BE6" s="210"/>
      <c r="BF6" s="210"/>
      <c r="BG6" s="210"/>
      <c r="BH6" s="210"/>
      <c r="BI6" s="210"/>
      <c r="BJ6" s="210"/>
      <c r="BK6" s="213"/>
      <c r="BL6" s="213"/>
      <c r="BM6" s="210"/>
      <c r="BN6" s="210"/>
      <c r="BO6" s="213"/>
      <c r="BP6" s="213"/>
      <c r="BQ6" s="213"/>
      <c r="BR6" s="212"/>
      <c r="BS6" s="210"/>
      <c r="BT6" s="213"/>
      <c r="BU6" s="213"/>
      <c r="BV6" s="210"/>
      <c r="BW6" s="210"/>
      <c r="BX6" s="208"/>
    </row>
    <row r="7" spans="1:76" ht="10.5" x14ac:dyDescent="0.25">
      <c r="A7" s="6" t="s">
        <v>155</v>
      </c>
      <c r="B7" s="3"/>
      <c r="C7" s="186">
        <v>3475</v>
      </c>
      <c r="D7" s="19">
        <v>1459</v>
      </c>
      <c r="E7" s="19">
        <v>81</v>
      </c>
      <c r="F7" s="19">
        <v>1631</v>
      </c>
      <c r="G7" s="19">
        <v>304</v>
      </c>
      <c r="H7" s="19"/>
      <c r="I7" s="19">
        <v>1890</v>
      </c>
      <c r="J7" s="19">
        <v>22</v>
      </c>
      <c r="K7" s="19">
        <v>350</v>
      </c>
      <c r="L7" s="19">
        <v>46</v>
      </c>
      <c r="M7" s="19">
        <v>1424</v>
      </c>
      <c r="N7" s="19">
        <v>49</v>
      </c>
      <c r="O7" s="19">
        <v>0</v>
      </c>
      <c r="P7" s="19"/>
      <c r="Q7" s="19">
        <v>614</v>
      </c>
      <c r="R7" s="19">
        <v>145</v>
      </c>
      <c r="S7" s="19">
        <v>206</v>
      </c>
      <c r="T7" s="19">
        <v>263</v>
      </c>
      <c r="U7" s="19"/>
      <c r="V7" s="19">
        <v>497</v>
      </c>
      <c r="W7" s="19">
        <v>283</v>
      </c>
      <c r="X7" s="19">
        <v>136</v>
      </c>
      <c r="Y7" s="19">
        <v>77</v>
      </c>
      <c r="Z7" s="19"/>
      <c r="AA7" s="19">
        <v>7859</v>
      </c>
      <c r="AB7" s="19">
        <v>959</v>
      </c>
      <c r="AC7" s="19">
        <v>2760</v>
      </c>
      <c r="AD7" s="19">
        <v>13</v>
      </c>
      <c r="AE7" s="19">
        <v>1456</v>
      </c>
      <c r="AF7" s="19">
        <v>11</v>
      </c>
      <c r="AG7" s="19">
        <v>478</v>
      </c>
      <c r="AH7" s="19">
        <v>907</v>
      </c>
      <c r="AI7" s="19">
        <v>1275</v>
      </c>
      <c r="AJ7" s="19"/>
      <c r="AK7" s="46">
        <v>8719</v>
      </c>
      <c r="AL7" s="19">
        <v>8261</v>
      </c>
      <c r="AM7" s="19">
        <v>436</v>
      </c>
      <c r="AN7" s="19">
        <v>22</v>
      </c>
      <c r="AO7" s="19"/>
      <c r="AP7" s="46">
        <v>9697</v>
      </c>
      <c r="AQ7" s="19">
        <v>7282</v>
      </c>
      <c r="AR7" s="19">
        <v>2257</v>
      </c>
      <c r="AS7" s="19">
        <v>157</v>
      </c>
      <c r="AT7" s="19"/>
      <c r="AU7" s="46">
        <v>203</v>
      </c>
      <c r="AV7" s="19">
        <v>190</v>
      </c>
      <c r="AW7" s="19">
        <v>13</v>
      </c>
      <c r="AX7" s="19"/>
      <c r="AY7" s="46">
        <v>61</v>
      </c>
      <c r="AZ7" s="19">
        <v>26</v>
      </c>
      <c r="BA7" s="19">
        <v>35</v>
      </c>
      <c r="BB7" s="19"/>
      <c r="BC7" s="46">
        <v>7641</v>
      </c>
      <c r="BD7" s="19">
        <v>2834</v>
      </c>
      <c r="BE7" s="19">
        <v>1044</v>
      </c>
      <c r="BF7" s="19"/>
      <c r="BG7" s="19">
        <v>909</v>
      </c>
      <c r="BH7" s="19">
        <v>6</v>
      </c>
      <c r="BI7" s="19"/>
      <c r="BJ7" s="19">
        <v>1379</v>
      </c>
      <c r="BK7" s="19">
        <v>35</v>
      </c>
      <c r="BL7" s="19"/>
      <c r="BM7" s="19">
        <v>273</v>
      </c>
      <c r="BN7" s="145"/>
      <c r="BO7" s="19">
        <v>998</v>
      </c>
      <c r="BP7" s="19">
        <v>162</v>
      </c>
      <c r="BQ7" s="19"/>
      <c r="BR7" s="46">
        <v>889</v>
      </c>
      <c r="BS7" s="19">
        <v>2</v>
      </c>
      <c r="BT7" s="19">
        <v>263</v>
      </c>
      <c r="BU7" s="19">
        <v>552</v>
      </c>
      <c r="BV7" s="19">
        <v>72</v>
      </c>
      <c r="BW7" s="19"/>
      <c r="BX7" s="46">
        <v>41543</v>
      </c>
    </row>
    <row r="8" spans="1:76" ht="10.5" x14ac:dyDescent="0.25">
      <c r="A8" s="146" t="s">
        <v>156</v>
      </c>
      <c r="B8" s="219"/>
      <c r="C8" s="186">
        <v>74</v>
      </c>
      <c r="D8" s="19">
        <v>68</v>
      </c>
      <c r="E8" s="19">
        <v>10</v>
      </c>
      <c r="F8" s="19">
        <v>73</v>
      </c>
      <c r="G8" s="19">
        <v>52</v>
      </c>
      <c r="H8" s="19"/>
      <c r="I8" s="19">
        <v>230</v>
      </c>
      <c r="J8" s="19">
        <v>5</v>
      </c>
      <c r="K8" s="19">
        <v>18</v>
      </c>
      <c r="L8" s="19">
        <v>6</v>
      </c>
      <c r="M8" s="19">
        <v>205</v>
      </c>
      <c r="N8" s="19">
        <v>6</v>
      </c>
      <c r="O8" s="19">
        <v>4</v>
      </c>
      <c r="P8" s="19"/>
      <c r="Q8" s="19">
        <v>42</v>
      </c>
      <c r="R8" s="19">
        <v>9</v>
      </c>
      <c r="S8" s="19">
        <v>10</v>
      </c>
      <c r="T8" s="19">
        <v>28</v>
      </c>
      <c r="U8" s="19"/>
      <c r="V8" s="19">
        <v>18</v>
      </c>
      <c r="W8" s="19">
        <v>5</v>
      </c>
      <c r="X8" s="19">
        <v>5</v>
      </c>
      <c r="Y8" s="19">
        <v>14</v>
      </c>
      <c r="Z8" s="19"/>
      <c r="AA8" s="19">
        <v>64</v>
      </c>
      <c r="AB8" s="19">
        <v>40</v>
      </c>
      <c r="AC8" s="19">
        <v>34</v>
      </c>
      <c r="AD8" s="19">
        <v>0</v>
      </c>
      <c r="AE8" s="19">
        <v>350</v>
      </c>
      <c r="AF8" s="19">
        <v>4</v>
      </c>
      <c r="AG8" s="19">
        <v>17</v>
      </c>
      <c r="AH8" s="19">
        <v>79</v>
      </c>
      <c r="AI8" s="19">
        <v>111</v>
      </c>
      <c r="AJ8" s="19"/>
      <c r="AK8" s="46">
        <v>938</v>
      </c>
      <c r="AL8" s="19">
        <v>1051</v>
      </c>
      <c r="AM8" s="19">
        <v>108</v>
      </c>
      <c r="AN8" s="19">
        <v>4</v>
      </c>
      <c r="AO8" s="19"/>
      <c r="AP8" s="46">
        <v>1467</v>
      </c>
      <c r="AQ8" s="19">
        <v>1288</v>
      </c>
      <c r="AR8" s="19">
        <v>1471</v>
      </c>
      <c r="AS8" s="19">
        <v>101</v>
      </c>
      <c r="AT8" s="19"/>
      <c r="AU8" s="46">
        <v>12</v>
      </c>
      <c r="AV8" s="19">
        <v>9</v>
      </c>
      <c r="AW8" s="19">
        <v>3</v>
      </c>
      <c r="AX8" s="19"/>
      <c r="AY8" s="46">
        <v>27</v>
      </c>
      <c r="AZ8" s="19">
        <v>10</v>
      </c>
      <c r="BA8" s="19">
        <v>16</v>
      </c>
      <c r="BB8" s="19"/>
      <c r="BC8" s="46">
        <v>381</v>
      </c>
      <c r="BD8" s="19">
        <v>103</v>
      </c>
      <c r="BE8" s="19">
        <v>98</v>
      </c>
      <c r="BF8" s="19"/>
      <c r="BG8" s="19">
        <v>0</v>
      </c>
      <c r="BH8" s="19">
        <v>0</v>
      </c>
      <c r="BI8" s="19"/>
      <c r="BJ8" s="19">
        <v>53</v>
      </c>
      <c r="BK8" s="19">
        <v>3</v>
      </c>
      <c r="BL8" s="19"/>
      <c r="BM8" s="19">
        <v>0</v>
      </c>
      <c r="BN8" s="145"/>
      <c r="BO8" s="19">
        <v>255</v>
      </c>
      <c r="BP8" s="19">
        <v>58</v>
      </c>
      <c r="BQ8" s="19"/>
      <c r="BR8" s="46">
        <v>104</v>
      </c>
      <c r="BS8" s="19">
        <v>1</v>
      </c>
      <c r="BT8" s="19">
        <v>48</v>
      </c>
      <c r="BU8" s="19">
        <v>76</v>
      </c>
      <c r="BV8" s="19">
        <v>0</v>
      </c>
      <c r="BW8" s="19"/>
      <c r="BX8" s="46">
        <v>3358</v>
      </c>
    </row>
    <row r="9" spans="1:76" ht="10.5" x14ac:dyDescent="0.25">
      <c r="A9" s="146" t="s">
        <v>157</v>
      </c>
      <c r="B9" s="219"/>
      <c r="C9" s="186">
        <v>106</v>
      </c>
      <c r="D9" s="19">
        <v>95</v>
      </c>
      <c r="E9" s="19">
        <v>10</v>
      </c>
      <c r="F9" s="19">
        <v>84</v>
      </c>
      <c r="G9" s="19">
        <v>44</v>
      </c>
      <c r="H9" s="19"/>
      <c r="I9" s="19">
        <v>246</v>
      </c>
      <c r="J9" s="19">
        <v>3</v>
      </c>
      <c r="K9" s="19">
        <v>15</v>
      </c>
      <c r="L9" s="19">
        <v>6</v>
      </c>
      <c r="M9" s="19">
        <v>231</v>
      </c>
      <c r="N9" s="19">
        <v>4</v>
      </c>
      <c r="O9" s="19">
        <v>0</v>
      </c>
      <c r="P9" s="19"/>
      <c r="Q9" s="19">
        <v>29</v>
      </c>
      <c r="R9" s="19">
        <v>10</v>
      </c>
      <c r="S9" s="19">
        <v>4</v>
      </c>
      <c r="T9" s="19">
        <v>19</v>
      </c>
      <c r="U9" s="19"/>
      <c r="V9" s="19">
        <v>20</v>
      </c>
      <c r="W9" s="19">
        <v>15</v>
      </c>
      <c r="X9" s="19">
        <v>4</v>
      </c>
      <c r="Y9" s="19">
        <v>9</v>
      </c>
      <c r="Z9" s="19"/>
      <c r="AA9" s="19">
        <v>48</v>
      </c>
      <c r="AB9" s="19">
        <v>23</v>
      </c>
      <c r="AC9" s="19">
        <v>32</v>
      </c>
      <c r="AD9" s="19">
        <v>0</v>
      </c>
      <c r="AE9" s="19">
        <v>119</v>
      </c>
      <c r="AF9" s="19">
        <v>3</v>
      </c>
      <c r="AG9" s="19">
        <v>65</v>
      </c>
      <c r="AH9" s="19">
        <v>16</v>
      </c>
      <c r="AI9" s="19">
        <v>361</v>
      </c>
      <c r="AJ9" s="19"/>
      <c r="AK9" s="46">
        <v>1271</v>
      </c>
      <c r="AL9" s="19">
        <v>1417</v>
      </c>
      <c r="AM9" s="19">
        <v>76</v>
      </c>
      <c r="AN9" s="19">
        <v>3</v>
      </c>
      <c r="AO9" s="19"/>
      <c r="AP9" s="46">
        <v>1125</v>
      </c>
      <c r="AQ9" s="19">
        <v>1010</v>
      </c>
      <c r="AR9" s="19">
        <v>1447</v>
      </c>
      <c r="AS9" s="19">
        <v>59</v>
      </c>
      <c r="AT9" s="19"/>
      <c r="AU9" s="46">
        <v>19</v>
      </c>
      <c r="AV9" s="19">
        <v>12</v>
      </c>
      <c r="AW9" s="19">
        <v>7</v>
      </c>
      <c r="AX9" s="19"/>
      <c r="AY9" s="46">
        <v>44</v>
      </c>
      <c r="AZ9" s="19">
        <v>24</v>
      </c>
      <c r="BA9" s="19">
        <v>20</v>
      </c>
      <c r="BB9" s="19"/>
      <c r="BC9" s="46">
        <v>373</v>
      </c>
      <c r="BD9" s="19">
        <v>85</v>
      </c>
      <c r="BE9" s="19">
        <v>71</v>
      </c>
      <c r="BF9" s="19"/>
      <c r="BG9" s="19">
        <v>0</v>
      </c>
      <c r="BH9" s="19">
        <v>0</v>
      </c>
      <c r="BI9" s="19"/>
      <c r="BJ9" s="19">
        <v>52</v>
      </c>
      <c r="BK9" s="19">
        <v>13</v>
      </c>
      <c r="BL9" s="19"/>
      <c r="BM9" s="19">
        <v>0</v>
      </c>
      <c r="BN9" s="145"/>
      <c r="BO9" s="19">
        <v>281</v>
      </c>
      <c r="BP9" s="19">
        <v>60</v>
      </c>
      <c r="BQ9" s="19"/>
      <c r="BR9" s="46">
        <v>77</v>
      </c>
      <c r="BS9" s="19">
        <v>1</v>
      </c>
      <c r="BT9" s="19">
        <v>35</v>
      </c>
      <c r="BU9" s="19">
        <v>62</v>
      </c>
      <c r="BV9" s="19">
        <v>0</v>
      </c>
      <c r="BW9" s="19"/>
      <c r="BX9" s="46">
        <v>3358</v>
      </c>
    </row>
    <row r="10" spans="1:76" ht="10.5" x14ac:dyDescent="0.25">
      <c r="A10" s="146" t="s">
        <v>158</v>
      </c>
      <c r="B10" s="219"/>
      <c r="C10" s="186">
        <v>-31</v>
      </c>
      <c r="D10" s="19">
        <v>-28</v>
      </c>
      <c r="E10" s="19">
        <v>0</v>
      </c>
      <c r="F10" s="19">
        <v>-12</v>
      </c>
      <c r="G10" s="19">
        <v>8</v>
      </c>
      <c r="H10" s="19"/>
      <c r="I10" s="19">
        <v>-16</v>
      </c>
      <c r="J10" s="19">
        <v>2</v>
      </c>
      <c r="K10" s="19">
        <v>3</v>
      </c>
      <c r="L10" s="19">
        <v>0</v>
      </c>
      <c r="M10" s="19">
        <v>-27</v>
      </c>
      <c r="N10" s="19">
        <v>1</v>
      </c>
      <c r="O10" s="19">
        <v>4</v>
      </c>
      <c r="P10" s="19"/>
      <c r="Q10" s="19">
        <v>13</v>
      </c>
      <c r="R10" s="19">
        <v>-1</v>
      </c>
      <c r="S10" s="19">
        <v>5</v>
      </c>
      <c r="T10" s="19">
        <v>8</v>
      </c>
      <c r="U10" s="19"/>
      <c r="V10" s="19">
        <v>-3</v>
      </c>
      <c r="W10" s="19">
        <v>-10</v>
      </c>
      <c r="X10" s="19">
        <v>2</v>
      </c>
      <c r="Y10" s="19">
        <v>5</v>
      </c>
      <c r="Z10" s="19"/>
      <c r="AA10" s="19">
        <v>16</v>
      </c>
      <c r="AB10" s="19">
        <v>17</v>
      </c>
      <c r="AC10" s="19">
        <v>2</v>
      </c>
      <c r="AD10" s="19">
        <v>0</v>
      </c>
      <c r="AE10" s="19">
        <v>231</v>
      </c>
      <c r="AF10" s="19">
        <v>2</v>
      </c>
      <c r="AG10" s="19">
        <v>-49</v>
      </c>
      <c r="AH10" s="19">
        <v>63</v>
      </c>
      <c r="AI10" s="19">
        <v>-249</v>
      </c>
      <c r="AJ10" s="19"/>
      <c r="AK10" s="46">
        <v>-333</v>
      </c>
      <c r="AL10" s="19">
        <v>-365</v>
      </c>
      <c r="AM10" s="19">
        <v>32</v>
      </c>
      <c r="AN10" s="19">
        <v>1</v>
      </c>
      <c r="AO10" s="19"/>
      <c r="AP10" s="46">
        <v>343</v>
      </c>
      <c r="AQ10" s="19">
        <v>278</v>
      </c>
      <c r="AR10" s="19">
        <v>23</v>
      </c>
      <c r="AS10" s="19">
        <v>42</v>
      </c>
      <c r="AT10" s="19"/>
      <c r="AU10" s="46">
        <v>-7</v>
      </c>
      <c r="AV10" s="19">
        <v>-3</v>
      </c>
      <c r="AW10" s="19">
        <v>-4</v>
      </c>
      <c r="AX10" s="19"/>
      <c r="AY10" s="46">
        <v>-18</v>
      </c>
      <c r="AZ10" s="19">
        <v>-14</v>
      </c>
      <c r="BA10" s="19">
        <v>-4</v>
      </c>
      <c r="BB10" s="19"/>
      <c r="BC10" s="46">
        <v>9</v>
      </c>
      <c r="BD10" s="19">
        <v>18</v>
      </c>
      <c r="BE10" s="19">
        <v>28</v>
      </c>
      <c r="BF10" s="19"/>
      <c r="BG10" s="19">
        <v>0</v>
      </c>
      <c r="BH10" s="19">
        <v>0</v>
      </c>
      <c r="BI10" s="19"/>
      <c r="BJ10" s="19">
        <v>1</v>
      </c>
      <c r="BK10" s="19">
        <v>-10</v>
      </c>
      <c r="BL10" s="19"/>
      <c r="BM10" s="19">
        <v>0</v>
      </c>
      <c r="BN10" s="145"/>
      <c r="BO10" s="19">
        <v>-26</v>
      </c>
      <c r="BP10" s="19">
        <v>-2</v>
      </c>
      <c r="BQ10" s="19"/>
      <c r="BR10" s="46">
        <v>27</v>
      </c>
      <c r="BS10" s="19">
        <v>0</v>
      </c>
      <c r="BT10" s="19">
        <v>13</v>
      </c>
      <c r="BU10" s="19">
        <v>14</v>
      </c>
      <c r="BV10" s="19">
        <v>0</v>
      </c>
      <c r="BW10" s="19"/>
      <c r="BX10" s="46">
        <v>0</v>
      </c>
    </row>
    <row r="11" spans="1:76" ht="10.5" x14ac:dyDescent="0.25">
      <c r="A11" s="6" t="s">
        <v>159</v>
      </c>
      <c r="B11" s="3"/>
      <c r="C11" s="186">
        <v>3443</v>
      </c>
      <c r="D11" s="19">
        <v>1431</v>
      </c>
      <c r="E11" s="19">
        <v>81</v>
      </c>
      <c r="F11" s="19">
        <v>1619</v>
      </c>
      <c r="G11" s="19">
        <v>312</v>
      </c>
      <c r="H11" s="19"/>
      <c r="I11" s="19">
        <v>1874</v>
      </c>
      <c r="J11" s="19">
        <v>24</v>
      </c>
      <c r="K11" s="19">
        <v>353</v>
      </c>
      <c r="L11" s="19">
        <v>47</v>
      </c>
      <c r="M11" s="19">
        <v>1397</v>
      </c>
      <c r="N11" s="19">
        <v>50</v>
      </c>
      <c r="O11" s="19">
        <v>4</v>
      </c>
      <c r="P11" s="19"/>
      <c r="Q11" s="19">
        <v>626</v>
      </c>
      <c r="R11" s="19">
        <v>144</v>
      </c>
      <c r="S11" s="19">
        <v>211</v>
      </c>
      <c r="T11" s="19">
        <v>271</v>
      </c>
      <c r="U11" s="19"/>
      <c r="V11" s="19">
        <v>494</v>
      </c>
      <c r="W11" s="19">
        <v>274</v>
      </c>
      <c r="X11" s="19">
        <v>138</v>
      </c>
      <c r="Y11" s="19">
        <v>82</v>
      </c>
      <c r="Z11" s="19"/>
      <c r="AA11" s="19">
        <v>7873</v>
      </c>
      <c r="AB11" s="19">
        <v>976</v>
      </c>
      <c r="AC11" s="19">
        <v>2762</v>
      </c>
      <c r="AD11" s="19">
        <v>13</v>
      </c>
      <c r="AE11" s="19">
        <v>1686</v>
      </c>
      <c r="AF11" s="19">
        <v>13</v>
      </c>
      <c r="AG11" s="19">
        <v>429</v>
      </c>
      <c r="AH11" s="19">
        <v>969</v>
      </c>
      <c r="AI11" s="19">
        <v>1026</v>
      </c>
      <c r="AJ11" s="19"/>
      <c r="AK11" s="46">
        <v>8385</v>
      </c>
      <c r="AL11" s="19">
        <v>7895</v>
      </c>
      <c r="AM11" s="19">
        <v>468</v>
      </c>
      <c r="AN11" s="19">
        <v>23</v>
      </c>
      <c r="AO11" s="19"/>
      <c r="AP11" s="46">
        <v>10040</v>
      </c>
      <c r="AQ11" s="19">
        <v>7560</v>
      </c>
      <c r="AR11" s="19">
        <v>2280</v>
      </c>
      <c r="AS11" s="19">
        <v>199</v>
      </c>
      <c r="AT11" s="19"/>
      <c r="AU11" s="46">
        <v>196</v>
      </c>
      <c r="AV11" s="19">
        <v>187</v>
      </c>
      <c r="AW11" s="19">
        <v>8</v>
      </c>
      <c r="AX11" s="19"/>
      <c r="AY11" s="46">
        <v>43</v>
      </c>
      <c r="AZ11" s="19">
        <v>12</v>
      </c>
      <c r="BA11" s="19">
        <v>31</v>
      </c>
      <c r="BB11" s="19"/>
      <c r="BC11" s="46">
        <v>7650</v>
      </c>
      <c r="BD11" s="19">
        <v>2853</v>
      </c>
      <c r="BE11" s="19">
        <v>1072</v>
      </c>
      <c r="BF11" s="19"/>
      <c r="BG11" s="19">
        <v>909</v>
      </c>
      <c r="BH11" s="19">
        <v>6</v>
      </c>
      <c r="BI11" s="19"/>
      <c r="BJ11" s="19">
        <v>1380</v>
      </c>
      <c r="BK11" s="19">
        <v>25</v>
      </c>
      <c r="BL11" s="19"/>
      <c r="BM11" s="19">
        <v>273</v>
      </c>
      <c r="BN11" s="145"/>
      <c r="BO11" s="19">
        <v>972</v>
      </c>
      <c r="BP11" s="19">
        <v>160</v>
      </c>
      <c r="BQ11" s="19"/>
      <c r="BR11" s="46">
        <v>916</v>
      </c>
      <c r="BS11" s="19">
        <v>2</v>
      </c>
      <c r="BT11" s="19">
        <v>275</v>
      </c>
      <c r="BU11" s="19">
        <v>566</v>
      </c>
      <c r="BV11" s="19">
        <v>73</v>
      </c>
      <c r="BW11" s="19"/>
      <c r="BX11" s="46">
        <v>41541</v>
      </c>
    </row>
    <row r="12" spans="1:76" ht="10.5" x14ac:dyDescent="0.25">
      <c r="A12" s="146" t="s">
        <v>156</v>
      </c>
      <c r="B12" s="219"/>
      <c r="C12" s="186">
        <v>84</v>
      </c>
      <c r="D12" s="19">
        <v>91</v>
      </c>
      <c r="E12" s="19">
        <v>8</v>
      </c>
      <c r="F12" s="19">
        <v>37</v>
      </c>
      <c r="G12" s="19">
        <v>39</v>
      </c>
      <c r="H12" s="19"/>
      <c r="I12" s="19">
        <v>240</v>
      </c>
      <c r="J12" s="19">
        <v>10</v>
      </c>
      <c r="K12" s="19">
        <v>30</v>
      </c>
      <c r="L12" s="19">
        <v>10</v>
      </c>
      <c r="M12" s="19">
        <v>204</v>
      </c>
      <c r="N12" s="19">
        <v>9</v>
      </c>
      <c r="O12" s="19">
        <v>0</v>
      </c>
      <c r="P12" s="19"/>
      <c r="Q12" s="19">
        <v>44</v>
      </c>
      <c r="R12" s="19">
        <v>8</v>
      </c>
      <c r="S12" s="19">
        <v>11</v>
      </c>
      <c r="T12" s="19">
        <v>29</v>
      </c>
      <c r="U12" s="19"/>
      <c r="V12" s="19">
        <v>32</v>
      </c>
      <c r="W12" s="19">
        <v>30</v>
      </c>
      <c r="X12" s="19">
        <v>6</v>
      </c>
      <c r="Y12" s="19">
        <v>19</v>
      </c>
      <c r="Z12" s="19"/>
      <c r="AA12" s="19">
        <v>86</v>
      </c>
      <c r="AB12" s="19">
        <v>38</v>
      </c>
      <c r="AC12" s="19">
        <v>48</v>
      </c>
      <c r="AD12" s="19">
        <v>1</v>
      </c>
      <c r="AE12" s="19">
        <v>396</v>
      </c>
      <c r="AF12" s="19">
        <v>6</v>
      </c>
      <c r="AG12" s="19">
        <v>2</v>
      </c>
      <c r="AH12" s="19">
        <v>14</v>
      </c>
      <c r="AI12" s="19">
        <v>43</v>
      </c>
      <c r="AJ12" s="19"/>
      <c r="AK12" s="46">
        <v>1238</v>
      </c>
      <c r="AL12" s="19">
        <v>1410</v>
      </c>
      <c r="AM12" s="19">
        <v>100</v>
      </c>
      <c r="AN12" s="19">
        <v>5</v>
      </c>
      <c r="AO12" s="19"/>
      <c r="AP12" s="46">
        <v>1346</v>
      </c>
      <c r="AQ12" s="19">
        <v>1002</v>
      </c>
      <c r="AR12" s="19">
        <v>1289</v>
      </c>
      <c r="AS12" s="19">
        <v>169</v>
      </c>
      <c r="AT12" s="19"/>
      <c r="AU12" s="46">
        <v>15</v>
      </c>
      <c r="AV12" s="19">
        <v>10</v>
      </c>
      <c r="AW12" s="19">
        <v>5</v>
      </c>
      <c r="AX12" s="19"/>
      <c r="AY12" s="46">
        <v>34</v>
      </c>
      <c r="AZ12" s="19">
        <v>15</v>
      </c>
      <c r="BA12" s="19">
        <v>19</v>
      </c>
      <c r="BB12" s="19"/>
      <c r="BC12" s="46">
        <v>428</v>
      </c>
      <c r="BD12" s="19">
        <v>120</v>
      </c>
      <c r="BE12" s="19">
        <v>83</v>
      </c>
      <c r="BF12" s="19"/>
      <c r="BG12" s="19">
        <v>14</v>
      </c>
      <c r="BH12" s="19">
        <v>4</v>
      </c>
      <c r="BI12" s="19"/>
      <c r="BJ12" s="19">
        <v>44</v>
      </c>
      <c r="BK12" s="19">
        <v>2</v>
      </c>
      <c r="BL12" s="19"/>
      <c r="BM12" s="19">
        <v>28</v>
      </c>
      <c r="BN12" s="145"/>
      <c r="BO12" s="19">
        <v>295</v>
      </c>
      <c r="BP12" s="19">
        <v>46</v>
      </c>
      <c r="BQ12" s="19"/>
      <c r="BR12" s="46">
        <v>109</v>
      </c>
      <c r="BS12" s="19">
        <v>1</v>
      </c>
      <c r="BT12" s="19">
        <v>92</v>
      </c>
      <c r="BU12" s="19">
        <v>65</v>
      </c>
      <c r="BV12" s="19">
        <v>16</v>
      </c>
      <c r="BW12" s="19"/>
      <c r="BX12" s="46">
        <v>3656</v>
      </c>
    </row>
    <row r="13" spans="1:76" ht="10.5" x14ac:dyDescent="0.25">
      <c r="A13" s="146" t="s">
        <v>157</v>
      </c>
      <c r="B13" s="219"/>
      <c r="C13" s="186">
        <v>105</v>
      </c>
      <c r="D13" s="19">
        <v>59</v>
      </c>
      <c r="E13" s="19">
        <v>11</v>
      </c>
      <c r="F13" s="19">
        <v>72</v>
      </c>
      <c r="G13" s="19">
        <v>54</v>
      </c>
      <c r="H13" s="19"/>
      <c r="I13" s="19">
        <v>235</v>
      </c>
      <c r="J13" s="19">
        <v>5</v>
      </c>
      <c r="K13" s="19">
        <v>25</v>
      </c>
      <c r="L13" s="19">
        <v>4</v>
      </c>
      <c r="M13" s="19">
        <v>212</v>
      </c>
      <c r="N13" s="19">
        <v>10</v>
      </c>
      <c r="O13" s="19">
        <v>4</v>
      </c>
      <c r="P13" s="19"/>
      <c r="Q13" s="19">
        <v>39</v>
      </c>
      <c r="R13" s="19">
        <v>9</v>
      </c>
      <c r="S13" s="19">
        <v>14</v>
      </c>
      <c r="T13" s="19">
        <v>20</v>
      </c>
      <c r="U13" s="19"/>
      <c r="V13" s="19">
        <v>27</v>
      </c>
      <c r="W13" s="19">
        <v>14</v>
      </c>
      <c r="X13" s="19">
        <v>7</v>
      </c>
      <c r="Y13" s="19">
        <v>29</v>
      </c>
      <c r="Z13" s="19"/>
      <c r="AA13" s="19">
        <v>45</v>
      </c>
      <c r="AB13" s="19">
        <v>22</v>
      </c>
      <c r="AC13" s="19">
        <v>27</v>
      </c>
      <c r="AD13" s="19">
        <v>0</v>
      </c>
      <c r="AE13" s="19">
        <v>68</v>
      </c>
      <c r="AF13" s="19">
        <v>7</v>
      </c>
      <c r="AG13" s="19">
        <v>44</v>
      </c>
      <c r="AH13" s="19">
        <v>62</v>
      </c>
      <c r="AI13" s="19">
        <v>277</v>
      </c>
      <c r="AJ13" s="19"/>
      <c r="AK13" s="46">
        <v>1220</v>
      </c>
      <c r="AL13" s="19">
        <v>1394</v>
      </c>
      <c r="AM13" s="19">
        <v>99</v>
      </c>
      <c r="AN13" s="19">
        <v>3</v>
      </c>
      <c r="AO13" s="19"/>
      <c r="AP13" s="46">
        <v>1484</v>
      </c>
      <c r="AQ13" s="19">
        <v>1154</v>
      </c>
      <c r="AR13" s="19">
        <v>1384</v>
      </c>
      <c r="AS13" s="19">
        <v>59</v>
      </c>
      <c r="AT13" s="19"/>
      <c r="AU13" s="46">
        <v>15</v>
      </c>
      <c r="AV13" s="19">
        <v>13</v>
      </c>
      <c r="AW13" s="19">
        <v>2</v>
      </c>
      <c r="AX13" s="19"/>
      <c r="AY13" s="46">
        <v>32</v>
      </c>
      <c r="AZ13" s="19">
        <v>11</v>
      </c>
      <c r="BA13" s="19">
        <v>20</v>
      </c>
      <c r="BB13" s="19"/>
      <c r="BC13" s="46">
        <v>369</v>
      </c>
      <c r="BD13" s="19">
        <v>77</v>
      </c>
      <c r="BE13" s="19">
        <v>86</v>
      </c>
      <c r="BF13" s="19"/>
      <c r="BG13" s="19">
        <v>41</v>
      </c>
      <c r="BH13" s="19">
        <v>1</v>
      </c>
      <c r="BI13" s="19"/>
      <c r="BJ13" s="19">
        <v>43</v>
      </c>
      <c r="BK13" s="19">
        <v>8</v>
      </c>
      <c r="BL13" s="19"/>
      <c r="BM13" s="19">
        <v>19</v>
      </c>
      <c r="BN13" s="145"/>
      <c r="BO13" s="19">
        <v>238</v>
      </c>
      <c r="BP13" s="19">
        <v>63</v>
      </c>
      <c r="BQ13" s="19"/>
      <c r="BR13" s="46">
        <v>85</v>
      </c>
      <c r="BS13" s="19">
        <v>0</v>
      </c>
      <c r="BT13" s="19">
        <v>78</v>
      </c>
      <c r="BU13" s="19">
        <v>69</v>
      </c>
      <c r="BV13" s="19">
        <v>3</v>
      </c>
      <c r="BW13" s="19"/>
      <c r="BX13" s="46">
        <v>3656</v>
      </c>
    </row>
    <row r="14" spans="1:76" ht="10.5" x14ac:dyDescent="0.25">
      <c r="A14" s="146" t="s">
        <v>158</v>
      </c>
      <c r="B14" s="219"/>
      <c r="C14" s="186">
        <v>-22</v>
      </c>
      <c r="D14" s="19">
        <v>31</v>
      </c>
      <c r="E14" s="19">
        <v>-3</v>
      </c>
      <c r="F14" s="19">
        <v>-35</v>
      </c>
      <c r="G14" s="19">
        <v>-15</v>
      </c>
      <c r="H14" s="19"/>
      <c r="I14" s="19">
        <v>4</v>
      </c>
      <c r="J14" s="19">
        <v>5</v>
      </c>
      <c r="K14" s="19">
        <v>5</v>
      </c>
      <c r="L14" s="19">
        <v>7</v>
      </c>
      <c r="M14" s="19">
        <v>-8</v>
      </c>
      <c r="N14" s="19">
        <v>-1</v>
      </c>
      <c r="O14" s="19">
        <v>-4</v>
      </c>
      <c r="P14" s="19"/>
      <c r="Q14" s="19">
        <v>6</v>
      </c>
      <c r="R14" s="19">
        <v>0</v>
      </c>
      <c r="S14" s="19">
        <v>-3</v>
      </c>
      <c r="T14" s="19">
        <v>9</v>
      </c>
      <c r="U14" s="19"/>
      <c r="V14" s="19">
        <v>5</v>
      </c>
      <c r="W14" s="19">
        <v>16</v>
      </c>
      <c r="X14" s="19">
        <v>-1</v>
      </c>
      <c r="Y14" s="19">
        <v>-10</v>
      </c>
      <c r="Z14" s="19"/>
      <c r="AA14" s="19">
        <v>42</v>
      </c>
      <c r="AB14" s="19">
        <v>15</v>
      </c>
      <c r="AC14" s="19">
        <v>21</v>
      </c>
      <c r="AD14" s="19">
        <v>1</v>
      </c>
      <c r="AE14" s="19">
        <v>328</v>
      </c>
      <c r="AF14" s="19">
        <v>-1</v>
      </c>
      <c r="AG14" s="19">
        <v>-42</v>
      </c>
      <c r="AH14" s="19">
        <v>-48</v>
      </c>
      <c r="AI14" s="19">
        <v>-233</v>
      </c>
      <c r="AJ14" s="19"/>
      <c r="AK14" s="46">
        <v>19</v>
      </c>
      <c r="AL14" s="19">
        <v>16</v>
      </c>
      <c r="AM14" s="19">
        <v>0</v>
      </c>
      <c r="AN14" s="19">
        <v>2</v>
      </c>
      <c r="AO14" s="19"/>
      <c r="AP14" s="46">
        <v>-137</v>
      </c>
      <c r="AQ14" s="19">
        <v>-152</v>
      </c>
      <c r="AR14" s="19">
        <v>-95</v>
      </c>
      <c r="AS14" s="19">
        <v>110</v>
      </c>
      <c r="AT14" s="19"/>
      <c r="AU14" s="46">
        <v>0</v>
      </c>
      <c r="AV14" s="19">
        <v>-3</v>
      </c>
      <c r="AW14" s="19">
        <v>3</v>
      </c>
      <c r="AX14" s="19"/>
      <c r="AY14" s="46">
        <v>2</v>
      </c>
      <c r="AZ14" s="19">
        <v>4</v>
      </c>
      <c r="BA14" s="19">
        <v>-2</v>
      </c>
      <c r="BB14" s="19"/>
      <c r="BC14" s="46">
        <v>58</v>
      </c>
      <c r="BD14" s="19">
        <v>43</v>
      </c>
      <c r="BE14" s="19">
        <v>-3</v>
      </c>
      <c r="BF14" s="19"/>
      <c r="BG14" s="19">
        <v>-27</v>
      </c>
      <c r="BH14" s="19">
        <v>3</v>
      </c>
      <c r="BI14" s="19"/>
      <c r="BJ14" s="19">
        <v>1</v>
      </c>
      <c r="BK14" s="19">
        <v>-6</v>
      </c>
      <c r="BL14" s="19"/>
      <c r="BM14" s="19">
        <v>8</v>
      </c>
      <c r="BN14" s="145"/>
      <c r="BO14" s="19">
        <v>57</v>
      </c>
      <c r="BP14" s="19">
        <v>-17</v>
      </c>
      <c r="BQ14" s="19"/>
      <c r="BR14" s="46">
        <v>24</v>
      </c>
      <c r="BS14" s="19">
        <v>1</v>
      </c>
      <c r="BT14" s="19">
        <v>14</v>
      </c>
      <c r="BU14" s="19">
        <v>-4</v>
      </c>
      <c r="BV14" s="19">
        <v>13</v>
      </c>
      <c r="BW14" s="19"/>
      <c r="BX14" s="46">
        <v>0</v>
      </c>
    </row>
    <row r="15" spans="1:76" s="3" customFormat="1" ht="10.5" x14ac:dyDescent="0.25">
      <c r="A15" s="3" t="s">
        <v>160</v>
      </c>
      <c r="C15" s="186">
        <v>3422</v>
      </c>
      <c r="D15" s="19">
        <v>1462</v>
      </c>
      <c r="E15" s="19">
        <v>78</v>
      </c>
      <c r="F15" s="19">
        <v>1584</v>
      </c>
      <c r="G15" s="19">
        <v>298</v>
      </c>
      <c r="H15" s="19"/>
      <c r="I15" s="19">
        <v>1879</v>
      </c>
      <c r="J15" s="19">
        <v>30</v>
      </c>
      <c r="K15" s="19">
        <v>358</v>
      </c>
      <c r="L15" s="19">
        <v>53</v>
      </c>
      <c r="M15" s="19">
        <v>1388</v>
      </c>
      <c r="N15" s="19">
        <v>49</v>
      </c>
      <c r="O15" s="19">
        <v>0</v>
      </c>
      <c r="P15" s="19"/>
      <c r="Q15" s="19">
        <v>632</v>
      </c>
      <c r="R15" s="19">
        <v>144</v>
      </c>
      <c r="S15" s="19">
        <v>208</v>
      </c>
      <c r="T15" s="19">
        <v>280</v>
      </c>
      <c r="U15" s="19"/>
      <c r="V15" s="19">
        <v>499</v>
      </c>
      <c r="W15" s="19">
        <v>289</v>
      </c>
      <c r="X15" s="19">
        <v>137</v>
      </c>
      <c r="Y15" s="19">
        <v>73</v>
      </c>
      <c r="Z15" s="19"/>
      <c r="AA15" s="19">
        <v>7917</v>
      </c>
      <c r="AB15" s="19">
        <v>992</v>
      </c>
      <c r="AC15" s="19">
        <v>2783</v>
      </c>
      <c r="AD15" s="19">
        <v>14</v>
      </c>
      <c r="AE15" s="19">
        <v>2014</v>
      </c>
      <c r="AF15" s="19">
        <v>12</v>
      </c>
      <c r="AG15" s="19">
        <v>387</v>
      </c>
      <c r="AH15" s="19">
        <v>922</v>
      </c>
      <c r="AI15" s="19">
        <v>793</v>
      </c>
      <c r="AJ15" s="19"/>
      <c r="AK15" s="46">
        <v>8404</v>
      </c>
      <c r="AL15" s="19">
        <v>7911</v>
      </c>
      <c r="AM15" s="19">
        <v>468</v>
      </c>
      <c r="AN15" s="19">
        <v>25</v>
      </c>
      <c r="AO15" s="19"/>
      <c r="AP15" s="46">
        <v>9902</v>
      </c>
      <c r="AQ15" s="19">
        <v>7408</v>
      </c>
      <c r="AR15" s="19">
        <v>2185</v>
      </c>
      <c r="AS15" s="19">
        <v>309</v>
      </c>
      <c r="AT15" s="19"/>
      <c r="AU15" s="46">
        <v>196</v>
      </c>
      <c r="AV15" s="19">
        <v>184</v>
      </c>
      <c r="AW15" s="19">
        <v>11</v>
      </c>
      <c r="AX15" s="19"/>
      <c r="AY15" s="46">
        <v>45</v>
      </c>
      <c r="AZ15" s="19">
        <v>16</v>
      </c>
      <c r="BA15" s="19">
        <v>30</v>
      </c>
      <c r="BB15" s="19"/>
      <c r="BC15" s="46">
        <v>7708</v>
      </c>
      <c r="BD15" s="19">
        <v>2896</v>
      </c>
      <c r="BE15" s="19">
        <v>1068</v>
      </c>
      <c r="BF15" s="19"/>
      <c r="BG15" s="19">
        <v>882</v>
      </c>
      <c r="BH15" s="19">
        <v>9</v>
      </c>
      <c r="BI15" s="19"/>
      <c r="BJ15" s="19">
        <v>1381</v>
      </c>
      <c r="BK15" s="19">
        <v>19</v>
      </c>
      <c r="BL15" s="19"/>
      <c r="BM15" s="19">
        <v>282</v>
      </c>
      <c r="BN15" s="145"/>
      <c r="BO15" s="19">
        <v>1029</v>
      </c>
      <c r="BP15" s="19">
        <v>143</v>
      </c>
      <c r="BQ15" s="19"/>
      <c r="BR15" s="46">
        <v>939</v>
      </c>
      <c r="BS15" s="19">
        <v>3</v>
      </c>
      <c r="BT15" s="19">
        <v>289</v>
      </c>
      <c r="BU15" s="19">
        <v>562</v>
      </c>
      <c r="BV15" s="19">
        <v>86</v>
      </c>
      <c r="BW15" s="19"/>
      <c r="BX15" s="46">
        <v>41542</v>
      </c>
    </row>
    <row r="16" spans="1:76" ht="10.5" x14ac:dyDescent="0.25">
      <c r="A16" s="146" t="s">
        <v>156</v>
      </c>
      <c r="B16" s="219"/>
      <c r="C16" s="186">
        <v>56</v>
      </c>
      <c r="D16" s="19">
        <v>85</v>
      </c>
      <c r="E16" s="19">
        <v>4</v>
      </c>
      <c r="F16" s="19">
        <v>27</v>
      </c>
      <c r="G16" s="19">
        <v>16</v>
      </c>
      <c r="H16" s="19"/>
      <c r="I16" s="19">
        <v>172</v>
      </c>
      <c r="J16" s="19">
        <v>6</v>
      </c>
      <c r="K16" s="19">
        <v>12</v>
      </c>
      <c r="L16" s="19">
        <v>6</v>
      </c>
      <c r="M16" s="19">
        <v>157</v>
      </c>
      <c r="N16" s="19">
        <v>5</v>
      </c>
      <c r="O16" s="19">
        <v>0</v>
      </c>
      <c r="P16" s="19"/>
      <c r="Q16" s="19">
        <v>32</v>
      </c>
      <c r="R16" s="19">
        <v>6</v>
      </c>
      <c r="S16" s="19">
        <v>11</v>
      </c>
      <c r="T16" s="19">
        <v>19</v>
      </c>
      <c r="U16" s="19"/>
      <c r="V16" s="19">
        <v>14</v>
      </c>
      <c r="W16" s="19">
        <v>5</v>
      </c>
      <c r="X16" s="19">
        <v>0</v>
      </c>
      <c r="Y16" s="19">
        <v>10</v>
      </c>
      <c r="Z16" s="19"/>
      <c r="AA16" s="19">
        <v>40</v>
      </c>
      <c r="AB16" s="19">
        <v>12</v>
      </c>
      <c r="AC16" s="19">
        <v>25</v>
      </c>
      <c r="AD16" s="19">
        <v>0</v>
      </c>
      <c r="AE16" s="19">
        <v>11</v>
      </c>
      <c r="AF16" s="19">
        <v>6</v>
      </c>
      <c r="AG16" s="19">
        <v>0</v>
      </c>
      <c r="AH16" s="19">
        <v>3</v>
      </c>
      <c r="AI16" s="19">
        <v>65</v>
      </c>
      <c r="AJ16" s="19"/>
      <c r="AK16" s="46">
        <v>1089</v>
      </c>
      <c r="AL16" s="19">
        <v>1268</v>
      </c>
      <c r="AM16" s="19">
        <v>66</v>
      </c>
      <c r="AN16" s="19">
        <v>2</v>
      </c>
      <c r="AO16" s="19"/>
      <c r="AP16" s="46">
        <v>1190</v>
      </c>
      <c r="AQ16" s="19">
        <v>876</v>
      </c>
      <c r="AR16" s="19">
        <v>1160</v>
      </c>
      <c r="AS16" s="19">
        <v>94</v>
      </c>
      <c r="AT16" s="19"/>
      <c r="AU16" s="46">
        <v>11</v>
      </c>
      <c r="AV16" s="19">
        <v>8</v>
      </c>
      <c r="AW16" s="19">
        <v>3</v>
      </c>
      <c r="AX16" s="19"/>
      <c r="AY16" s="46">
        <v>28</v>
      </c>
      <c r="AZ16" s="19">
        <v>12</v>
      </c>
      <c r="BA16" s="19">
        <v>16</v>
      </c>
      <c r="BB16" s="19"/>
      <c r="BC16" s="46">
        <v>305</v>
      </c>
      <c r="BD16" s="19">
        <v>81</v>
      </c>
      <c r="BE16" s="19">
        <v>49</v>
      </c>
      <c r="BF16" s="19"/>
      <c r="BG16" s="19">
        <v>52</v>
      </c>
      <c r="BH16" s="19">
        <v>13</v>
      </c>
      <c r="BI16" s="19"/>
      <c r="BJ16" s="19">
        <v>22</v>
      </c>
      <c r="BK16" s="19">
        <v>6</v>
      </c>
      <c r="BL16" s="19"/>
      <c r="BM16" s="19">
        <v>14</v>
      </c>
      <c r="BN16" s="145"/>
      <c r="BO16" s="19">
        <v>194</v>
      </c>
      <c r="BP16" s="19">
        <v>33</v>
      </c>
      <c r="BQ16" s="19"/>
      <c r="BR16" s="46">
        <v>62</v>
      </c>
      <c r="BS16" s="19">
        <v>0</v>
      </c>
      <c r="BT16" s="19">
        <v>44</v>
      </c>
      <c r="BU16" s="19">
        <v>37</v>
      </c>
      <c r="BV16" s="19">
        <v>10</v>
      </c>
      <c r="BW16" s="19"/>
      <c r="BX16" s="46">
        <v>2999</v>
      </c>
    </row>
    <row r="17" spans="1:76" ht="10.5" x14ac:dyDescent="0.25">
      <c r="A17" s="146" t="s">
        <v>157</v>
      </c>
      <c r="B17" s="219"/>
      <c r="C17" s="186">
        <v>56</v>
      </c>
      <c r="D17" s="19">
        <v>39</v>
      </c>
      <c r="E17" s="19">
        <v>6</v>
      </c>
      <c r="F17" s="19">
        <v>62</v>
      </c>
      <c r="G17" s="19">
        <v>24</v>
      </c>
      <c r="H17" s="19"/>
      <c r="I17" s="19">
        <v>140</v>
      </c>
      <c r="J17" s="19">
        <v>4</v>
      </c>
      <c r="K17" s="19">
        <v>14</v>
      </c>
      <c r="L17" s="19">
        <v>3</v>
      </c>
      <c r="M17" s="19">
        <v>124</v>
      </c>
      <c r="N17" s="19">
        <v>9</v>
      </c>
      <c r="O17" s="19">
        <v>0</v>
      </c>
      <c r="P17" s="19"/>
      <c r="Q17" s="19">
        <v>33</v>
      </c>
      <c r="R17" s="19">
        <v>5</v>
      </c>
      <c r="S17" s="19">
        <v>4</v>
      </c>
      <c r="T17" s="19">
        <v>27</v>
      </c>
      <c r="U17" s="19"/>
      <c r="V17" s="19">
        <v>14</v>
      </c>
      <c r="W17" s="19">
        <v>4</v>
      </c>
      <c r="X17" s="19">
        <v>0</v>
      </c>
      <c r="Y17" s="19">
        <v>11</v>
      </c>
      <c r="Z17" s="19"/>
      <c r="AA17" s="19">
        <v>41</v>
      </c>
      <c r="AB17" s="19">
        <v>16</v>
      </c>
      <c r="AC17" s="19">
        <v>20</v>
      </c>
      <c r="AD17" s="19">
        <v>1</v>
      </c>
      <c r="AE17" s="19">
        <v>16</v>
      </c>
      <c r="AF17" s="19">
        <v>2</v>
      </c>
      <c r="AG17" s="19">
        <v>1</v>
      </c>
      <c r="AH17" s="19">
        <v>66</v>
      </c>
      <c r="AI17" s="19">
        <v>2</v>
      </c>
      <c r="AJ17" s="19"/>
      <c r="AK17" s="46">
        <v>1113</v>
      </c>
      <c r="AL17" s="19">
        <v>1282</v>
      </c>
      <c r="AM17" s="19">
        <v>77</v>
      </c>
      <c r="AN17" s="19">
        <v>2</v>
      </c>
      <c r="AO17" s="19"/>
      <c r="AP17" s="46">
        <v>1282</v>
      </c>
      <c r="AQ17" s="19">
        <v>864</v>
      </c>
      <c r="AR17" s="19">
        <v>1260</v>
      </c>
      <c r="AS17" s="19">
        <v>97</v>
      </c>
      <c r="AT17" s="19"/>
      <c r="AU17" s="46">
        <v>9</v>
      </c>
      <c r="AV17" s="19">
        <v>7</v>
      </c>
      <c r="AW17" s="19">
        <v>2</v>
      </c>
      <c r="AX17" s="19"/>
      <c r="AY17" s="46">
        <v>26</v>
      </c>
      <c r="AZ17" s="19">
        <v>14</v>
      </c>
      <c r="BA17" s="19">
        <v>12</v>
      </c>
      <c r="BB17" s="19"/>
      <c r="BC17" s="46">
        <v>226</v>
      </c>
      <c r="BD17" s="19">
        <v>47</v>
      </c>
      <c r="BE17" s="19">
        <v>51</v>
      </c>
      <c r="BF17" s="19"/>
      <c r="BG17" s="19">
        <v>13</v>
      </c>
      <c r="BH17" s="19">
        <v>10</v>
      </c>
      <c r="BI17" s="19"/>
      <c r="BJ17" s="19">
        <v>36</v>
      </c>
      <c r="BK17" s="19">
        <v>1</v>
      </c>
      <c r="BL17" s="19"/>
      <c r="BM17" s="19">
        <v>8</v>
      </c>
      <c r="BN17" s="145"/>
      <c r="BO17" s="19">
        <v>179</v>
      </c>
      <c r="BP17" s="19">
        <v>40</v>
      </c>
      <c r="BQ17" s="19"/>
      <c r="BR17" s="46">
        <v>59</v>
      </c>
      <c r="BS17" s="19">
        <v>0</v>
      </c>
      <c r="BT17" s="19">
        <v>41</v>
      </c>
      <c r="BU17" s="19">
        <v>45</v>
      </c>
      <c r="BV17" s="19">
        <v>2</v>
      </c>
      <c r="BW17" s="19"/>
      <c r="BX17" s="46">
        <v>2999</v>
      </c>
    </row>
    <row r="18" spans="1:76" ht="10.5" x14ac:dyDescent="0.25">
      <c r="A18" s="146" t="s">
        <v>158</v>
      </c>
      <c r="B18" s="219"/>
      <c r="C18" s="186">
        <v>0</v>
      </c>
      <c r="D18" s="19">
        <v>46</v>
      </c>
      <c r="E18" s="19">
        <v>-3</v>
      </c>
      <c r="F18" s="19">
        <v>-35</v>
      </c>
      <c r="G18" s="19">
        <v>-9</v>
      </c>
      <c r="H18" s="19"/>
      <c r="I18" s="19">
        <v>32</v>
      </c>
      <c r="J18" s="19">
        <v>2</v>
      </c>
      <c r="K18" s="19">
        <v>-2</v>
      </c>
      <c r="L18" s="19">
        <v>3</v>
      </c>
      <c r="M18" s="19">
        <v>33</v>
      </c>
      <c r="N18" s="19">
        <v>-4</v>
      </c>
      <c r="O18" s="19">
        <v>0</v>
      </c>
      <c r="P18" s="19"/>
      <c r="Q18" s="19">
        <v>-1</v>
      </c>
      <c r="R18" s="19">
        <v>1</v>
      </c>
      <c r="S18" s="19">
        <v>7</v>
      </c>
      <c r="T18" s="19">
        <v>-8</v>
      </c>
      <c r="U18" s="19"/>
      <c r="V18" s="19">
        <v>1</v>
      </c>
      <c r="W18" s="19">
        <v>2</v>
      </c>
      <c r="X18" s="19">
        <v>0</v>
      </c>
      <c r="Y18" s="19">
        <v>-1</v>
      </c>
      <c r="Z18" s="19"/>
      <c r="AA18" s="19">
        <v>-1</v>
      </c>
      <c r="AB18" s="19">
        <v>-4</v>
      </c>
      <c r="AC18" s="19">
        <v>5</v>
      </c>
      <c r="AD18" s="19">
        <v>0</v>
      </c>
      <c r="AE18" s="19">
        <v>-5</v>
      </c>
      <c r="AF18" s="19">
        <v>4</v>
      </c>
      <c r="AG18" s="19">
        <v>-1</v>
      </c>
      <c r="AH18" s="19">
        <v>-63</v>
      </c>
      <c r="AI18" s="19">
        <v>63</v>
      </c>
      <c r="AJ18" s="19"/>
      <c r="AK18" s="46">
        <v>-25</v>
      </c>
      <c r="AL18" s="19">
        <v>-14</v>
      </c>
      <c r="AM18" s="19">
        <v>-11</v>
      </c>
      <c r="AN18" s="19">
        <v>0</v>
      </c>
      <c r="AO18" s="19"/>
      <c r="AP18" s="46">
        <v>-92</v>
      </c>
      <c r="AQ18" s="19">
        <v>12</v>
      </c>
      <c r="AR18" s="19">
        <v>-101</v>
      </c>
      <c r="AS18" s="19">
        <v>-4</v>
      </c>
      <c r="AT18" s="19"/>
      <c r="AU18" s="46">
        <v>2</v>
      </c>
      <c r="AV18" s="19">
        <v>2</v>
      </c>
      <c r="AW18" s="19">
        <v>1</v>
      </c>
      <c r="AX18" s="19"/>
      <c r="AY18" s="46">
        <v>2</v>
      </c>
      <c r="AZ18" s="19">
        <v>-2</v>
      </c>
      <c r="BA18" s="19">
        <v>4</v>
      </c>
      <c r="BB18" s="19"/>
      <c r="BC18" s="46">
        <v>79</v>
      </c>
      <c r="BD18" s="19">
        <v>34</v>
      </c>
      <c r="BE18" s="19">
        <v>-2</v>
      </c>
      <c r="BF18" s="19"/>
      <c r="BG18" s="19">
        <v>38</v>
      </c>
      <c r="BH18" s="19">
        <v>3</v>
      </c>
      <c r="BI18" s="19"/>
      <c r="BJ18" s="19">
        <v>-13</v>
      </c>
      <c r="BK18" s="19">
        <v>5</v>
      </c>
      <c r="BL18" s="19"/>
      <c r="BM18" s="19">
        <v>6</v>
      </c>
      <c r="BN18" s="145"/>
      <c r="BO18" s="19">
        <v>15</v>
      </c>
      <c r="BP18" s="19">
        <v>-7</v>
      </c>
      <c r="BQ18" s="19"/>
      <c r="BR18" s="46">
        <v>3</v>
      </c>
      <c r="BS18" s="19">
        <v>0</v>
      </c>
      <c r="BT18" s="19">
        <v>3</v>
      </c>
      <c r="BU18" s="19">
        <v>-8</v>
      </c>
      <c r="BV18" s="19">
        <v>8</v>
      </c>
      <c r="BW18" s="19"/>
      <c r="BX18" s="46">
        <v>0</v>
      </c>
    </row>
    <row r="19" spans="1:76" ht="10.5" x14ac:dyDescent="0.25">
      <c r="A19" s="3" t="s">
        <v>161</v>
      </c>
      <c r="B19" s="3"/>
      <c r="C19" s="186">
        <v>3422</v>
      </c>
      <c r="D19" s="19">
        <v>1508</v>
      </c>
      <c r="E19" s="19">
        <v>76</v>
      </c>
      <c r="F19" s="19">
        <v>1549</v>
      </c>
      <c r="G19" s="19">
        <v>289</v>
      </c>
      <c r="H19" s="19"/>
      <c r="I19" s="19">
        <v>1911</v>
      </c>
      <c r="J19" s="19">
        <v>32</v>
      </c>
      <c r="K19" s="19">
        <v>356</v>
      </c>
      <c r="L19" s="19">
        <v>56</v>
      </c>
      <c r="M19" s="19">
        <v>1421</v>
      </c>
      <c r="N19" s="19">
        <v>46</v>
      </c>
      <c r="O19" s="19">
        <v>0</v>
      </c>
      <c r="P19" s="19"/>
      <c r="Q19" s="19">
        <v>631</v>
      </c>
      <c r="R19" s="19">
        <v>144</v>
      </c>
      <c r="S19" s="19">
        <v>215</v>
      </c>
      <c r="T19" s="19">
        <v>272</v>
      </c>
      <c r="U19" s="19"/>
      <c r="V19" s="19">
        <v>499</v>
      </c>
      <c r="W19" s="19">
        <v>291</v>
      </c>
      <c r="X19" s="19">
        <v>137</v>
      </c>
      <c r="Y19" s="19">
        <v>71</v>
      </c>
      <c r="Z19" s="19"/>
      <c r="AA19" s="19">
        <v>7916</v>
      </c>
      <c r="AB19" s="19">
        <v>988</v>
      </c>
      <c r="AC19" s="19">
        <v>2788</v>
      </c>
      <c r="AD19" s="19">
        <v>14</v>
      </c>
      <c r="AE19" s="19">
        <v>2009</v>
      </c>
      <c r="AF19" s="19">
        <v>16</v>
      </c>
      <c r="AG19" s="19">
        <v>387</v>
      </c>
      <c r="AH19" s="19">
        <v>858</v>
      </c>
      <c r="AI19" s="19">
        <v>856</v>
      </c>
      <c r="AJ19" s="19"/>
      <c r="AK19" s="46">
        <v>8379</v>
      </c>
      <c r="AL19" s="19">
        <v>7897</v>
      </c>
      <c r="AM19" s="19">
        <v>457</v>
      </c>
      <c r="AN19" s="19">
        <v>25</v>
      </c>
      <c r="AO19" s="19"/>
      <c r="AP19" s="46">
        <v>9810</v>
      </c>
      <c r="AQ19" s="19">
        <v>7421</v>
      </c>
      <c r="AR19" s="19">
        <v>2084</v>
      </c>
      <c r="AS19" s="19">
        <v>305</v>
      </c>
      <c r="AT19" s="19"/>
      <c r="AU19" s="46">
        <v>198</v>
      </c>
      <c r="AV19" s="19">
        <v>186</v>
      </c>
      <c r="AW19" s="19">
        <v>12</v>
      </c>
      <c r="AX19" s="19"/>
      <c r="AY19" s="46">
        <v>47</v>
      </c>
      <c r="AZ19" s="19">
        <v>14</v>
      </c>
      <c r="BA19" s="19">
        <v>33</v>
      </c>
      <c r="BB19" s="19"/>
      <c r="BC19" s="46">
        <v>7787</v>
      </c>
      <c r="BD19" s="19">
        <v>2930</v>
      </c>
      <c r="BE19" s="19">
        <v>1067</v>
      </c>
      <c r="BF19" s="19"/>
      <c r="BG19" s="19">
        <v>920</v>
      </c>
      <c r="BH19" s="19">
        <v>12</v>
      </c>
      <c r="BI19" s="19"/>
      <c r="BJ19" s="19">
        <v>1367</v>
      </c>
      <c r="BK19" s="19">
        <v>24</v>
      </c>
      <c r="BL19" s="19"/>
      <c r="BM19" s="19">
        <v>288</v>
      </c>
      <c r="BN19" s="145"/>
      <c r="BO19" s="19">
        <v>1044</v>
      </c>
      <c r="BP19" s="19">
        <v>135</v>
      </c>
      <c r="BQ19" s="19"/>
      <c r="BR19" s="46">
        <v>942</v>
      </c>
      <c r="BS19" s="19">
        <v>3</v>
      </c>
      <c r="BT19" s="19">
        <v>292</v>
      </c>
      <c r="BU19" s="19">
        <v>554</v>
      </c>
      <c r="BV19" s="19">
        <v>94</v>
      </c>
      <c r="BW19" s="19"/>
      <c r="BX19" s="46">
        <v>41542</v>
      </c>
    </row>
    <row r="20" spans="1:76" s="9" customFormat="1" x14ac:dyDescent="0.2"/>
    <row r="21" spans="1:76" ht="12" x14ac:dyDescent="0.2">
      <c r="A21" s="1" t="s">
        <v>162</v>
      </c>
    </row>
    <row r="22" spans="1:76" ht="12" x14ac:dyDescent="0.2">
      <c r="A22" s="1" t="s">
        <v>163</v>
      </c>
    </row>
    <row r="23" spans="1:76" x14ac:dyDescent="0.2">
      <c r="A23" s="1" t="s">
        <v>100</v>
      </c>
    </row>
  </sheetData>
  <mergeCells count="18">
    <mergeCell ref="BX3:BX5"/>
    <mergeCell ref="C4:G4"/>
    <mergeCell ref="I4:O4"/>
    <mergeCell ref="Q4:T4"/>
    <mergeCell ref="V4:Y4"/>
    <mergeCell ref="AA4:AI4"/>
    <mergeCell ref="AK4:AN4"/>
    <mergeCell ref="BO4:BP4"/>
    <mergeCell ref="BR4:BV4"/>
    <mergeCell ref="AP4:AS4"/>
    <mergeCell ref="AV4:AW4"/>
    <mergeCell ref="AZ4:BA4"/>
    <mergeCell ref="BD4:BE4"/>
    <mergeCell ref="BG4:BH4"/>
    <mergeCell ref="BJ4:BK4"/>
    <mergeCell ref="C3:AI3"/>
    <mergeCell ref="AK3:BA3"/>
    <mergeCell ref="BC3:BV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election activeCell="D2" sqref="D2"/>
    </sheetView>
  </sheetViews>
  <sheetFormatPr defaultColWidth="9.54296875" defaultRowHeight="11.25" customHeight="1" x14ac:dyDescent="0.35"/>
  <cols>
    <col min="1" max="1" width="6" customWidth="1"/>
    <col min="2" max="2" width="20.1796875" customWidth="1"/>
    <col min="3" max="3" width="7.7265625" customWidth="1"/>
  </cols>
  <sheetData>
    <row r="1" spans="1:14" ht="11.25" customHeight="1" x14ac:dyDescent="0.35">
      <c r="A1" s="142" t="s">
        <v>62</v>
      </c>
    </row>
    <row r="2" spans="1:14" ht="11.25" customHeight="1" x14ac:dyDescent="0.35">
      <c r="A2" s="142" t="s">
        <v>164</v>
      </c>
    </row>
    <row r="3" spans="1:14" ht="11.25" customHeight="1" x14ac:dyDescent="0.35">
      <c r="A3" s="148"/>
      <c r="B3" s="148"/>
      <c r="C3" s="148"/>
      <c r="D3" s="280">
        <v>2020</v>
      </c>
      <c r="E3" s="280"/>
      <c r="F3" s="280"/>
      <c r="G3" s="280"/>
      <c r="H3" s="280"/>
      <c r="I3" s="280"/>
      <c r="J3" s="280"/>
      <c r="K3" s="280"/>
      <c r="L3" s="280"/>
      <c r="M3" s="280"/>
      <c r="N3" s="280"/>
    </row>
    <row r="4" spans="1:14" s="151" customFormat="1" ht="30" x14ac:dyDescent="0.35">
      <c r="A4" s="149"/>
      <c r="B4" s="150"/>
      <c r="C4" s="150"/>
      <c r="D4" s="50" t="s">
        <v>0</v>
      </c>
      <c r="E4" s="50" t="s">
        <v>1</v>
      </c>
      <c r="F4" s="50" t="s">
        <v>85</v>
      </c>
      <c r="G4" s="50" t="s">
        <v>86</v>
      </c>
      <c r="H4" s="50" t="s">
        <v>2</v>
      </c>
      <c r="I4" s="50" t="s">
        <v>3</v>
      </c>
      <c r="J4" s="50" t="s">
        <v>4</v>
      </c>
      <c r="K4" s="50" t="s">
        <v>105</v>
      </c>
      <c r="L4" s="50" t="s">
        <v>106</v>
      </c>
      <c r="M4" s="50" t="s">
        <v>165</v>
      </c>
      <c r="N4" s="50" t="s">
        <v>7</v>
      </c>
    </row>
    <row r="5" spans="1:14" s="151" customFormat="1" ht="14.5" x14ac:dyDescent="0.35">
      <c r="A5" s="170"/>
      <c r="B5" s="222"/>
      <c r="C5" s="222"/>
      <c r="D5" s="210"/>
      <c r="E5" s="210"/>
      <c r="F5" s="210"/>
      <c r="G5" s="210"/>
      <c r="H5" s="210"/>
      <c r="I5" s="210"/>
      <c r="J5" s="210"/>
      <c r="K5" s="210"/>
      <c r="L5" s="210"/>
      <c r="M5" s="210"/>
      <c r="N5" s="210"/>
    </row>
    <row r="6" spans="1:14" ht="11.25" customHeight="1" x14ac:dyDescent="0.35">
      <c r="A6" s="224">
        <v>2013</v>
      </c>
      <c r="B6" s="13" t="s">
        <v>0</v>
      </c>
      <c r="C6" s="13"/>
      <c r="D6" s="152">
        <v>3247</v>
      </c>
      <c r="E6" s="152">
        <v>50</v>
      </c>
      <c r="F6" s="152">
        <v>16</v>
      </c>
      <c r="G6" s="152">
        <v>5</v>
      </c>
      <c r="H6" s="152">
        <v>4</v>
      </c>
      <c r="I6" s="152">
        <v>21</v>
      </c>
      <c r="J6" s="152">
        <v>21</v>
      </c>
      <c r="K6" s="152">
        <v>0</v>
      </c>
      <c r="L6" s="152">
        <v>1</v>
      </c>
      <c r="M6" s="152">
        <v>71</v>
      </c>
      <c r="N6" s="152">
        <v>39</v>
      </c>
    </row>
    <row r="7" spans="1:14" ht="11.25" customHeight="1" x14ac:dyDescent="0.35">
      <c r="A7" s="223"/>
      <c r="B7" s="13" t="s">
        <v>1</v>
      </c>
      <c r="C7" s="13"/>
      <c r="D7" s="152">
        <v>38</v>
      </c>
      <c r="E7" s="152">
        <v>1448</v>
      </c>
      <c r="F7" s="152">
        <v>45</v>
      </c>
      <c r="G7" s="152">
        <v>4</v>
      </c>
      <c r="H7" s="152">
        <v>19</v>
      </c>
      <c r="I7" s="152">
        <v>37</v>
      </c>
      <c r="J7" s="152">
        <v>185</v>
      </c>
      <c r="K7" s="152">
        <v>1</v>
      </c>
      <c r="L7" s="152">
        <v>1</v>
      </c>
      <c r="M7" s="152">
        <v>101</v>
      </c>
      <c r="N7" s="152">
        <v>11</v>
      </c>
    </row>
    <row r="8" spans="1:14" ht="11.25" customHeight="1" x14ac:dyDescent="0.35">
      <c r="A8" s="223"/>
      <c r="B8" s="13" t="s">
        <v>85</v>
      </c>
      <c r="C8" s="13"/>
      <c r="D8" s="152">
        <v>15</v>
      </c>
      <c r="E8" s="152">
        <v>44</v>
      </c>
      <c r="F8" s="152">
        <v>532</v>
      </c>
      <c r="G8" s="152">
        <v>0</v>
      </c>
      <c r="H8" s="152">
        <v>12</v>
      </c>
      <c r="I8" s="152">
        <v>1</v>
      </c>
      <c r="J8" s="152">
        <v>4</v>
      </c>
      <c r="K8" s="152">
        <v>0</v>
      </c>
      <c r="L8" s="152">
        <v>0</v>
      </c>
      <c r="M8" s="152">
        <v>4</v>
      </c>
      <c r="N8" s="152">
        <v>0</v>
      </c>
    </row>
    <row r="9" spans="1:14" ht="11.25" customHeight="1" x14ac:dyDescent="0.35">
      <c r="A9" s="223"/>
      <c r="B9" s="13" t="s">
        <v>86</v>
      </c>
      <c r="C9" s="13"/>
      <c r="D9" s="152">
        <v>7</v>
      </c>
      <c r="E9" s="152">
        <v>5</v>
      </c>
      <c r="F9" s="152">
        <v>1</v>
      </c>
      <c r="G9" s="152">
        <v>452</v>
      </c>
      <c r="H9" s="152">
        <v>23</v>
      </c>
      <c r="I9" s="152">
        <v>0</v>
      </c>
      <c r="J9" s="152">
        <v>6</v>
      </c>
      <c r="K9" s="152">
        <v>0</v>
      </c>
      <c r="L9" s="152">
        <v>0</v>
      </c>
      <c r="M9" s="152">
        <v>3</v>
      </c>
      <c r="N9" s="152">
        <v>0</v>
      </c>
    </row>
    <row r="10" spans="1:14" ht="11.25" customHeight="1" x14ac:dyDescent="0.35">
      <c r="A10" s="223"/>
      <c r="B10" s="13" t="s">
        <v>2</v>
      </c>
      <c r="C10" s="13"/>
      <c r="D10" s="152">
        <v>2</v>
      </c>
      <c r="E10" s="152">
        <v>10</v>
      </c>
      <c r="F10" s="152">
        <v>6</v>
      </c>
      <c r="G10" s="152">
        <v>33</v>
      </c>
      <c r="H10" s="152">
        <v>7777</v>
      </c>
      <c r="I10" s="152">
        <v>1</v>
      </c>
      <c r="J10" s="152">
        <v>4</v>
      </c>
      <c r="K10" s="152">
        <v>0</v>
      </c>
      <c r="L10" s="152">
        <v>0</v>
      </c>
      <c r="M10" s="152">
        <v>20</v>
      </c>
      <c r="N10" s="152">
        <v>3</v>
      </c>
    </row>
    <row r="11" spans="1:14" ht="11.25" customHeight="1" x14ac:dyDescent="0.35">
      <c r="A11" s="223"/>
      <c r="B11" s="13" t="s">
        <v>3</v>
      </c>
      <c r="C11" s="13"/>
      <c r="D11" s="152">
        <v>16</v>
      </c>
      <c r="E11" s="152">
        <v>68</v>
      </c>
      <c r="F11" s="152">
        <v>6</v>
      </c>
      <c r="G11" s="152">
        <v>0</v>
      </c>
      <c r="H11" s="152">
        <v>14</v>
      </c>
      <c r="I11" s="152">
        <v>6886</v>
      </c>
      <c r="J11" s="152">
        <v>1493</v>
      </c>
      <c r="K11" s="152">
        <v>14</v>
      </c>
      <c r="L11" s="152">
        <v>29</v>
      </c>
      <c r="M11" s="152">
        <v>173</v>
      </c>
      <c r="N11" s="152">
        <v>17</v>
      </c>
    </row>
    <row r="12" spans="1:14" ht="11.25" customHeight="1" x14ac:dyDescent="0.35">
      <c r="A12" s="223"/>
      <c r="B12" s="13" t="s">
        <v>4</v>
      </c>
      <c r="C12" s="13"/>
      <c r="D12" s="152">
        <v>15</v>
      </c>
      <c r="E12" s="152">
        <v>201</v>
      </c>
      <c r="F12" s="152">
        <v>11</v>
      </c>
      <c r="G12" s="152">
        <v>1</v>
      </c>
      <c r="H12" s="152">
        <v>21</v>
      </c>
      <c r="I12" s="152">
        <v>1308</v>
      </c>
      <c r="J12" s="152">
        <v>7795</v>
      </c>
      <c r="K12" s="152">
        <v>5</v>
      </c>
      <c r="L12" s="152">
        <v>9</v>
      </c>
      <c r="M12" s="152">
        <v>309</v>
      </c>
      <c r="N12" s="152">
        <v>22</v>
      </c>
    </row>
    <row r="13" spans="1:14" ht="11.25" customHeight="1" x14ac:dyDescent="0.35">
      <c r="A13" s="223"/>
      <c r="B13" s="13" t="s">
        <v>105</v>
      </c>
      <c r="C13" s="13"/>
      <c r="D13" s="152">
        <v>0</v>
      </c>
      <c r="E13" s="152">
        <v>1</v>
      </c>
      <c r="F13" s="152">
        <v>0</v>
      </c>
      <c r="G13" s="152">
        <v>0</v>
      </c>
      <c r="H13" s="152">
        <v>1</v>
      </c>
      <c r="I13" s="152">
        <v>9</v>
      </c>
      <c r="J13" s="152">
        <v>5</v>
      </c>
      <c r="K13" s="152">
        <v>168</v>
      </c>
      <c r="L13" s="152">
        <v>0</v>
      </c>
      <c r="M13" s="152">
        <v>19</v>
      </c>
      <c r="N13" s="152">
        <v>0</v>
      </c>
    </row>
    <row r="14" spans="1:14" ht="11.25" customHeight="1" x14ac:dyDescent="0.35">
      <c r="A14" s="223"/>
      <c r="B14" s="13" t="s">
        <v>106</v>
      </c>
      <c r="C14" s="13"/>
      <c r="D14" s="152">
        <v>0</v>
      </c>
      <c r="E14" s="152">
        <v>2</v>
      </c>
      <c r="F14" s="152">
        <v>0</v>
      </c>
      <c r="G14" s="152">
        <v>0</v>
      </c>
      <c r="H14" s="152">
        <v>0</v>
      </c>
      <c r="I14" s="152">
        <v>39</v>
      </c>
      <c r="J14" s="152">
        <v>10</v>
      </c>
      <c r="K14" s="152">
        <v>0</v>
      </c>
      <c r="L14" s="152">
        <v>6</v>
      </c>
      <c r="M14" s="152">
        <v>3</v>
      </c>
      <c r="N14" s="152">
        <v>0</v>
      </c>
    </row>
    <row r="15" spans="1:14" ht="11.25" customHeight="1" x14ac:dyDescent="0.35">
      <c r="A15" s="223"/>
      <c r="B15" s="13" t="s">
        <v>165</v>
      </c>
      <c r="C15" s="13"/>
      <c r="D15" s="152">
        <v>58</v>
      </c>
      <c r="E15" s="152">
        <v>68</v>
      </c>
      <c r="F15" s="152">
        <v>12</v>
      </c>
      <c r="G15" s="152">
        <v>4</v>
      </c>
      <c r="H15" s="152">
        <v>40</v>
      </c>
      <c r="I15" s="152">
        <v>71</v>
      </c>
      <c r="J15" s="152">
        <v>259</v>
      </c>
      <c r="K15" s="152">
        <v>8</v>
      </c>
      <c r="L15" s="152">
        <v>1</v>
      </c>
      <c r="M15" s="152">
        <v>7016</v>
      </c>
      <c r="N15" s="152">
        <v>104</v>
      </c>
    </row>
    <row r="16" spans="1:14" ht="11.25" customHeight="1" x14ac:dyDescent="0.35">
      <c r="A16" s="223"/>
      <c r="B16" s="4" t="s">
        <v>7</v>
      </c>
      <c r="C16" s="4"/>
      <c r="D16" s="53">
        <v>22</v>
      </c>
      <c r="E16" s="53">
        <v>13</v>
      </c>
      <c r="F16" s="53">
        <v>2</v>
      </c>
      <c r="G16" s="53">
        <v>0</v>
      </c>
      <c r="H16" s="53">
        <v>3</v>
      </c>
      <c r="I16" s="53">
        <v>6</v>
      </c>
      <c r="J16" s="53">
        <v>29</v>
      </c>
      <c r="K16" s="53">
        <v>0</v>
      </c>
      <c r="L16" s="53">
        <v>0</v>
      </c>
      <c r="M16" s="53">
        <v>67</v>
      </c>
      <c r="N16" s="53">
        <v>745</v>
      </c>
    </row>
    <row r="17" spans="1:14" ht="11.25" customHeight="1" x14ac:dyDescent="0.35">
      <c r="A17" s="209"/>
      <c r="B17" s="12"/>
      <c r="C17" s="12"/>
      <c r="D17" s="153"/>
      <c r="E17" s="153"/>
      <c r="F17" s="153"/>
      <c r="G17" s="153"/>
      <c r="H17" s="153"/>
      <c r="I17" s="153"/>
      <c r="J17" s="153"/>
      <c r="K17" s="153"/>
      <c r="L17" s="153"/>
      <c r="M17" s="153"/>
      <c r="N17" s="154"/>
    </row>
    <row r="18" spans="1:14" ht="11.25" customHeight="1" x14ac:dyDescent="0.35">
      <c r="A18" s="55" t="s">
        <v>100</v>
      </c>
    </row>
  </sheetData>
  <mergeCells count="1">
    <mergeCell ref="D3:N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19"/>
  <sheetViews>
    <sheetView showGridLines="0" zoomScaleNormal="100" workbookViewId="0">
      <selection activeCell="AX8" sqref="AX8"/>
    </sheetView>
  </sheetViews>
  <sheetFormatPr defaultColWidth="9.1796875" defaultRowHeight="14.5" x14ac:dyDescent="0.35"/>
  <cols>
    <col min="1" max="1" width="12" style="167" customWidth="1"/>
    <col min="2" max="2" width="16.1796875" style="167" customWidth="1"/>
    <col min="3" max="3" width="2.1796875" style="167" customWidth="1"/>
    <col min="4" max="4" width="10.453125" style="195" customWidth="1"/>
    <col min="5" max="5" width="6.453125" style="195" customWidth="1"/>
    <col min="6" max="9" width="9.453125" style="167" customWidth="1"/>
    <col min="10" max="10" width="1.7265625" style="167" customWidth="1"/>
    <col min="11" max="16" width="9.453125" style="167" customWidth="1"/>
    <col min="17" max="17" width="1.7265625" style="167" customWidth="1"/>
    <col min="18" max="20" width="9.453125" style="167" customWidth="1"/>
    <col min="21" max="21" width="1.7265625" style="167" customWidth="1"/>
    <col min="22" max="24" width="9.453125" style="167" customWidth="1"/>
    <col min="25" max="25" width="1.7265625" style="167" customWidth="1"/>
    <col min="26" max="28" width="9.453125" style="167" customWidth="1"/>
    <col min="29" max="29" width="9.54296875" style="167" customWidth="1"/>
    <col min="30" max="33" width="9.453125" style="167" customWidth="1"/>
    <col min="34" max="34" width="1.7265625" style="167" customWidth="1"/>
    <col min="35" max="38" width="9.453125" style="167" customWidth="1"/>
    <col min="39" max="39" width="1.7265625" style="167" customWidth="1"/>
    <col min="40" max="42" width="9.453125" style="167" customWidth="1"/>
    <col min="43" max="43" width="1.7265625" style="167" customWidth="1"/>
    <col min="44" max="45" width="9.453125" style="167" customWidth="1"/>
    <col min="46" max="46" width="1.7265625" style="167" customWidth="1"/>
    <col min="47" max="48" width="9.453125" style="167" customWidth="1"/>
    <col min="49" max="49" width="1.7265625" style="167" customWidth="1"/>
    <col min="50" max="51" width="9.453125" style="167" customWidth="1"/>
    <col min="52" max="52" width="1.7265625" style="167" customWidth="1"/>
    <col min="53" max="54" width="9.453125" style="167" customWidth="1"/>
    <col min="55" max="55" width="1.7265625" style="167" customWidth="1"/>
    <col min="56" max="57" width="9.453125" style="167" customWidth="1"/>
    <col min="58" max="58" width="1.7265625" style="167" customWidth="1"/>
    <col min="59" max="60" width="9.453125" style="167" customWidth="1"/>
    <col min="61" max="61" width="1.7265625" style="167" customWidth="1"/>
    <col min="62" max="62" width="11" style="167" customWidth="1"/>
    <col min="63" max="66" width="9.453125" style="167" customWidth="1"/>
    <col min="67" max="67" width="1.7265625" style="167" customWidth="1"/>
    <col min="68" max="69" width="9.453125" style="167" customWidth="1"/>
    <col min="70" max="70" width="1.7265625" style="167" customWidth="1"/>
    <col min="71" max="71" width="14.26953125" style="167" customWidth="1"/>
    <col min="72" max="16384" width="9.1796875" style="167"/>
  </cols>
  <sheetData>
    <row r="1" spans="1:71" s="3" customFormat="1" ht="14" x14ac:dyDescent="0.3">
      <c r="A1" s="2" t="s">
        <v>63</v>
      </c>
      <c r="D1" s="4"/>
      <c r="E1" s="4"/>
      <c r="H1" s="155"/>
      <c r="AF1" s="7"/>
      <c r="AG1" s="7"/>
      <c r="AH1" s="7"/>
      <c r="BH1" s="7"/>
      <c r="BI1" s="7"/>
      <c r="BJ1" s="7"/>
    </row>
    <row r="2" spans="1:71" s="3" customFormat="1" ht="12.5" x14ac:dyDescent="0.25">
      <c r="A2" s="2" t="s">
        <v>166</v>
      </c>
      <c r="D2" s="4"/>
      <c r="E2" s="4"/>
      <c r="N2" s="7"/>
    </row>
    <row r="3" spans="1:71" s="17" customFormat="1" ht="15" customHeight="1" x14ac:dyDescent="0.35">
      <c r="A3" s="18"/>
      <c r="B3" s="18"/>
      <c r="C3" s="18"/>
      <c r="D3" s="156"/>
      <c r="E3" s="156"/>
      <c r="F3" s="275" t="s">
        <v>87</v>
      </c>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156"/>
      <c r="AI3" s="275" t="s">
        <v>88</v>
      </c>
      <c r="AJ3" s="275"/>
      <c r="AK3" s="275"/>
      <c r="AL3" s="275"/>
      <c r="AM3" s="275"/>
      <c r="AN3" s="275"/>
      <c r="AO3" s="275"/>
      <c r="AP3" s="275"/>
      <c r="AQ3" s="275"/>
      <c r="AR3" s="275"/>
      <c r="AS3" s="275"/>
      <c r="AT3" s="275"/>
      <c r="AU3" s="275"/>
      <c r="AV3" s="275"/>
      <c r="AW3" s="18"/>
      <c r="AX3" s="275" t="s">
        <v>34</v>
      </c>
      <c r="AY3" s="275"/>
      <c r="AZ3" s="275"/>
      <c r="BA3" s="275"/>
      <c r="BB3" s="275"/>
      <c r="BC3" s="275"/>
      <c r="BD3" s="275"/>
      <c r="BE3" s="275"/>
      <c r="BF3" s="275"/>
      <c r="BG3" s="275"/>
      <c r="BH3" s="275"/>
      <c r="BI3" s="275"/>
      <c r="BJ3" s="275"/>
      <c r="BK3" s="275"/>
      <c r="BL3" s="275"/>
      <c r="BM3" s="275"/>
      <c r="BN3" s="275"/>
      <c r="BO3" s="275"/>
      <c r="BP3" s="275"/>
      <c r="BQ3" s="275"/>
      <c r="BR3" s="18"/>
      <c r="BS3" s="284" t="s">
        <v>58</v>
      </c>
    </row>
    <row r="4" spans="1:71" s="17" customFormat="1" ht="15" customHeight="1" x14ac:dyDescent="0.35">
      <c r="D4" s="157"/>
      <c r="E4" s="157"/>
      <c r="F4" s="279" t="s">
        <v>0</v>
      </c>
      <c r="G4" s="279"/>
      <c r="H4" s="279"/>
      <c r="I4" s="279"/>
      <c r="J4" s="157"/>
      <c r="K4" s="279" t="s">
        <v>1</v>
      </c>
      <c r="L4" s="279"/>
      <c r="M4" s="279"/>
      <c r="N4" s="279"/>
      <c r="O4" s="279"/>
      <c r="P4" s="279"/>
      <c r="Q4" s="157"/>
      <c r="R4" s="279" t="s">
        <v>85</v>
      </c>
      <c r="S4" s="279"/>
      <c r="T4" s="279"/>
      <c r="U4" s="157"/>
      <c r="V4" s="279" t="s">
        <v>86</v>
      </c>
      <c r="W4" s="279"/>
      <c r="X4" s="279"/>
      <c r="Y4" s="157"/>
      <c r="Z4" s="279" t="s">
        <v>2</v>
      </c>
      <c r="AA4" s="279"/>
      <c r="AB4" s="279"/>
      <c r="AC4" s="279"/>
      <c r="AD4" s="279"/>
      <c r="AE4" s="279"/>
      <c r="AF4" s="279"/>
      <c r="AG4" s="279"/>
      <c r="AH4" s="157"/>
      <c r="AI4" s="279" t="s">
        <v>3</v>
      </c>
      <c r="AJ4" s="279"/>
      <c r="AK4" s="279"/>
      <c r="AL4" s="279"/>
      <c r="AM4" s="157"/>
      <c r="AN4" s="279" t="s">
        <v>4</v>
      </c>
      <c r="AO4" s="279"/>
      <c r="AP4" s="279"/>
      <c r="AQ4" s="157"/>
      <c r="AR4" s="279" t="s">
        <v>105</v>
      </c>
      <c r="AS4" s="279"/>
      <c r="AT4" s="157"/>
      <c r="AU4" s="279" t="s">
        <v>106</v>
      </c>
      <c r="AV4" s="279"/>
      <c r="AW4" s="16"/>
      <c r="AX4" s="279" t="s">
        <v>5</v>
      </c>
      <c r="AY4" s="279"/>
      <c r="AZ4" s="157"/>
      <c r="BA4" s="279" t="s">
        <v>6</v>
      </c>
      <c r="BB4" s="279"/>
      <c r="BC4" s="157"/>
      <c r="BD4" s="275" t="s">
        <v>278</v>
      </c>
      <c r="BE4" s="275"/>
      <c r="BF4" s="157"/>
      <c r="BG4" s="279" t="s">
        <v>9</v>
      </c>
      <c r="BH4" s="279"/>
      <c r="BI4" s="157"/>
      <c r="BJ4" s="279" t="s">
        <v>7</v>
      </c>
      <c r="BK4" s="279"/>
      <c r="BL4" s="279"/>
      <c r="BM4" s="279"/>
      <c r="BN4" s="279"/>
      <c r="BO4" s="157"/>
      <c r="BP4" s="279" t="s">
        <v>8</v>
      </c>
      <c r="BQ4" s="279"/>
      <c r="BR4" s="16"/>
      <c r="BS4" s="281"/>
    </row>
    <row r="5" spans="1:71" s="5" customFormat="1" ht="30" x14ac:dyDescent="0.25">
      <c r="A5" s="158" t="s">
        <v>167</v>
      </c>
      <c r="B5" s="9" t="s">
        <v>168</v>
      </c>
      <c r="C5" s="9"/>
      <c r="D5" s="12" t="s">
        <v>10</v>
      </c>
      <c r="E5" s="12"/>
      <c r="F5" s="84" t="s">
        <v>90</v>
      </c>
      <c r="G5" s="84" t="s">
        <v>11</v>
      </c>
      <c r="H5" s="84" t="s">
        <v>102</v>
      </c>
      <c r="I5" s="84" t="s">
        <v>12</v>
      </c>
      <c r="J5" s="84"/>
      <c r="K5" s="84" t="s">
        <v>13</v>
      </c>
      <c r="L5" s="84" t="s">
        <v>14</v>
      </c>
      <c r="M5" s="84" t="s">
        <v>15</v>
      </c>
      <c r="N5" s="84" t="s">
        <v>93</v>
      </c>
      <c r="O5" s="84" t="s">
        <v>73</v>
      </c>
      <c r="P5" s="84" t="s">
        <v>33</v>
      </c>
      <c r="Q5" s="84"/>
      <c r="R5" s="84" t="s">
        <v>16</v>
      </c>
      <c r="S5" s="84" t="s">
        <v>17</v>
      </c>
      <c r="T5" s="84" t="s">
        <v>18</v>
      </c>
      <c r="U5" s="84"/>
      <c r="V5" s="84" t="s">
        <v>22</v>
      </c>
      <c r="W5" s="84" t="s">
        <v>23</v>
      </c>
      <c r="X5" s="84" t="s">
        <v>24</v>
      </c>
      <c r="Y5" s="84"/>
      <c r="Z5" s="84" t="s">
        <v>19</v>
      </c>
      <c r="AA5" s="84" t="s">
        <v>20</v>
      </c>
      <c r="AB5" s="84" t="s">
        <v>21</v>
      </c>
      <c r="AC5" s="84" t="s">
        <v>89</v>
      </c>
      <c r="AD5" s="84" t="s">
        <v>25</v>
      </c>
      <c r="AE5" s="84" t="s">
        <v>26</v>
      </c>
      <c r="AF5" s="84" t="s">
        <v>27</v>
      </c>
      <c r="AG5" s="84" t="s">
        <v>28</v>
      </c>
      <c r="AH5" s="84"/>
      <c r="AI5" s="85" t="s">
        <v>169</v>
      </c>
      <c r="AJ5" s="85" t="s">
        <v>101</v>
      </c>
      <c r="AK5" s="84" t="s">
        <v>74</v>
      </c>
      <c r="AL5" s="84" t="s">
        <v>75</v>
      </c>
      <c r="AM5" s="84"/>
      <c r="AN5" s="84" t="s">
        <v>76</v>
      </c>
      <c r="AO5" s="84" t="s">
        <v>77</v>
      </c>
      <c r="AP5" s="84" t="s">
        <v>78</v>
      </c>
      <c r="AQ5" s="84"/>
      <c r="AR5" s="85" t="s">
        <v>94</v>
      </c>
      <c r="AS5" s="85" t="s">
        <v>95</v>
      </c>
      <c r="AT5" s="85"/>
      <c r="AU5" s="84" t="s">
        <v>96</v>
      </c>
      <c r="AV5" s="84" t="s">
        <v>29</v>
      </c>
      <c r="AW5" s="84"/>
      <c r="AX5" s="84" t="s">
        <v>79</v>
      </c>
      <c r="AY5" s="84" t="s">
        <v>80</v>
      </c>
      <c r="AZ5" s="84"/>
      <c r="BA5" s="84" t="s">
        <v>97</v>
      </c>
      <c r="BB5" s="84" t="s">
        <v>91</v>
      </c>
      <c r="BC5" s="84"/>
      <c r="BD5" s="84" t="s">
        <v>98</v>
      </c>
      <c r="BE5" s="85" t="s">
        <v>81</v>
      </c>
      <c r="BF5" s="85"/>
      <c r="BG5" s="85" t="s">
        <v>31</v>
      </c>
      <c r="BH5" s="85" t="s">
        <v>32</v>
      </c>
      <c r="BI5" s="85"/>
      <c r="BJ5" s="84" t="s">
        <v>99</v>
      </c>
      <c r="BK5" s="85" t="s">
        <v>170</v>
      </c>
      <c r="BL5" s="85" t="s">
        <v>171</v>
      </c>
      <c r="BM5" s="85" t="s">
        <v>92</v>
      </c>
      <c r="BN5" s="84" t="s">
        <v>82</v>
      </c>
      <c r="BO5" s="84"/>
      <c r="BP5" s="84" t="s">
        <v>30</v>
      </c>
      <c r="BQ5" s="84" t="s">
        <v>172</v>
      </c>
      <c r="BR5" s="84"/>
      <c r="BS5" s="285"/>
    </row>
    <row r="6" spans="1:71" s="5" customFormat="1" ht="10.5" x14ac:dyDescent="0.25">
      <c r="A6" s="232"/>
      <c r="B6" s="3"/>
      <c r="C6" s="3"/>
      <c r="D6" s="4"/>
      <c r="E6" s="4"/>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3"/>
      <c r="AJ6" s="213"/>
      <c r="AK6" s="210"/>
      <c r="AL6" s="210"/>
      <c r="AM6" s="210"/>
      <c r="AN6" s="210"/>
      <c r="AO6" s="210"/>
      <c r="AP6" s="210"/>
      <c r="AQ6" s="210"/>
      <c r="AR6" s="213"/>
      <c r="AS6" s="213"/>
      <c r="AT6" s="213"/>
      <c r="AU6" s="210"/>
      <c r="AV6" s="210"/>
      <c r="AW6" s="210"/>
      <c r="AX6" s="210"/>
      <c r="AY6" s="210"/>
      <c r="AZ6" s="210"/>
      <c r="BA6" s="210"/>
      <c r="BB6" s="210"/>
      <c r="BC6" s="210"/>
      <c r="BD6" s="210"/>
      <c r="BE6" s="213"/>
      <c r="BF6" s="213"/>
      <c r="BG6" s="213"/>
      <c r="BH6" s="213"/>
      <c r="BI6" s="213"/>
      <c r="BJ6" s="210"/>
      <c r="BK6" s="213"/>
      <c r="BL6" s="213"/>
      <c r="BM6" s="213"/>
      <c r="BN6" s="210"/>
      <c r="BO6" s="210"/>
      <c r="BP6" s="210"/>
      <c r="BQ6" s="210"/>
      <c r="BR6" s="210"/>
      <c r="BS6" s="210"/>
    </row>
    <row r="7" spans="1:71" s="162" customFormat="1" ht="11.25" customHeight="1" x14ac:dyDescent="0.35">
      <c r="A7" s="159" t="s">
        <v>173</v>
      </c>
      <c r="B7" s="160"/>
      <c r="C7" s="160"/>
      <c r="D7" s="161"/>
      <c r="E7" s="161"/>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73"/>
    </row>
    <row r="8" spans="1:71" ht="11.25" customHeight="1" x14ac:dyDescent="0.35">
      <c r="A8" s="281" t="s">
        <v>174</v>
      </c>
      <c r="B8" s="281" t="s">
        <v>175</v>
      </c>
      <c r="C8" s="210"/>
      <c r="D8" s="163">
        <v>2013</v>
      </c>
      <c r="E8" s="163"/>
      <c r="F8" s="164">
        <v>57</v>
      </c>
      <c r="G8" s="164">
        <v>43</v>
      </c>
      <c r="H8" s="164">
        <v>63</v>
      </c>
      <c r="I8" s="164">
        <v>47</v>
      </c>
      <c r="J8" s="164"/>
      <c r="K8" s="164">
        <v>13</v>
      </c>
      <c r="L8" s="164">
        <v>10</v>
      </c>
      <c r="M8" s="164">
        <v>7</v>
      </c>
      <c r="N8" s="164">
        <v>4</v>
      </c>
      <c r="O8" s="164">
        <v>4</v>
      </c>
      <c r="P8" s="164">
        <v>6</v>
      </c>
      <c r="Q8" s="164"/>
      <c r="R8" s="164">
        <v>44</v>
      </c>
      <c r="S8" s="164">
        <v>7</v>
      </c>
      <c r="T8" s="164">
        <v>3</v>
      </c>
      <c r="U8" s="164"/>
      <c r="V8" s="164">
        <v>2</v>
      </c>
      <c r="W8" s="164">
        <v>0</v>
      </c>
      <c r="X8" s="165">
        <v>0</v>
      </c>
      <c r="Y8" s="165"/>
      <c r="Z8" s="165">
        <v>2</v>
      </c>
      <c r="AA8" s="165">
        <v>0</v>
      </c>
      <c r="AB8" s="165">
        <v>0</v>
      </c>
      <c r="AC8" s="165">
        <v>0</v>
      </c>
      <c r="AD8" s="165">
        <v>0</v>
      </c>
      <c r="AE8" s="165">
        <v>0</v>
      </c>
      <c r="AF8" s="165">
        <v>0</v>
      </c>
      <c r="AG8" s="165">
        <v>0</v>
      </c>
      <c r="AH8" s="165"/>
      <c r="AI8" s="164">
        <v>1</v>
      </c>
      <c r="AJ8" s="164">
        <v>1</v>
      </c>
      <c r="AK8" s="164">
        <v>2</v>
      </c>
      <c r="AL8" s="164">
        <v>11</v>
      </c>
      <c r="AM8" s="164"/>
      <c r="AN8" s="164">
        <v>1</v>
      </c>
      <c r="AO8" s="164">
        <v>1</v>
      </c>
      <c r="AP8" s="164">
        <v>2</v>
      </c>
      <c r="AQ8" s="164"/>
      <c r="AR8" s="164">
        <v>2</v>
      </c>
      <c r="AS8" s="164">
        <v>1</v>
      </c>
      <c r="AT8" s="164"/>
      <c r="AU8" s="164">
        <v>2</v>
      </c>
      <c r="AV8" s="164">
        <v>2</v>
      </c>
      <c r="AW8" s="164"/>
      <c r="AX8" s="164">
        <v>7</v>
      </c>
      <c r="AY8" s="164">
        <v>9</v>
      </c>
      <c r="AZ8" s="164"/>
      <c r="BA8" s="164">
        <v>2</v>
      </c>
      <c r="BB8" s="164">
        <v>3</v>
      </c>
      <c r="BC8" s="164"/>
      <c r="BD8" s="164">
        <v>15</v>
      </c>
      <c r="BE8" s="165">
        <v>0</v>
      </c>
      <c r="BF8" s="165"/>
      <c r="BG8" s="164">
        <v>8</v>
      </c>
      <c r="BH8" s="164">
        <v>6</v>
      </c>
      <c r="BI8" s="164"/>
      <c r="BJ8" s="164">
        <v>31</v>
      </c>
      <c r="BK8" s="164">
        <v>30</v>
      </c>
      <c r="BL8" s="164">
        <v>23</v>
      </c>
      <c r="BM8" s="164">
        <v>24</v>
      </c>
      <c r="BN8" s="164">
        <v>18</v>
      </c>
      <c r="BO8" s="164"/>
      <c r="BP8" s="164">
        <v>9</v>
      </c>
      <c r="BQ8" s="166" t="s">
        <v>84</v>
      </c>
      <c r="BR8" s="164"/>
      <c r="BS8" s="164">
        <v>8</v>
      </c>
    </row>
    <row r="9" spans="1:71" ht="11.25" customHeight="1" x14ac:dyDescent="0.35">
      <c r="A9" s="281"/>
      <c r="B9" s="281"/>
      <c r="C9" s="210"/>
      <c r="D9" s="163">
        <v>2016</v>
      </c>
      <c r="E9" s="163"/>
      <c r="F9" s="164">
        <v>64</v>
      </c>
      <c r="G9" s="164">
        <v>54</v>
      </c>
      <c r="H9" s="164">
        <v>68</v>
      </c>
      <c r="I9" s="164">
        <v>59</v>
      </c>
      <c r="J9" s="164"/>
      <c r="K9" s="164">
        <v>16</v>
      </c>
      <c r="L9" s="164">
        <v>11</v>
      </c>
      <c r="M9" s="164">
        <v>9</v>
      </c>
      <c r="N9" s="164">
        <v>5</v>
      </c>
      <c r="O9" s="164">
        <v>5</v>
      </c>
      <c r="P9" s="164">
        <v>8</v>
      </c>
      <c r="Q9" s="164"/>
      <c r="R9" s="164">
        <v>52</v>
      </c>
      <c r="S9" s="164">
        <v>7</v>
      </c>
      <c r="T9" s="164">
        <v>4</v>
      </c>
      <c r="U9" s="164"/>
      <c r="V9" s="164">
        <v>4</v>
      </c>
      <c r="W9" s="164">
        <v>0</v>
      </c>
      <c r="X9" s="165">
        <v>0</v>
      </c>
      <c r="Y9" s="165"/>
      <c r="Z9" s="165">
        <v>3</v>
      </c>
      <c r="AA9" s="165">
        <v>1</v>
      </c>
      <c r="AB9" s="165">
        <v>1</v>
      </c>
      <c r="AC9" s="165">
        <v>0</v>
      </c>
      <c r="AD9" s="165">
        <v>0</v>
      </c>
      <c r="AE9" s="165">
        <v>0</v>
      </c>
      <c r="AF9" s="165">
        <v>0</v>
      </c>
      <c r="AG9" s="165">
        <v>0</v>
      </c>
      <c r="AH9" s="165"/>
      <c r="AI9" s="164">
        <v>1</v>
      </c>
      <c r="AJ9" s="164">
        <v>1</v>
      </c>
      <c r="AK9" s="164">
        <v>2</v>
      </c>
      <c r="AL9" s="164">
        <v>15</v>
      </c>
      <c r="AM9" s="164"/>
      <c r="AN9" s="164">
        <v>2</v>
      </c>
      <c r="AO9" s="164">
        <v>1</v>
      </c>
      <c r="AP9" s="164">
        <v>2</v>
      </c>
      <c r="AQ9" s="164"/>
      <c r="AR9" s="164">
        <v>2</v>
      </c>
      <c r="AS9" s="164">
        <v>1</v>
      </c>
      <c r="AT9" s="164"/>
      <c r="AU9" s="164">
        <v>2</v>
      </c>
      <c r="AV9" s="164">
        <v>3</v>
      </c>
      <c r="AW9" s="164"/>
      <c r="AX9" s="164">
        <v>10</v>
      </c>
      <c r="AY9" s="164">
        <v>13</v>
      </c>
      <c r="AZ9" s="164"/>
      <c r="BA9" s="164">
        <v>3</v>
      </c>
      <c r="BB9" s="164">
        <v>4</v>
      </c>
      <c r="BC9" s="164"/>
      <c r="BD9" s="164">
        <v>18</v>
      </c>
      <c r="BE9" s="165">
        <v>0</v>
      </c>
      <c r="BF9" s="165"/>
      <c r="BG9" s="164">
        <v>11</v>
      </c>
      <c r="BH9" s="164">
        <v>7</v>
      </c>
      <c r="BI9" s="164"/>
      <c r="BJ9" s="164">
        <v>44</v>
      </c>
      <c r="BK9" s="164">
        <v>35</v>
      </c>
      <c r="BL9" s="164">
        <v>29</v>
      </c>
      <c r="BM9" s="164">
        <v>29</v>
      </c>
      <c r="BN9" s="164">
        <v>23</v>
      </c>
      <c r="BO9" s="164"/>
      <c r="BP9" s="164">
        <v>11</v>
      </c>
      <c r="BQ9" s="166" t="s">
        <v>84</v>
      </c>
      <c r="BR9" s="164"/>
      <c r="BS9" s="164">
        <v>9</v>
      </c>
    </row>
    <row r="10" spans="1:71" ht="11.25" customHeight="1" x14ac:dyDescent="0.35">
      <c r="A10" s="281" t="s">
        <v>176</v>
      </c>
      <c r="B10" s="281" t="s">
        <v>175</v>
      </c>
      <c r="C10" s="210"/>
      <c r="D10" s="163">
        <v>2013</v>
      </c>
      <c r="E10" s="163"/>
      <c r="F10" s="164">
        <v>9</v>
      </c>
      <c r="G10" s="164">
        <v>10</v>
      </c>
      <c r="H10" s="164">
        <v>8</v>
      </c>
      <c r="I10" s="164">
        <v>10</v>
      </c>
      <c r="J10" s="164"/>
      <c r="K10" s="164">
        <v>7</v>
      </c>
      <c r="L10" s="164">
        <v>3</v>
      </c>
      <c r="M10" s="164">
        <v>2</v>
      </c>
      <c r="N10" s="164">
        <v>2</v>
      </c>
      <c r="O10" s="164">
        <v>1</v>
      </c>
      <c r="P10" s="164">
        <v>2</v>
      </c>
      <c r="Q10" s="164"/>
      <c r="R10" s="164">
        <v>14</v>
      </c>
      <c r="S10" s="164">
        <v>3</v>
      </c>
      <c r="T10" s="164">
        <v>3</v>
      </c>
      <c r="U10" s="164"/>
      <c r="V10" s="164">
        <v>4</v>
      </c>
      <c r="W10" s="164">
        <v>0</v>
      </c>
      <c r="X10" s="165">
        <v>1</v>
      </c>
      <c r="Y10" s="165"/>
      <c r="Z10" s="165">
        <v>0</v>
      </c>
      <c r="AA10" s="165">
        <v>0</v>
      </c>
      <c r="AB10" s="165">
        <v>0</v>
      </c>
      <c r="AC10" s="165">
        <v>0</v>
      </c>
      <c r="AD10" s="165">
        <v>0</v>
      </c>
      <c r="AE10" s="165">
        <v>0</v>
      </c>
      <c r="AF10" s="165">
        <v>0</v>
      </c>
      <c r="AG10" s="165">
        <v>0</v>
      </c>
      <c r="AH10" s="165"/>
      <c r="AI10" s="164">
        <v>0</v>
      </c>
      <c r="AJ10" s="164">
        <v>0</v>
      </c>
      <c r="AK10" s="164">
        <v>2</v>
      </c>
      <c r="AL10" s="164">
        <v>8</v>
      </c>
      <c r="AM10" s="164"/>
      <c r="AN10" s="164">
        <v>0</v>
      </c>
      <c r="AO10" s="164">
        <v>0</v>
      </c>
      <c r="AP10" s="164">
        <v>1</v>
      </c>
      <c r="AQ10" s="164"/>
      <c r="AR10" s="164">
        <v>1</v>
      </c>
      <c r="AS10" s="164">
        <v>1</v>
      </c>
      <c r="AT10" s="164"/>
      <c r="AU10" s="164">
        <v>1</v>
      </c>
      <c r="AV10" s="164">
        <v>0</v>
      </c>
      <c r="AW10" s="164"/>
      <c r="AX10" s="164">
        <v>3</v>
      </c>
      <c r="AY10" s="164">
        <v>4</v>
      </c>
      <c r="AZ10" s="164"/>
      <c r="BA10" s="164">
        <v>1</v>
      </c>
      <c r="BB10" s="164">
        <v>2</v>
      </c>
      <c r="BC10" s="164"/>
      <c r="BD10" s="164">
        <v>3</v>
      </c>
      <c r="BE10" s="165">
        <v>0</v>
      </c>
      <c r="BF10" s="165"/>
      <c r="BG10" s="164">
        <v>2</v>
      </c>
      <c r="BH10" s="164">
        <v>3</v>
      </c>
      <c r="BI10" s="164"/>
      <c r="BJ10" s="164">
        <v>6</v>
      </c>
      <c r="BK10" s="164">
        <v>6</v>
      </c>
      <c r="BL10" s="164">
        <v>5</v>
      </c>
      <c r="BM10" s="164">
        <v>5</v>
      </c>
      <c r="BN10" s="164">
        <v>5</v>
      </c>
      <c r="BO10" s="164"/>
      <c r="BP10" s="164">
        <v>2</v>
      </c>
      <c r="BQ10" s="166" t="s">
        <v>84</v>
      </c>
      <c r="BR10" s="164"/>
      <c r="BS10" s="164">
        <v>2</v>
      </c>
    </row>
    <row r="11" spans="1:71" ht="11.25" customHeight="1" x14ac:dyDescent="0.35">
      <c r="A11" s="281"/>
      <c r="B11" s="281"/>
      <c r="C11" s="210"/>
      <c r="D11" s="163">
        <v>2016</v>
      </c>
      <c r="E11" s="163"/>
      <c r="F11" s="164">
        <v>8</v>
      </c>
      <c r="G11" s="164">
        <v>11</v>
      </c>
      <c r="H11" s="164">
        <v>7</v>
      </c>
      <c r="I11" s="164">
        <v>10</v>
      </c>
      <c r="J11" s="164"/>
      <c r="K11" s="164">
        <v>10</v>
      </c>
      <c r="L11" s="164">
        <v>3</v>
      </c>
      <c r="M11" s="164">
        <v>3</v>
      </c>
      <c r="N11" s="164">
        <v>2</v>
      </c>
      <c r="O11" s="164">
        <v>1</v>
      </c>
      <c r="P11" s="164">
        <v>4</v>
      </c>
      <c r="Q11" s="164"/>
      <c r="R11" s="164">
        <v>16</v>
      </c>
      <c r="S11" s="164">
        <v>3</v>
      </c>
      <c r="T11" s="164">
        <v>5</v>
      </c>
      <c r="U11" s="164"/>
      <c r="V11" s="164">
        <v>5</v>
      </c>
      <c r="W11" s="164">
        <v>0</v>
      </c>
      <c r="X11" s="165">
        <v>1</v>
      </c>
      <c r="Y11" s="165"/>
      <c r="Z11" s="165">
        <v>1</v>
      </c>
      <c r="AA11" s="165">
        <v>0</v>
      </c>
      <c r="AB11" s="165">
        <v>1</v>
      </c>
      <c r="AC11" s="165">
        <v>0</v>
      </c>
      <c r="AD11" s="165">
        <v>0</v>
      </c>
      <c r="AE11" s="165">
        <v>0</v>
      </c>
      <c r="AF11" s="165">
        <v>0</v>
      </c>
      <c r="AG11" s="165">
        <v>0</v>
      </c>
      <c r="AH11" s="165"/>
      <c r="AI11" s="164">
        <v>0</v>
      </c>
      <c r="AJ11" s="164">
        <v>0</v>
      </c>
      <c r="AK11" s="164">
        <v>4</v>
      </c>
      <c r="AL11" s="164">
        <v>10</v>
      </c>
      <c r="AM11" s="164"/>
      <c r="AN11" s="164">
        <v>0</v>
      </c>
      <c r="AO11" s="164">
        <v>0</v>
      </c>
      <c r="AP11" s="164">
        <v>1</v>
      </c>
      <c r="AQ11" s="164"/>
      <c r="AR11" s="164">
        <v>1</v>
      </c>
      <c r="AS11" s="164">
        <v>2</v>
      </c>
      <c r="AT11" s="164"/>
      <c r="AU11" s="164">
        <v>1</v>
      </c>
      <c r="AV11" s="164">
        <v>1</v>
      </c>
      <c r="AW11" s="164"/>
      <c r="AX11" s="164">
        <v>5</v>
      </c>
      <c r="AY11" s="164">
        <v>5</v>
      </c>
      <c r="AZ11" s="164"/>
      <c r="BA11" s="164">
        <v>1</v>
      </c>
      <c r="BB11" s="164">
        <v>2</v>
      </c>
      <c r="BC11" s="164"/>
      <c r="BD11" s="164">
        <v>3</v>
      </c>
      <c r="BE11" s="165">
        <v>0</v>
      </c>
      <c r="BF11" s="165"/>
      <c r="BG11" s="164">
        <v>3</v>
      </c>
      <c r="BH11" s="164">
        <v>3</v>
      </c>
      <c r="BI11" s="164"/>
      <c r="BJ11" s="164">
        <v>7</v>
      </c>
      <c r="BK11" s="164">
        <v>6</v>
      </c>
      <c r="BL11" s="164">
        <v>5</v>
      </c>
      <c r="BM11" s="164">
        <v>6</v>
      </c>
      <c r="BN11" s="164">
        <v>6</v>
      </c>
      <c r="BO11" s="164"/>
      <c r="BP11" s="164">
        <v>3</v>
      </c>
      <c r="BQ11" s="166" t="s">
        <v>84</v>
      </c>
      <c r="BR11" s="164"/>
      <c r="BS11" s="164">
        <v>2</v>
      </c>
    </row>
    <row r="12" spans="1:71" ht="11.25" customHeight="1" x14ac:dyDescent="0.35">
      <c r="A12" s="281" t="s">
        <v>177</v>
      </c>
      <c r="B12" s="281" t="s">
        <v>175</v>
      </c>
      <c r="C12" s="210"/>
      <c r="D12" s="163">
        <v>2013</v>
      </c>
      <c r="E12" s="163"/>
      <c r="F12" s="164">
        <v>28</v>
      </c>
      <c r="G12" s="164">
        <v>35</v>
      </c>
      <c r="H12" s="164">
        <v>24</v>
      </c>
      <c r="I12" s="164">
        <v>33</v>
      </c>
      <c r="J12" s="164"/>
      <c r="K12" s="164">
        <v>63</v>
      </c>
      <c r="L12" s="164">
        <v>61</v>
      </c>
      <c r="M12" s="164">
        <v>24</v>
      </c>
      <c r="N12" s="164">
        <v>75</v>
      </c>
      <c r="O12" s="164">
        <v>59</v>
      </c>
      <c r="P12" s="164">
        <v>30</v>
      </c>
      <c r="Q12" s="164"/>
      <c r="R12" s="164">
        <v>37</v>
      </c>
      <c r="S12" s="164">
        <v>53</v>
      </c>
      <c r="T12" s="164">
        <v>71</v>
      </c>
      <c r="U12" s="164"/>
      <c r="V12" s="164">
        <v>58</v>
      </c>
      <c r="W12" s="164">
        <v>63</v>
      </c>
      <c r="X12" s="165">
        <v>6</v>
      </c>
      <c r="Y12" s="165"/>
      <c r="Z12" s="165">
        <v>9</v>
      </c>
      <c r="AA12" s="165">
        <v>1</v>
      </c>
      <c r="AB12" s="165">
        <v>10</v>
      </c>
      <c r="AC12" s="165">
        <v>0</v>
      </c>
      <c r="AD12" s="165">
        <v>0</v>
      </c>
      <c r="AE12" s="165">
        <v>0</v>
      </c>
      <c r="AF12" s="165">
        <v>0</v>
      </c>
      <c r="AG12" s="165">
        <v>0</v>
      </c>
      <c r="AH12" s="165"/>
      <c r="AI12" s="164">
        <v>51</v>
      </c>
      <c r="AJ12" s="164">
        <v>48</v>
      </c>
      <c r="AK12" s="164">
        <v>66</v>
      </c>
      <c r="AL12" s="164">
        <v>70</v>
      </c>
      <c r="AM12" s="164"/>
      <c r="AN12" s="164">
        <v>81</v>
      </c>
      <c r="AO12" s="164">
        <v>75</v>
      </c>
      <c r="AP12" s="164">
        <v>79</v>
      </c>
      <c r="AQ12" s="164"/>
      <c r="AR12" s="164">
        <v>24</v>
      </c>
      <c r="AS12" s="164">
        <v>43</v>
      </c>
      <c r="AT12" s="164"/>
      <c r="AU12" s="164">
        <v>46</v>
      </c>
      <c r="AV12" s="164">
        <v>61</v>
      </c>
      <c r="AW12" s="164"/>
      <c r="AX12" s="164">
        <v>27</v>
      </c>
      <c r="AY12" s="164">
        <v>35</v>
      </c>
      <c r="AZ12" s="164"/>
      <c r="BA12" s="164">
        <v>19</v>
      </c>
      <c r="BB12" s="164">
        <v>53</v>
      </c>
      <c r="BC12" s="164"/>
      <c r="BD12" s="164">
        <v>34</v>
      </c>
      <c r="BE12" s="165">
        <v>0</v>
      </c>
      <c r="BF12" s="165"/>
      <c r="BG12" s="164">
        <v>68</v>
      </c>
      <c r="BH12" s="164">
        <v>41</v>
      </c>
      <c r="BI12" s="164"/>
      <c r="BJ12" s="164">
        <v>52</v>
      </c>
      <c r="BK12" s="164">
        <v>47</v>
      </c>
      <c r="BL12" s="164">
        <v>55</v>
      </c>
      <c r="BM12" s="164">
        <v>55</v>
      </c>
      <c r="BN12" s="164">
        <v>42</v>
      </c>
      <c r="BO12" s="164"/>
      <c r="BP12" s="164">
        <v>59</v>
      </c>
      <c r="BQ12" s="166" t="s">
        <v>84</v>
      </c>
      <c r="BR12" s="164"/>
      <c r="BS12" s="164">
        <v>44</v>
      </c>
    </row>
    <row r="13" spans="1:71" ht="11.25" customHeight="1" x14ac:dyDescent="0.35">
      <c r="A13" s="281"/>
      <c r="B13" s="281"/>
      <c r="C13" s="210"/>
      <c r="D13" s="163">
        <v>2016</v>
      </c>
      <c r="E13" s="163"/>
      <c r="F13" s="164">
        <v>23</v>
      </c>
      <c r="G13" s="164">
        <v>27</v>
      </c>
      <c r="H13" s="164">
        <v>21</v>
      </c>
      <c r="I13" s="164">
        <v>25</v>
      </c>
      <c r="J13" s="164"/>
      <c r="K13" s="164">
        <v>54</v>
      </c>
      <c r="L13" s="164">
        <v>59</v>
      </c>
      <c r="M13" s="164">
        <v>18</v>
      </c>
      <c r="N13" s="164">
        <v>75</v>
      </c>
      <c r="O13" s="164">
        <v>59</v>
      </c>
      <c r="P13" s="164">
        <v>32</v>
      </c>
      <c r="Q13" s="164"/>
      <c r="R13" s="164">
        <v>29</v>
      </c>
      <c r="S13" s="164">
        <v>56</v>
      </c>
      <c r="T13" s="164">
        <v>71</v>
      </c>
      <c r="U13" s="164"/>
      <c r="V13" s="164">
        <v>57</v>
      </c>
      <c r="W13" s="164">
        <v>66</v>
      </c>
      <c r="X13" s="165">
        <v>5</v>
      </c>
      <c r="Y13" s="165"/>
      <c r="Z13" s="165">
        <v>11</v>
      </c>
      <c r="AA13" s="165">
        <v>1</v>
      </c>
      <c r="AB13" s="165">
        <v>11</v>
      </c>
      <c r="AC13" s="165">
        <v>0</v>
      </c>
      <c r="AD13" s="165">
        <v>0</v>
      </c>
      <c r="AE13" s="165">
        <v>0</v>
      </c>
      <c r="AF13" s="165">
        <v>0</v>
      </c>
      <c r="AG13" s="165">
        <v>0</v>
      </c>
      <c r="AH13" s="165"/>
      <c r="AI13" s="164">
        <v>49</v>
      </c>
      <c r="AJ13" s="164">
        <v>55</v>
      </c>
      <c r="AK13" s="164">
        <v>61</v>
      </c>
      <c r="AL13" s="164">
        <v>67</v>
      </c>
      <c r="AM13" s="164"/>
      <c r="AN13" s="164">
        <v>84</v>
      </c>
      <c r="AO13" s="164">
        <v>77</v>
      </c>
      <c r="AP13" s="164">
        <v>82</v>
      </c>
      <c r="AQ13" s="164"/>
      <c r="AR13" s="164">
        <v>10</v>
      </c>
      <c r="AS13" s="164">
        <v>43</v>
      </c>
      <c r="AT13" s="164"/>
      <c r="AU13" s="164">
        <v>46</v>
      </c>
      <c r="AV13" s="164">
        <v>60</v>
      </c>
      <c r="AW13" s="164"/>
      <c r="AX13" s="164">
        <v>23</v>
      </c>
      <c r="AY13" s="164">
        <v>31</v>
      </c>
      <c r="AZ13" s="164"/>
      <c r="BA13" s="164">
        <v>18</v>
      </c>
      <c r="BB13" s="164">
        <v>53</v>
      </c>
      <c r="BC13" s="164"/>
      <c r="BD13" s="164">
        <v>33</v>
      </c>
      <c r="BE13" s="165">
        <v>1</v>
      </c>
      <c r="BF13" s="165"/>
      <c r="BG13" s="164">
        <v>67</v>
      </c>
      <c r="BH13" s="164">
        <v>37</v>
      </c>
      <c r="BI13" s="164"/>
      <c r="BJ13" s="164">
        <v>42</v>
      </c>
      <c r="BK13" s="164">
        <v>44</v>
      </c>
      <c r="BL13" s="164">
        <v>52</v>
      </c>
      <c r="BM13" s="164">
        <v>52</v>
      </c>
      <c r="BN13" s="164">
        <v>39</v>
      </c>
      <c r="BO13" s="164"/>
      <c r="BP13" s="164">
        <v>57</v>
      </c>
      <c r="BQ13" s="166" t="s">
        <v>84</v>
      </c>
      <c r="BR13" s="164"/>
      <c r="BS13" s="164">
        <v>44</v>
      </c>
    </row>
    <row r="14" spans="1:71" ht="11.25" customHeight="1" x14ac:dyDescent="0.35">
      <c r="A14" s="281" t="s">
        <v>178</v>
      </c>
      <c r="B14" s="281" t="s">
        <v>179</v>
      </c>
      <c r="C14" s="210"/>
      <c r="D14" s="163">
        <v>2013</v>
      </c>
      <c r="E14" s="163"/>
      <c r="F14" s="164">
        <v>4</v>
      </c>
      <c r="G14" s="165">
        <v>0</v>
      </c>
      <c r="H14" s="164">
        <v>2</v>
      </c>
      <c r="I14" s="164">
        <v>6</v>
      </c>
      <c r="J14" s="164"/>
      <c r="K14" s="164">
        <v>6</v>
      </c>
      <c r="L14" s="164">
        <v>1</v>
      </c>
      <c r="M14" s="164">
        <v>0</v>
      </c>
      <c r="N14" s="164">
        <v>7</v>
      </c>
      <c r="O14" s="164">
        <v>6</v>
      </c>
      <c r="P14" s="164">
        <v>3</v>
      </c>
      <c r="Q14" s="164"/>
      <c r="R14" s="164">
        <v>2</v>
      </c>
      <c r="S14" s="164">
        <v>1</v>
      </c>
      <c r="T14" s="164">
        <v>1</v>
      </c>
      <c r="U14" s="164"/>
      <c r="V14" s="164">
        <v>0</v>
      </c>
      <c r="W14" s="164">
        <v>0</v>
      </c>
      <c r="X14" s="164">
        <v>0</v>
      </c>
      <c r="Y14" s="164"/>
      <c r="Z14" s="165">
        <v>6</v>
      </c>
      <c r="AA14" s="165">
        <v>0</v>
      </c>
      <c r="AB14" s="165">
        <v>1</v>
      </c>
      <c r="AC14" s="165">
        <v>0</v>
      </c>
      <c r="AD14" s="165">
        <v>0</v>
      </c>
      <c r="AE14" s="165">
        <v>0</v>
      </c>
      <c r="AF14" s="165">
        <v>0</v>
      </c>
      <c r="AG14" s="165">
        <v>0</v>
      </c>
      <c r="AH14" s="165"/>
      <c r="AI14" s="164">
        <v>3</v>
      </c>
      <c r="AJ14" s="164">
        <v>2</v>
      </c>
      <c r="AK14" s="164">
        <v>8</v>
      </c>
      <c r="AL14" s="164">
        <v>14</v>
      </c>
      <c r="AM14" s="164"/>
      <c r="AN14" s="164">
        <v>4</v>
      </c>
      <c r="AO14" s="164">
        <v>4</v>
      </c>
      <c r="AP14" s="164">
        <v>5</v>
      </c>
      <c r="AQ14" s="164"/>
      <c r="AR14" s="164">
        <v>2</v>
      </c>
      <c r="AS14" s="164">
        <v>6</v>
      </c>
      <c r="AT14" s="164"/>
      <c r="AU14" s="164">
        <v>5</v>
      </c>
      <c r="AV14" s="164">
        <v>10</v>
      </c>
      <c r="AW14" s="164"/>
      <c r="AX14" s="164">
        <v>4</v>
      </c>
      <c r="AY14" s="164">
        <v>8</v>
      </c>
      <c r="AZ14" s="164"/>
      <c r="BA14" s="164">
        <v>2</v>
      </c>
      <c r="BB14" s="164">
        <v>2</v>
      </c>
      <c r="BC14" s="164"/>
      <c r="BD14" s="164">
        <v>38</v>
      </c>
      <c r="BE14" s="165">
        <v>0</v>
      </c>
      <c r="BF14" s="165"/>
      <c r="BG14" s="164">
        <v>16</v>
      </c>
      <c r="BH14" s="164">
        <v>8</v>
      </c>
      <c r="BI14" s="164"/>
      <c r="BJ14" s="164">
        <v>7</v>
      </c>
      <c r="BK14" s="164">
        <v>7</v>
      </c>
      <c r="BL14" s="164">
        <v>11</v>
      </c>
      <c r="BM14" s="164">
        <v>14</v>
      </c>
      <c r="BN14" s="164">
        <v>7</v>
      </c>
      <c r="BO14" s="164"/>
      <c r="BP14" s="164">
        <v>7</v>
      </c>
      <c r="BQ14" s="166" t="s">
        <v>84</v>
      </c>
      <c r="BR14" s="164"/>
      <c r="BS14" s="164">
        <v>5</v>
      </c>
    </row>
    <row r="15" spans="1:71" ht="11.25" customHeight="1" x14ac:dyDescent="0.35">
      <c r="A15" s="281"/>
      <c r="B15" s="281"/>
      <c r="C15" s="210"/>
      <c r="D15" s="163">
        <v>2015</v>
      </c>
      <c r="E15" s="163"/>
      <c r="F15" s="164">
        <v>4</v>
      </c>
      <c r="G15" s="165">
        <v>0</v>
      </c>
      <c r="H15" s="164">
        <v>2</v>
      </c>
      <c r="I15" s="164">
        <v>6</v>
      </c>
      <c r="J15" s="164"/>
      <c r="K15" s="164">
        <v>6</v>
      </c>
      <c r="L15" s="164">
        <v>1</v>
      </c>
      <c r="M15" s="164">
        <v>0</v>
      </c>
      <c r="N15" s="164">
        <v>7</v>
      </c>
      <c r="O15" s="164">
        <v>5</v>
      </c>
      <c r="P15" s="164">
        <v>4</v>
      </c>
      <c r="Q15" s="164"/>
      <c r="R15" s="164">
        <v>2</v>
      </c>
      <c r="S15" s="164">
        <v>1</v>
      </c>
      <c r="T15" s="164">
        <v>1</v>
      </c>
      <c r="U15" s="164"/>
      <c r="V15" s="164">
        <v>0</v>
      </c>
      <c r="W15" s="164">
        <v>0</v>
      </c>
      <c r="X15" s="164">
        <v>0</v>
      </c>
      <c r="Y15" s="164"/>
      <c r="Z15" s="165">
        <v>6</v>
      </c>
      <c r="AA15" s="165">
        <v>1</v>
      </c>
      <c r="AB15" s="165">
        <v>1</v>
      </c>
      <c r="AC15" s="165">
        <v>0</v>
      </c>
      <c r="AD15" s="165">
        <v>0</v>
      </c>
      <c r="AE15" s="165">
        <v>0</v>
      </c>
      <c r="AF15" s="165">
        <v>0</v>
      </c>
      <c r="AG15" s="165">
        <v>0</v>
      </c>
      <c r="AH15" s="165"/>
      <c r="AI15" s="164">
        <v>3</v>
      </c>
      <c r="AJ15" s="164">
        <v>3</v>
      </c>
      <c r="AK15" s="164">
        <v>8</v>
      </c>
      <c r="AL15" s="164">
        <v>15</v>
      </c>
      <c r="AM15" s="164"/>
      <c r="AN15" s="164">
        <v>4</v>
      </c>
      <c r="AO15" s="164">
        <v>4</v>
      </c>
      <c r="AP15" s="164">
        <v>6</v>
      </c>
      <c r="AQ15" s="164"/>
      <c r="AR15" s="164">
        <v>2</v>
      </c>
      <c r="AS15" s="164">
        <v>7</v>
      </c>
      <c r="AT15" s="164"/>
      <c r="AU15" s="164">
        <v>5</v>
      </c>
      <c r="AV15" s="164">
        <v>17</v>
      </c>
      <c r="AW15" s="164"/>
      <c r="AX15" s="164">
        <v>5</v>
      </c>
      <c r="AY15" s="164">
        <v>8</v>
      </c>
      <c r="AZ15" s="164"/>
      <c r="BA15" s="164">
        <v>2</v>
      </c>
      <c r="BB15" s="164">
        <v>2</v>
      </c>
      <c r="BC15" s="164"/>
      <c r="BD15" s="164">
        <v>39</v>
      </c>
      <c r="BE15" s="165">
        <v>0</v>
      </c>
      <c r="BF15" s="165"/>
      <c r="BG15" s="164">
        <v>17</v>
      </c>
      <c r="BH15" s="164">
        <v>8</v>
      </c>
      <c r="BI15" s="164"/>
      <c r="BJ15" s="164">
        <v>7</v>
      </c>
      <c r="BK15" s="164">
        <v>9</v>
      </c>
      <c r="BL15" s="164">
        <v>12</v>
      </c>
      <c r="BM15" s="164">
        <v>15</v>
      </c>
      <c r="BN15" s="164">
        <v>7</v>
      </c>
      <c r="BO15" s="164"/>
      <c r="BP15" s="164">
        <v>7</v>
      </c>
      <c r="BQ15" s="166" t="s">
        <v>84</v>
      </c>
      <c r="BR15" s="164"/>
      <c r="BS15" s="164">
        <v>5</v>
      </c>
    </row>
    <row r="16" spans="1:71" ht="11.25" customHeight="1" x14ac:dyDescent="0.35">
      <c r="A16" s="281"/>
      <c r="B16" s="281"/>
      <c r="C16" s="210"/>
      <c r="D16" s="163">
        <v>2018</v>
      </c>
      <c r="E16" s="163"/>
      <c r="F16" s="164">
        <v>5</v>
      </c>
      <c r="G16" s="165">
        <v>0</v>
      </c>
      <c r="H16" s="164">
        <v>2</v>
      </c>
      <c r="I16" s="164">
        <v>7</v>
      </c>
      <c r="J16" s="164"/>
      <c r="K16" s="164">
        <v>6</v>
      </c>
      <c r="L16" s="164">
        <v>1</v>
      </c>
      <c r="M16" s="164">
        <v>0</v>
      </c>
      <c r="N16" s="164">
        <v>7</v>
      </c>
      <c r="O16" s="164">
        <v>5</v>
      </c>
      <c r="P16" s="164">
        <v>4</v>
      </c>
      <c r="Q16" s="164"/>
      <c r="R16" s="164">
        <v>2</v>
      </c>
      <c r="S16" s="164">
        <v>1</v>
      </c>
      <c r="T16" s="164">
        <v>1</v>
      </c>
      <c r="U16" s="164"/>
      <c r="V16" s="164">
        <v>0</v>
      </c>
      <c r="W16" s="164">
        <v>0</v>
      </c>
      <c r="X16" s="164">
        <v>0</v>
      </c>
      <c r="Y16" s="164"/>
      <c r="Z16" s="165">
        <v>6</v>
      </c>
      <c r="AA16" s="165">
        <v>1</v>
      </c>
      <c r="AB16" s="165">
        <v>1</v>
      </c>
      <c r="AC16" s="165">
        <v>0</v>
      </c>
      <c r="AD16" s="165">
        <v>0</v>
      </c>
      <c r="AE16" s="165">
        <v>0</v>
      </c>
      <c r="AF16" s="165">
        <v>0</v>
      </c>
      <c r="AG16" s="165">
        <v>0</v>
      </c>
      <c r="AH16" s="165"/>
      <c r="AI16" s="164">
        <v>3</v>
      </c>
      <c r="AJ16" s="164">
        <v>3</v>
      </c>
      <c r="AK16" s="164">
        <v>8</v>
      </c>
      <c r="AL16" s="164">
        <v>16</v>
      </c>
      <c r="AM16" s="164"/>
      <c r="AN16" s="164">
        <v>4</v>
      </c>
      <c r="AO16" s="164">
        <v>4</v>
      </c>
      <c r="AP16" s="164">
        <v>6</v>
      </c>
      <c r="AQ16" s="164"/>
      <c r="AR16" s="164">
        <v>2</v>
      </c>
      <c r="AS16" s="164">
        <v>6</v>
      </c>
      <c r="AT16" s="164"/>
      <c r="AU16" s="164">
        <v>4</v>
      </c>
      <c r="AV16" s="164">
        <v>25</v>
      </c>
      <c r="AW16" s="164"/>
      <c r="AX16" s="164">
        <v>5</v>
      </c>
      <c r="AY16" s="164">
        <v>9</v>
      </c>
      <c r="AZ16" s="164"/>
      <c r="BA16" s="164">
        <v>3</v>
      </c>
      <c r="BB16" s="164">
        <v>1</v>
      </c>
      <c r="BC16" s="164"/>
      <c r="BD16" s="164">
        <v>40</v>
      </c>
      <c r="BE16" s="165">
        <v>0</v>
      </c>
      <c r="BF16" s="165"/>
      <c r="BG16" s="164">
        <v>18</v>
      </c>
      <c r="BH16" s="164">
        <v>9</v>
      </c>
      <c r="BI16" s="164"/>
      <c r="BJ16" s="164">
        <v>9</v>
      </c>
      <c r="BK16" s="164">
        <v>11</v>
      </c>
      <c r="BL16" s="164">
        <v>13</v>
      </c>
      <c r="BM16" s="164">
        <v>16</v>
      </c>
      <c r="BN16" s="164">
        <v>7</v>
      </c>
      <c r="BO16" s="164"/>
      <c r="BP16" s="164">
        <v>7</v>
      </c>
      <c r="BQ16" s="164">
        <v>9</v>
      </c>
      <c r="BR16" s="164"/>
      <c r="BS16" s="164">
        <v>5</v>
      </c>
    </row>
    <row r="17" spans="1:71" ht="11.25" customHeight="1" x14ac:dyDescent="0.35">
      <c r="A17" s="210"/>
      <c r="B17" s="210"/>
      <c r="C17" s="210"/>
      <c r="D17" s="163"/>
      <c r="E17" s="163"/>
      <c r="F17" s="164"/>
      <c r="G17" s="165"/>
      <c r="H17" s="164"/>
      <c r="I17" s="164"/>
      <c r="J17" s="164"/>
      <c r="K17" s="164"/>
      <c r="L17" s="164"/>
      <c r="M17" s="164"/>
      <c r="N17" s="164"/>
      <c r="O17" s="164"/>
      <c r="P17" s="164"/>
      <c r="Q17" s="164"/>
      <c r="R17" s="164"/>
      <c r="S17" s="164"/>
      <c r="T17" s="164"/>
      <c r="U17" s="164"/>
      <c r="V17" s="164"/>
      <c r="W17" s="164"/>
      <c r="X17" s="164"/>
      <c r="Y17" s="164"/>
      <c r="Z17" s="165"/>
      <c r="AA17" s="165"/>
      <c r="AB17" s="165"/>
      <c r="AC17" s="165"/>
      <c r="AD17" s="165"/>
      <c r="AE17" s="165"/>
      <c r="AF17" s="165"/>
      <c r="AG17" s="165"/>
      <c r="AH17" s="165"/>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5"/>
      <c r="BF17" s="165"/>
      <c r="BG17" s="164"/>
      <c r="BH17" s="164"/>
      <c r="BI17" s="164"/>
      <c r="BJ17" s="164"/>
      <c r="BK17" s="164"/>
      <c r="BL17" s="164"/>
      <c r="BM17" s="164"/>
      <c r="BN17" s="164"/>
      <c r="BO17" s="164"/>
      <c r="BP17" s="164"/>
      <c r="BQ17" s="164"/>
      <c r="BR17" s="164"/>
      <c r="BS17" s="164"/>
    </row>
    <row r="18" spans="1:71" s="162" customFormat="1" ht="11.25" customHeight="1" x14ac:dyDescent="0.35">
      <c r="A18" s="159" t="s">
        <v>180</v>
      </c>
      <c r="B18" s="160"/>
      <c r="C18" s="160"/>
      <c r="D18" s="161"/>
      <c r="E18" s="161"/>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73"/>
    </row>
    <row r="19" spans="1:71" ht="11.25" customHeight="1" x14ac:dyDescent="0.35">
      <c r="A19" s="281" t="s">
        <v>181</v>
      </c>
      <c r="B19" s="281" t="s">
        <v>175</v>
      </c>
      <c r="C19" s="210"/>
      <c r="D19" s="163">
        <v>2018</v>
      </c>
      <c r="E19" s="163"/>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84">
        <v>14</v>
      </c>
    </row>
    <row r="20" spans="1:71" s="170" customFormat="1" ht="11.25" customHeight="1" x14ac:dyDescent="0.35">
      <c r="A20" s="281"/>
      <c r="B20" s="281"/>
      <c r="C20" s="210"/>
      <c r="D20" s="163">
        <v>2015</v>
      </c>
      <c r="E20" s="163"/>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84">
        <v>14.6</v>
      </c>
    </row>
    <row r="21" spans="1:71" s="170" customFormat="1" ht="11.25" customHeight="1" x14ac:dyDescent="0.35">
      <c r="A21" s="281"/>
      <c r="B21" s="281"/>
      <c r="C21" s="210"/>
      <c r="D21" s="163">
        <v>2018</v>
      </c>
      <c r="E21" s="163"/>
      <c r="F21" s="164">
        <v>91</v>
      </c>
      <c r="G21" s="164">
        <v>5</v>
      </c>
      <c r="H21" s="164">
        <v>89</v>
      </c>
      <c r="I21" s="164">
        <v>5</v>
      </c>
      <c r="J21" s="164"/>
      <c r="K21" s="164">
        <v>92</v>
      </c>
      <c r="L21" s="164">
        <v>95</v>
      </c>
      <c r="M21" s="164">
        <v>96</v>
      </c>
      <c r="N21" s="164">
        <v>76</v>
      </c>
      <c r="O21" s="164">
        <v>87</v>
      </c>
      <c r="P21" s="164">
        <v>44</v>
      </c>
      <c r="Q21" s="164"/>
      <c r="R21" s="164">
        <v>94</v>
      </c>
      <c r="S21" s="164">
        <v>99</v>
      </c>
      <c r="T21" s="164">
        <v>93</v>
      </c>
      <c r="U21" s="164"/>
      <c r="V21" s="164">
        <v>94</v>
      </c>
      <c r="W21" s="164">
        <v>96</v>
      </c>
      <c r="X21" s="164">
        <v>67</v>
      </c>
      <c r="Y21" s="164"/>
      <c r="Z21" s="164">
        <v>21</v>
      </c>
      <c r="AA21" s="164">
        <v>17</v>
      </c>
      <c r="AB21" s="164">
        <v>99</v>
      </c>
      <c r="AC21" s="164">
        <v>12</v>
      </c>
      <c r="AD21" s="164">
        <v>54</v>
      </c>
      <c r="AE21" s="164">
        <v>2</v>
      </c>
      <c r="AF21" s="164">
        <v>1</v>
      </c>
      <c r="AG21" s="164">
        <v>1</v>
      </c>
      <c r="AH21" s="164"/>
      <c r="AI21" s="164">
        <v>0</v>
      </c>
      <c r="AJ21" s="164">
        <v>1</v>
      </c>
      <c r="AK21" s="164">
        <v>0</v>
      </c>
      <c r="AL21" s="164">
        <v>3</v>
      </c>
      <c r="AM21" s="164"/>
      <c r="AN21" s="164">
        <v>2</v>
      </c>
      <c r="AO21" s="164">
        <v>1</v>
      </c>
      <c r="AP21" s="164">
        <v>54</v>
      </c>
      <c r="AQ21" s="164"/>
      <c r="AR21" s="164">
        <v>0</v>
      </c>
      <c r="AS21" s="164">
        <v>0</v>
      </c>
      <c r="AT21" s="164"/>
      <c r="AU21" s="164">
        <v>1</v>
      </c>
      <c r="AV21" s="164">
        <v>4</v>
      </c>
      <c r="AW21" s="164"/>
      <c r="AX21" s="164">
        <v>0</v>
      </c>
      <c r="AY21" s="164">
        <v>1</v>
      </c>
      <c r="AZ21" s="164"/>
      <c r="BA21" s="164">
        <v>1</v>
      </c>
      <c r="BB21" s="164">
        <v>10</v>
      </c>
      <c r="BC21" s="164"/>
      <c r="BD21" s="164">
        <v>9</v>
      </c>
      <c r="BE21" s="164">
        <v>1</v>
      </c>
      <c r="BF21" s="164"/>
      <c r="BG21" s="164">
        <v>7</v>
      </c>
      <c r="BH21" s="164">
        <v>4</v>
      </c>
      <c r="BI21" s="164"/>
      <c r="BJ21" s="164">
        <v>67</v>
      </c>
      <c r="BK21" s="164">
        <v>1</v>
      </c>
      <c r="BL21" s="164">
        <v>4</v>
      </c>
      <c r="BM21" s="164">
        <v>18</v>
      </c>
      <c r="BN21" s="164">
        <v>6</v>
      </c>
      <c r="BO21" s="164"/>
      <c r="BP21" s="164">
        <v>5</v>
      </c>
      <c r="BQ21" s="164">
        <v>7</v>
      </c>
      <c r="BR21" s="164"/>
      <c r="BS21" s="184">
        <v>16.8</v>
      </c>
    </row>
    <row r="22" spans="1:71" s="170" customFormat="1" ht="11.25" customHeight="1" x14ac:dyDescent="0.35">
      <c r="A22" s="281" t="s">
        <v>182</v>
      </c>
      <c r="B22" s="281" t="s">
        <v>183</v>
      </c>
      <c r="C22" s="210"/>
      <c r="D22" s="163">
        <v>2013</v>
      </c>
      <c r="E22" s="163"/>
      <c r="F22" s="171">
        <v>97</v>
      </c>
      <c r="G22" s="172"/>
      <c r="H22" s="171">
        <v>97</v>
      </c>
      <c r="I22" s="171">
        <v>97</v>
      </c>
      <c r="J22" s="171"/>
      <c r="K22" s="171"/>
      <c r="L22" s="171">
        <v>36</v>
      </c>
      <c r="M22" s="171"/>
      <c r="N22" s="171"/>
      <c r="O22" s="171"/>
      <c r="P22" s="171"/>
      <c r="Q22" s="171"/>
      <c r="R22" s="171">
        <v>143</v>
      </c>
      <c r="S22" s="171">
        <v>143</v>
      </c>
      <c r="T22" s="171">
        <v>143</v>
      </c>
      <c r="U22" s="171"/>
      <c r="V22" s="169">
        <v>40</v>
      </c>
      <c r="W22" s="171"/>
      <c r="X22" s="171"/>
      <c r="Y22" s="171"/>
      <c r="Z22" s="173">
        <v>143</v>
      </c>
      <c r="AA22" s="173">
        <v>143</v>
      </c>
      <c r="AB22" s="173">
        <v>143</v>
      </c>
      <c r="AC22" s="171"/>
      <c r="AD22" s="171"/>
      <c r="AE22" s="171"/>
      <c r="AF22" s="171"/>
      <c r="AG22" s="171"/>
      <c r="AH22" s="171"/>
      <c r="AI22" s="171">
        <v>53</v>
      </c>
      <c r="AJ22" s="171">
        <v>53</v>
      </c>
      <c r="AK22" s="171">
        <v>53</v>
      </c>
      <c r="AL22" s="171">
        <v>53</v>
      </c>
      <c r="AM22" s="171"/>
      <c r="AN22" s="171">
        <v>53</v>
      </c>
      <c r="AO22" s="171">
        <v>53</v>
      </c>
      <c r="AP22" s="171">
        <v>53</v>
      </c>
      <c r="AQ22" s="171"/>
      <c r="AR22" s="171">
        <v>53</v>
      </c>
      <c r="AS22" s="171">
        <v>53</v>
      </c>
      <c r="AT22" s="171"/>
      <c r="AU22" s="171">
        <v>53</v>
      </c>
      <c r="AV22" s="171">
        <v>53</v>
      </c>
      <c r="AW22" s="171"/>
      <c r="AX22" s="169">
        <v>56</v>
      </c>
      <c r="AY22" s="169">
        <v>56</v>
      </c>
      <c r="AZ22" s="169"/>
      <c r="BA22" s="169">
        <v>56</v>
      </c>
      <c r="BB22" s="169">
        <v>56</v>
      </c>
      <c r="BC22" s="169"/>
      <c r="BD22" s="169">
        <v>56</v>
      </c>
      <c r="BE22" s="171"/>
      <c r="BF22" s="171"/>
      <c r="BG22" s="169">
        <v>56</v>
      </c>
      <c r="BH22" s="169">
        <v>56</v>
      </c>
      <c r="BI22" s="169"/>
      <c r="BJ22" s="169">
        <v>56</v>
      </c>
      <c r="BK22" s="169">
        <v>56</v>
      </c>
      <c r="BL22" s="169">
        <v>56</v>
      </c>
      <c r="BM22" s="169">
        <v>56</v>
      </c>
      <c r="BN22" s="169">
        <v>56</v>
      </c>
      <c r="BO22" s="169"/>
      <c r="BP22" s="169">
        <v>56</v>
      </c>
      <c r="BQ22" s="169">
        <v>56</v>
      </c>
      <c r="BR22" s="169"/>
      <c r="BS22" s="171">
        <v>105</v>
      </c>
    </row>
    <row r="23" spans="1:71" s="170" customFormat="1" ht="11.25" customHeight="1" x14ac:dyDescent="0.35">
      <c r="A23" s="281"/>
      <c r="B23" s="281"/>
      <c r="C23" s="210"/>
      <c r="D23" s="163">
        <v>2014</v>
      </c>
      <c r="E23" s="163"/>
      <c r="F23" s="171">
        <v>99</v>
      </c>
      <c r="G23" s="172"/>
      <c r="H23" s="171">
        <v>99</v>
      </c>
      <c r="I23" s="171">
        <v>99</v>
      </c>
      <c r="J23" s="171"/>
      <c r="K23" s="171"/>
      <c r="L23" s="171">
        <v>35</v>
      </c>
      <c r="M23" s="171"/>
      <c r="N23" s="171"/>
      <c r="O23" s="171"/>
      <c r="P23" s="171"/>
      <c r="Q23" s="171"/>
      <c r="R23" s="171">
        <v>142</v>
      </c>
      <c r="S23" s="171">
        <v>142</v>
      </c>
      <c r="T23" s="171">
        <v>142</v>
      </c>
      <c r="U23" s="171"/>
      <c r="V23" s="169">
        <v>39</v>
      </c>
      <c r="W23" s="171"/>
      <c r="X23" s="171"/>
      <c r="Y23" s="171"/>
      <c r="Z23" s="173">
        <v>142</v>
      </c>
      <c r="AA23" s="173">
        <v>142</v>
      </c>
      <c r="AB23" s="173">
        <v>142</v>
      </c>
      <c r="AC23" s="171"/>
      <c r="AD23" s="171"/>
      <c r="AE23" s="171"/>
      <c r="AF23" s="171"/>
      <c r="AG23" s="171"/>
      <c r="AH23" s="171"/>
      <c r="AI23" s="171">
        <v>52</v>
      </c>
      <c r="AJ23" s="171">
        <v>52</v>
      </c>
      <c r="AK23" s="171">
        <v>52</v>
      </c>
      <c r="AL23" s="171">
        <v>52</v>
      </c>
      <c r="AM23" s="171"/>
      <c r="AN23" s="171">
        <v>52</v>
      </c>
      <c r="AO23" s="171">
        <v>52</v>
      </c>
      <c r="AP23" s="171">
        <v>52</v>
      </c>
      <c r="AQ23" s="171"/>
      <c r="AR23" s="171">
        <v>52</v>
      </c>
      <c r="AS23" s="171">
        <v>52</v>
      </c>
      <c r="AT23" s="171"/>
      <c r="AU23" s="171">
        <v>52</v>
      </c>
      <c r="AV23" s="171">
        <v>52</v>
      </c>
      <c r="AW23" s="171"/>
      <c r="AX23" s="169">
        <v>54</v>
      </c>
      <c r="AY23" s="169">
        <v>54</v>
      </c>
      <c r="AZ23" s="169"/>
      <c r="BA23" s="169">
        <v>54</v>
      </c>
      <c r="BB23" s="169">
        <v>54</v>
      </c>
      <c r="BC23" s="169"/>
      <c r="BD23" s="169">
        <v>54</v>
      </c>
      <c r="BE23" s="171"/>
      <c r="BF23" s="171"/>
      <c r="BG23" s="169">
        <v>54</v>
      </c>
      <c r="BH23" s="169">
        <v>54</v>
      </c>
      <c r="BI23" s="169"/>
      <c r="BJ23" s="169">
        <v>54</v>
      </c>
      <c r="BK23" s="169">
        <v>54</v>
      </c>
      <c r="BL23" s="169">
        <v>54</v>
      </c>
      <c r="BM23" s="169">
        <v>54</v>
      </c>
      <c r="BN23" s="169">
        <v>54</v>
      </c>
      <c r="BO23" s="169"/>
      <c r="BP23" s="169">
        <v>54</v>
      </c>
      <c r="BQ23" s="169">
        <v>54</v>
      </c>
      <c r="BR23" s="169"/>
      <c r="BS23" s="171">
        <v>105</v>
      </c>
    </row>
    <row r="24" spans="1:71" s="170" customFormat="1" ht="11.25" customHeight="1" x14ac:dyDescent="0.35">
      <c r="A24" s="281"/>
      <c r="B24" s="281"/>
      <c r="C24" s="210"/>
      <c r="D24" s="163">
        <v>2015</v>
      </c>
      <c r="E24" s="163"/>
      <c r="F24" s="171">
        <v>100</v>
      </c>
      <c r="G24" s="172"/>
      <c r="H24" s="171">
        <v>100</v>
      </c>
      <c r="I24" s="171">
        <v>100</v>
      </c>
      <c r="J24" s="171"/>
      <c r="K24" s="171"/>
      <c r="L24" s="171">
        <v>35</v>
      </c>
      <c r="M24" s="171"/>
      <c r="N24" s="171"/>
      <c r="O24" s="171"/>
      <c r="P24" s="171"/>
      <c r="Q24" s="171"/>
      <c r="R24" s="171">
        <v>142</v>
      </c>
      <c r="S24" s="171">
        <v>142</v>
      </c>
      <c r="T24" s="171">
        <v>142</v>
      </c>
      <c r="U24" s="171"/>
      <c r="V24" s="169">
        <v>38</v>
      </c>
      <c r="W24" s="171"/>
      <c r="X24" s="171"/>
      <c r="Y24" s="171"/>
      <c r="Z24" s="173">
        <v>142</v>
      </c>
      <c r="AA24" s="173">
        <v>142</v>
      </c>
      <c r="AB24" s="173">
        <v>142</v>
      </c>
      <c r="AC24" s="171"/>
      <c r="AD24" s="171"/>
      <c r="AE24" s="171"/>
      <c r="AF24" s="171"/>
      <c r="AG24" s="171"/>
      <c r="AH24" s="171"/>
      <c r="AI24" s="171">
        <v>50</v>
      </c>
      <c r="AJ24" s="171">
        <v>50</v>
      </c>
      <c r="AK24" s="171">
        <v>50</v>
      </c>
      <c r="AL24" s="171">
        <v>50</v>
      </c>
      <c r="AM24" s="171"/>
      <c r="AN24" s="171">
        <v>50</v>
      </c>
      <c r="AO24" s="171">
        <v>50</v>
      </c>
      <c r="AP24" s="171">
        <v>50</v>
      </c>
      <c r="AQ24" s="171"/>
      <c r="AR24" s="171">
        <v>50</v>
      </c>
      <c r="AS24" s="171">
        <v>50</v>
      </c>
      <c r="AT24" s="171"/>
      <c r="AU24" s="171">
        <v>50</v>
      </c>
      <c r="AV24" s="171">
        <v>50</v>
      </c>
      <c r="AW24" s="171"/>
      <c r="AX24" s="169">
        <v>53</v>
      </c>
      <c r="AY24" s="169">
        <v>53</v>
      </c>
      <c r="AZ24" s="169"/>
      <c r="BA24" s="169">
        <v>53</v>
      </c>
      <c r="BB24" s="169">
        <v>53</v>
      </c>
      <c r="BC24" s="169"/>
      <c r="BD24" s="169">
        <v>53</v>
      </c>
      <c r="BE24" s="171"/>
      <c r="BF24" s="171"/>
      <c r="BG24" s="169">
        <v>53</v>
      </c>
      <c r="BH24" s="169">
        <v>53</v>
      </c>
      <c r="BI24" s="169"/>
      <c r="BJ24" s="169">
        <v>53</v>
      </c>
      <c r="BK24" s="169">
        <v>53</v>
      </c>
      <c r="BL24" s="169">
        <v>53</v>
      </c>
      <c r="BM24" s="169">
        <v>53</v>
      </c>
      <c r="BN24" s="169">
        <v>53</v>
      </c>
      <c r="BO24" s="169"/>
      <c r="BP24" s="169">
        <v>53</v>
      </c>
      <c r="BQ24" s="169">
        <v>53</v>
      </c>
      <c r="BR24" s="169"/>
      <c r="BS24" s="171">
        <v>105</v>
      </c>
    </row>
    <row r="25" spans="1:71" s="170" customFormat="1" ht="11.25" customHeight="1" x14ac:dyDescent="0.35">
      <c r="A25" s="281"/>
      <c r="B25" s="281"/>
      <c r="C25" s="210"/>
      <c r="D25" s="163">
        <v>2016</v>
      </c>
      <c r="E25" s="163"/>
      <c r="F25" s="171">
        <v>101</v>
      </c>
      <c r="G25" s="172"/>
      <c r="H25" s="171">
        <v>101</v>
      </c>
      <c r="I25" s="171">
        <v>101</v>
      </c>
      <c r="J25" s="171"/>
      <c r="K25" s="171"/>
      <c r="L25" s="171">
        <v>34</v>
      </c>
      <c r="M25" s="171"/>
      <c r="N25" s="171"/>
      <c r="O25" s="171"/>
      <c r="P25" s="171"/>
      <c r="Q25" s="171"/>
      <c r="R25" s="171">
        <v>141</v>
      </c>
      <c r="S25" s="171">
        <v>141</v>
      </c>
      <c r="T25" s="171">
        <v>141</v>
      </c>
      <c r="U25" s="171"/>
      <c r="V25" s="169">
        <v>37</v>
      </c>
      <c r="W25" s="171"/>
      <c r="X25" s="171"/>
      <c r="Y25" s="171"/>
      <c r="Z25" s="173">
        <v>141</v>
      </c>
      <c r="AA25" s="173">
        <v>141</v>
      </c>
      <c r="AB25" s="173">
        <v>141</v>
      </c>
      <c r="AC25" s="171"/>
      <c r="AD25" s="171"/>
      <c r="AE25" s="171"/>
      <c r="AF25" s="171"/>
      <c r="AG25" s="171"/>
      <c r="AH25" s="171"/>
      <c r="AI25" s="171">
        <v>49</v>
      </c>
      <c r="AJ25" s="171">
        <v>49</v>
      </c>
      <c r="AK25" s="171">
        <v>49</v>
      </c>
      <c r="AL25" s="171">
        <v>49</v>
      </c>
      <c r="AM25" s="171"/>
      <c r="AN25" s="171">
        <v>49</v>
      </c>
      <c r="AO25" s="171">
        <v>49</v>
      </c>
      <c r="AP25" s="171">
        <v>49</v>
      </c>
      <c r="AQ25" s="171"/>
      <c r="AR25" s="171">
        <v>49</v>
      </c>
      <c r="AS25" s="171">
        <v>49</v>
      </c>
      <c r="AT25" s="171"/>
      <c r="AU25" s="171">
        <v>49</v>
      </c>
      <c r="AV25" s="171">
        <v>49</v>
      </c>
      <c r="AW25" s="171"/>
      <c r="AX25" s="169">
        <v>51</v>
      </c>
      <c r="AY25" s="169">
        <v>51</v>
      </c>
      <c r="AZ25" s="169"/>
      <c r="BA25" s="169">
        <v>51</v>
      </c>
      <c r="BB25" s="169">
        <v>51</v>
      </c>
      <c r="BC25" s="169"/>
      <c r="BD25" s="169">
        <v>51</v>
      </c>
      <c r="BE25" s="171"/>
      <c r="BF25" s="171"/>
      <c r="BG25" s="169">
        <v>51</v>
      </c>
      <c r="BH25" s="169">
        <v>51</v>
      </c>
      <c r="BI25" s="169"/>
      <c r="BJ25" s="169">
        <v>51</v>
      </c>
      <c r="BK25" s="169">
        <v>51</v>
      </c>
      <c r="BL25" s="169">
        <v>51</v>
      </c>
      <c r="BM25" s="169">
        <v>51</v>
      </c>
      <c r="BN25" s="169">
        <v>51</v>
      </c>
      <c r="BO25" s="169"/>
      <c r="BP25" s="169">
        <v>51</v>
      </c>
      <c r="BQ25" s="169">
        <v>51</v>
      </c>
      <c r="BR25" s="169"/>
      <c r="BS25" s="171">
        <v>105</v>
      </c>
    </row>
    <row r="26" spans="1:71" s="170" customFormat="1" ht="11.25" customHeight="1" x14ac:dyDescent="0.35">
      <c r="A26" s="281"/>
      <c r="B26" s="281"/>
      <c r="C26" s="210"/>
      <c r="D26" s="163">
        <v>2017</v>
      </c>
      <c r="E26" s="163"/>
      <c r="F26" s="171">
        <v>103</v>
      </c>
      <c r="G26" s="172"/>
      <c r="H26" s="171">
        <v>103</v>
      </c>
      <c r="I26" s="171">
        <v>103</v>
      </c>
      <c r="J26" s="171"/>
      <c r="K26" s="171"/>
      <c r="L26" s="171">
        <v>33</v>
      </c>
      <c r="M26" s="171"/>
      <c r="N26" s="171"/>
      <c r="O26" s="171"/>
      <c r="P26" s="171"/>
      <c r="Q26" s="171"/>
      <c r="R26" s="171">
        <v>141</v>
      </c>
      <c r="S26" s="171">
        <v>141</v>
      </c>
      <c r="T26" s="171">
        <v>141</v>
      </c>
      <c r="U26" s="171"/>
      <c r="V26" s="169">
        <v>36</v>
      </c>
      <c r="W26" s="171"/>
      <c r="X26" s="171"/>
      <c r="Y26" s="171"/>
      <c r="Z26" s="173">
        <v>141</v>
      </c>
      <c r="AA26" s="173">
        <v>141</v>
      </c>
      <c r="AB26" s="173">
        <v>141</v>
      </c>
      <c r="AC26" s="171"/>
      <c r="AD26" s="171"/>
      <c r="AE26" s="171"/>
      <c r="AF26" s="171"/>
      <c r="AG26" s="171"/>
      <c r="AH26" s="171"/>
      <c r="AI26" s="171">
        <v>47</v>
      </c>
      <c r="AJ26" s="171">
        <v>47</v>
      </c>
      <c r="AK26" s="171">
        <v>47</v>
      </c>
      <c r="AL26" s="171">
        <v>47</v>
      </c>
      <c r="AM26" s="171"/>
      <c r="AN26" s="171">
        <v>47</v>
      </c>
      <c r="AO26" s="171">
        <v>47</v>
      </c>
      <c r="AP26" s="171">
        <v>47</v>
      </c>
      <c r="AQ26" s="171"/>
      <c r="AR26" s="171">
        <v>47</v>
      </c>
      <c r="AS26" s="171">
        <v>47</v>
      </c>
      <c r="AT26" s="171"/>
      <c r="AU26" s="171">
        <v>47</v>
      </c>
      <c r="AV26" s="171">
        <v>47</v>
      </c>
      <c r="AW26" s="171"/>
      <c r="AX26" s="169">
        <v>49</v>
      </c>
      <c r="AY26" s="169">
        <v>49</v>
      </c>
      <c r="AZ26" s="169"/>
      <c r="BA26" s="169">
        <v>49</v>
      </c>
      <c r="BB26" s="169">
        <v>49</v>
      </c>
      <c r="BC26" s="169"/>
      <c r="BD26" s="169">
        <v>49</v>
      </c>
      <c r="BE26" s="171"/>
      <c r="BF26" s="171"/>
      <c r="BG26" s="169">
        <v>49</v>
      </c>
      <c r="BH26" s="169">
        <v>49</v>
      </c>
      <c r="BI26" s="169"/>
      <c r="BJ26" s="169">
        <v>49</v>
      </c>
      <c r="BK26" s="169">
        <v>49</v>
      </c>
      <c r="BL26" s="169">
        <v>49</v>
      </c>
      <c r="BM26" s="169">
        <v>49</v>
      </c>
      <c r="BN26" s="169">
        <v>49</v>
      </c>
      <c r="BO26" s="169"/>
      <c r="BP26" s="169">
        <v>49</v>
      </c>
      <c r="BQ26" s="169">
        <v>49</v>
      </c>
      <c r="BR26" s="169"/>
      <c r="BS26" s="171">
        <v>104</v>
      </c>
    </row>
    <row r="27" spans="1:71" s="170" customFormat="1" ht="11.25" customHeight="1" x14ac:dyDescent="0.35">
      <c r="A27" s="281"/>
      <c r="B27" s="281"/>
      <c r="C27" s="210"/>
      <c r="D27" s="163">
        <v>2018</v>
      </c>
      <c r="E27" s="163"/>
      <c r="F27" s="171">
        <v>105</v>
      </c>
      <c r="G27" s="172"/>
      <c r="H27" s="171">
        <v>105</v>
      </c>
      <c r="I27" s="171">
        <v>105</v>
      </c>
      <c r="J27" s="171"/>
      <c r="K27" s="171"/>
      <c r="L27" s="171">
        <v>32</v>
      </c>
      <c r="M27" s="171"/>
      <c r="N27" s="171"/>
      <c r="O27" s="171"/>
      <c r="P27" s="171"/>
      <c r="Q27" s="171"/>
      <c r="R27" s="171">
        <v>140</v>
      </c>
      <c r="S27" s="171">
        <v>140</v>
      </c>
      <c r="T27" s="171">
        <v>140</v>
      </c>
      <c r="U27" s="171"/>
      <c r="V27" s="169">
        <v>35</v>
      </c>
      <c r="W27" s="171"/>
      <c r="X27" s="174"/>
      <c r="Y27" s="174"/>
      <c r="Z27" s="173">
        <v>140</v>
      </c>
      <c r="AA27" s="173">
        <v>140</v>
      </c>
      <c r="AB27" s="173">
        <v>140</v>
      </c>
      <c r="AC27" s="171"/>
      <c r="AD27" s="171"/>
      <c r="AE27" s="171"/>
      <c r="AF27" s="171"/>
      <c r="AG27" s="171"/>
      <c r="AH27" s="171"/>
      <c r="AI27" s="171">
        <v>45</v>
      </c>
      <c r="AJ27" s="171">
        <v>45</v>
      </c>
      <c r="AK27" s="171">
        <v>45</v>
      </c>
      <c r="AL27" s="171">
        <v>45</v>
      </c>
      <c r="AM27" s="171"/>
      <c r="AN27" s="171">
        <v>45</v>
      </c>
      <c r="AO27" s="171">
        <v>45</v>
      </c>
      <c r="AP27" s="171">
        <v>45</v>
      </c>
      <c r="AQ27" s="171"/>
      <c r="AR27" s="171">
        <v>45</v>
      </c>
      <c r="AS27" s="171">
        <v>45</v>
      </c>
      <c r="AT27" s="171"/>
      <c r="AU27" s="171">
        <v>45</v>
      </c>
      <c r="AV27" s="171">
        <v>45</v>
      </c>
      <c r="AW27" s="171"/>
      <c r="AX27" s="169">
        <v>47</v>
      </c>
      <c r="AY27" s="169">
        <v>47</v>
      </c>
      <c r="AZ27" s="169"/>
      <c r="BA27" s="169">
        <v>47</v>
      </c>
      <c r="BB27" s="169">
        <v>47</v>
      </c>
      <c r="BC27" s="169"/>
      <c r="BD27" s="169">
        <v>47</v>
      </c>
      <c r="BE27" s="171"/>
      <c r="BF27" s="171"/>
      <c r="BG27" s="169">
        <v>47</v>
      </c>
      <c r="BH27" s="169">
        <v>47</v>
      </c>
      <c r="BI27" s="169"/>
      <c r="BJ27" s="169">
        <v>47</v>
      </c>
      <c r="BK27" s="169">
        <v>47</v>
      </c>
      <c r="BL27" s="169">
        <v>47</v>
      </c>
      <c r="BM27" s="169">
        <v>47</v>
      </c>
      <c r="BN27" s="169">
        <v>47</v>
      </c>
      <c r="BO27" s="169"/>
      <c r="BP27" s="169">
        <v>47</v>
      </c>
      <c r="BQ27" s="169">
        <v>47</v>
      </c>
      <c r="BR27" s="169"/>
      <c r="BS27" s="171">
        <v>104</v>
      </c>
    </row>
    <row r="28" spans="1:71" s="170" customFormat="1" ht="11.25" customHeight="1" x14ac:dyDescent="0.35">
      <c r="A28" s="281" t="s">
        <v>184</v>
      </c>
      <c r="B28" s="281" t="s">
        <v>185</v>
      </c>
      <c r="C28" s="210"/>
      <c r="D28" s="163">
        <v>2013</v>
      </c>
      <c r="E28" s="163"/>
      <c r="F28" s="169">
        <v>35</v>
      </c>
      <c r="G28" s="175"/>
      <c r="H28" s="169">
        <v>35</v>
      </c>
      <c r="I28" s="169">
        <v>35</v>
      </c>
      <c r="J28" s="169"/>
      <c r="K28" s="169"/>
      <c r="L28" s="176">
        <v>32</v>
      </c>
      <c r="M28" s="169"/>
      <c r="N28" s="176">
        <v>33</v>
      </c>
      <c r="O28" s="176"/>
      <c r="P28" s="169"/>
      <c r="Q28" s="169"/>
      <c r="R28" s="169">
        <v>46</v>
      </c>
      <c r="S28" s="169">
        <v>46</v>
      </c>
      <c r="T28" s="169">
        <v>46</v>
      </c>
      <c r="U28" s="169"/>
      <c r="V28" s="169">
        <v>44</v>
      </c>
      <c r="W28" s="169"/>
      <c r="X28" s="176"/>
      <c r="Y28" s="176"/>
      <c r="Z28" s="169">
        <v>40</v>
      </c>
      <c r="AA28" s="169">
        <v>40</v>
      </c>
      <c r="AB28" s="169">
        <v>40</v>
      </c>
      <c r="AC28" s="169"/>
      <c r="AD28" s="169"/>
      <c r="AE28" s="169"/>
      <c r="AF28" s="169"/>
      <c r="AG28" s="169"/>
      <c r="AH28" s="169"/>
      <c r="AI28" s="169"/>
      <c r="AJ28" s="169"/>
      <c r="AK28" s="169"/>
      <c r="AL28" s="169"/>
      <c r="AM28" s="169"/>
      <c r="AN28" s="169"/>
      <c r="AO28" s="169"/>
      <c r="AP28" s="169"/>
      <c r="AQ28" s="169"/>
      <c r="AR28" s="177"/>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v>38</v>
      </c>
    </row>
    <row r="29" spans="1:71" s="170" customFormat="1" ht="11.25" customHeight="1" x14ac:dyDescent="0.35">
      <c r="A29" s="281"/>
      <c r="B29" s="281"/>
      <c r="C29" s="210"/>
      <c r="D29" s="163">
        <v>2014</v>
      </c>
      <c r="E29" s="163"/>
      <c r="F29" s="169">
        <v>35</v>
      </c>
      <c r="G29" s="175"/>
      <c r="H29" s="169">
        <v>35</v>
      </c>
      <c r="I29" s="169">
        <v>35</v>
      </c>
      <c r="J29" s="169"/>
      <c r="K29" s="169"/>
      <c r="L29" s="176">
        <v>32</v>
      </c>
      <c r="M29" s="169"/>
      <c r="N29" s="176">
        <v>33</v>
      </c>
      <c r="O29" s="176"/>
      <c r="P29" s="169"/>
      <c r="Q29" s="169"/>
      <c r="R29" s="169">
        <v>46</v>
      </c>
      <c r="S29" s="169">
        <v>46</v>
      </c>
      <c r="T29" s="169">
        <v>46</v>
      </c>
      <c r="U29" s="169"/>
      <c r="V29" s="169">
        <v>43</v>
      </c>
      <c r="W29" s="169"/>
      <c r="X29" s="176"/>
      <c r="Y29" s="176"/>
      <c r="Z29" s="169">
        <v>40</v>
      </c>
      <c r="AA29" s="169">
        <v>40</v>
      </c>
      <c r="AB29" s="169">
        <v>40</v>
      </c>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v>38</v>
      </c>
    </row>
    <row r="30" spans="1:71" s="170" customFormat="1" ht="11.25" customHeight="1" x14ac:dyDescent="0.35">
      <c r="A30" s="281"/>
      <c r="B30" s="281"/>
      <c r="C30" s="210"/>
      <c r="D30" s="163">
        <v>2015</v>
      </c>
      <c r="E30" s="163"/>
      <c r="F30" s="169">
        <v>34</v>
      </c>
      <c r="G30" s="175"/>
      <c r="H30" s="169">
        <v>34</v>
      </c>
      <c r="I30" s="169">
        <v>34</v>
      </c>
      <c r="J30" s="169"/>
      <c r="K30" s="169"/>
      <c r="L30" s="176">
        <v>33</v>
      </c>
      <c r="M30" s="169"/>
      <c r="N30" s="176">
        <v>31</v>
      </c>
      <c r="O30" s="176"/>
      <c r="P30" s="169"/>
      <c r="Q30" s="169"/>
      <c r="R30" s="169">
        <v>46</v>
      </c>
      <c r="S30" s="169">
        <v>46</v>
      </c>
      <c r="T30" s="169">
        <v>46</v>
      </c>
      <c r="U30" s="169"/>
      <c r="V30" s="169">
        <v>43</v>
      </c>
      <c r="W30" s="169"/>
      <c r="X30" s="176"/>
      <c r="Y30" s="176"/>
      <c r="Z30" s="169">
        <v>40</v>
      </c>
      <c r="AA30" s="169">
        <v>40</v>
      </c>
      <c r="AB30" s="169">
        <v>40</v>
      </c>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v>37</v>
      </c>
    </row>
    <row r="31" spans="1:71" s="170" customFormat="1" ht="11.25" customHeight="1" x14ac:dyDescent="0.35">
      <c r="A31" s="281"/>
      <c r="B31" s="281"/>
      <c r="C31" s="210"/>
      <c r="D31" s="163">
        <v>2016</v>
      </c>
      <c r="E31" s="163"/>
      <c r="F31" s="169">
        <v>33</v>
      </c>
      <c r="G31" s="175"/>
      <c r="H31" s="169">
        <v>33</v>
      </c>
      <c r="I31" s="169">
        <v>33</v>
      </c>
      <c r="J31" s="169"/>
      <c r="K31" s="169"/>
      <c r="L31" s="176">
        <v>33</v>
      </c>
      <c r="M31" s="169"/>
      <c r="N31" s="176">
        <v>30</v>
      </c>
      <c r="O31" s="176"/>
      <c r="P31" s="169"/>
      <c r="Q31" s="169"/>
      <c r="R31" s="169">
        <v>46</v>
      </c>
      <c r="S31" s="169">
        <v>46</v>
      </c>
      <c r="T31" s="169">
        <v>46</v>
      </c>
      <c r="U31" s="169"/>
      <c r="V31" s="169">
        <v>43</v>
      </c>
      <c r="W31" s="169"/>
      <c r="X31" s="176"/>
      <c r="Y31" s="176"/>
      <c r="Z31" s="169">
        <v>40</v>
      </c>
      <c r="AA31" s="169">
        <v>40</v>
      </c>
      <c r="AB31" s="169">
        <v>40</v>
      </c>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v>37</v>
      </c>
    </row>
    <row r="32" spans="1:71" s="178" customFormat="1" ht="30" x14ac:dyDescent="0.35">
      <c r="A32" s="24" t="s">
        <v>186</v>
      </c>
      <c r="B32" s="210" t="s">
        <v>187</v>
      </c>
      <c r="C32" s="210"/>
      <c r="D32" s="210" t="s">
        <v>188</v>
      </c>
      <c r="E32" s="210"/>
      <c r="F32" s="225">
        <v>22</v>
      </c>
      <c r="G32" s="226"/>
      <c r="H32" s="227"/>
      <c r="I32" s="227"/>
      <c r="J32" s="227"/>
      <c r="K32" s="227">
        <v>42</v>
      </c>
      <c r="L32" s="227">
        <v>18</v>
      </c>
      <c r="M32" s="227">
        <v>27</v>
      </c>
      <c r="N32" s="227">
        <v>21</v>
      </c>
      <c r="O32" s="227"/>
      <c r="P32" s="227"/>
      <c r="Q32" s="227"/>
      <c r="R32" s="227">
        <v>16</v>
      </c>
      <c r="S32" s="227">
        <v>19</v>
      </c>
      <c r="T32" s="227">
        <v>22</v>
      </c>
      <c r="U32" s="227"/>
      <c r="V32" s="227">
        <v>14</v>
      </c>
      <c r="W32" s="227">
        <v>25</v>
      </c>
      <c r="X32" s="227"/>
      <c r="Y32" s="227"/>
      <c r="Z32" s="227">
        <v>20</v>
      </c>
      <c r="AA32" s="227">
        <v>26</v>
      </c>
      <c r="AB32" s="227">
        <v>0</v>
      </c>
      <c r="AC32" s="228" t="s">
        <v>84</v>
      </c>
      <c r="AD32" s="228" t="s">
        <v>84</v>
      </c>
      <c r="AE32" s="229">
        <v>0</v>
      </c>
      <c r="AF32" s="229">
        <v>0</v>
      </c>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v>20</v>
      </c>
    </row>
    <row r="33" spans="1:71" s="178" customFormat="1" x14ac:dyDescent="0.35">
      <c r="A33" s="24"/>
      <c r="B33" s="210"/>
      <c r="C33" s="210"/>
      <c r="D33" s="210"/>
      <c r="E33" s="210"/>
      <c r="F33" s="225"/>
      <c r="G33" s="226"/>
      <c r="H33" s="227"/>
      <c r="I33" s="227"/>
      <c r="J33" s="227"/>
      <c r="K33" s="227"/>
      <c r="L33" s="227"/>
      <c r="M33" s="227"/>
      <c r="N33" s="227"/>
      <c r="O33" s="227"/>
      <c r="P33" s="227"/>
      <c r="Q33" s="227"/>
      <c r="R33" s="227"/>
      <c r="S33" s="227"/>
      <c r="T33" s="227"/>
      <c r="U33" s="227"/>
      <c r="V33" s="227"/>
      <c r="W33" s="227"/>
      <c r="X33" s="227"/>
      <c r="Y33" s="227"/>
      <c r="Z33" s="227"/>
      <c r="AA33" s="227"/>
      <c r="AB33" s="227"/>
      <c r="AC33" s="228"/>
      <c r="AD33" s="228"/>
      <c r="AE33" s="229"/>
      <c r="AF33" s="229"/>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row>
    <row r="34" spans="1:71" s="162" customFormat="1" ht="11.25" customHeight="1" x14ac:dyDescent="0.35">
      <c r="A34" s="160" t="s">
        <v>189</v>
      </c>
      <c r="B34" s="160"/>
      <c r="C34" s="160"/>
      <c r="D34" s="161"/>
      <c r="E34" s="161"/>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73"/>
    </row>
    <row r="35" spans="1:71" s="179" customFormat="1" ht="20" x14ac:dyDescent="0.35">
      <c r="A35" s="24" t="s">
        <v>190</v>
      </c>
      <c r="B35" s="24" t="s">
        <v>191</v>
      </c>
      <c r="C35" s="24"/>
      <c r="D35" s="210" t="s">
        <v>192</v>
      </c>
      <c r="E35" s="210"/>
      <c r="F35" s="230">
        <v>68</v>
      </c>
      <c r="G35" s="230">
        <v>91</v>
      </c>
      <c r="H35" s="230">
        <v>77</v>
      </c>
      <c r="I35" s="230">
        <v>83</v>
      </c>
      <c r="J35" s="230"/>
      <c r="K35" s="230">
        <v>81</v>
      </c>
      <c r="L35" s="230">
        <v>81</v>
      </c>
      <c r="M35" s="230">
        <v>12</v>
      </c>
      <c r="N35" s="230">
        <v>97</v>
      </c>
      <c r="O35" s="230">
        <v>99</v>
      </c>
      <c r="P35" s="230">
        <v>70</v>
      </c>
      <c r="Q35" s="230"/>
      <c r="R35" s="230">
        <v>93</v>
      </c>
      <c r="S35" s="230">
        <v>93</v>
      </c>
      <c r="T35" s="230">
        <v>90</v>
      </c>
      <c r="U35" s="230"/>
      <c r="V35" s="230">
        <v>28</v>
      </c>
      <c r="W35" s="230">
        <v>78</v>
      </c>
      <c r="X35" s="230">
        <v>36</v>
      </c>
      <c r="Y35" s="230"/>
      <c r="Z35" s="230">
        <v>97</v>
      </c>
      <c r="AA35" s="230">
        <v>96</v>
      </c>
      <c r="AB35" s="230">
        <v>89</v>
      </c>
      <c r="AC35" s="230">
        <v>88</v>
      </c>
      <c r="AD35" s="230">
        <v>0</v>
      </c>
      <c r="AE35" s="231">
        <v>0</v>
      </c>
      <c r="AF35" s="231">
        <v>0</v>
      </c>
      <c r="AG35" s="231">
        <v>0</v>
      </c>
      <c r="AH35" s="230"/>
      <c r="AI35" s="230">
        <v>97</v>
      </c>
      <c r="AJ35" s="230">
        <v>93</v>
      </c>
      <c r="AK35" s="230">
        <v>99</v>
      </c>
      <c r="AL35" s="230">
        <v>99</v>
      </c>
      <c r="AM35" s="230"/>
      <c r="AN35" s="230">
        <v>99</v>
      </c>
      <c r="AO35" s="230">
        <v>98</v>
      </c>
      <c r="AP35" s="230">
        <v>98</v>
      </c>
      <c r="AQ35" s="230"/>
      <c r="AR35" s="230">
        <v>95</v>
      </c>
      <c r="AS35" s="230">
        <v>99</v>
      </c>
      <c r="AT35" s="230"/>
      <c r="AU35" s="230">
        <v>97</v>
      </c>
      <c r="AV35" s="230">
        <v>98</v>
      </c>
      <c r="AW35" s="230"/>
      <c r="AX35" s="230">
        <v>96</v>
      </c>
      <c r="AY35" s="230">
        <v>97</v>
      </c>
      <c r="AZ35" s="230"/>
      <c r="BA35" s="230">
        <v>94</v>
      </c>
      <c r="BB35" s="230">
        <v>96</v>
      </c>
      <c r="BC35" s="230"/>
      <c r="BD35" s="230">
        <v>91</v>
      </c>
      <c r="BE35" s="230">
        <v>100</v>
      </c>
      <c r="BF35" s="230"/>
      <c r="BG35" s="230">
        <v>98</v>
      </c>
      <c r="BH35" s="230">
        <v>95</v>
      </c>
      <c r="BI35" s="230"/>
      <c r="BJ35" s="230">
        <v>93</v>
      </c>
      <c r="BK35" s="230">
        <v>96</v>
      </c>
      <c r="BL35" s="230">
        <v>95</v>
      </c>
      <c r="BM35" s="230">
        <v>88</v>
      </c>
      <c r="BN35" s="230">
        <v>85</v>
      </c>
      <c r="BO35" s="230"/>
      <c r="BP35" s="230">
        <v>95</v>
      </c>
      <c r="BQ35" s="230">
        <v>84</v>
      </c>
      <c r="BR35" s="230"/>
      <c r="BS35" s="230">
        <v>94</v>
      </c>
    </row>
    <row r="36" spans="1:71" s="179" customFormat="1" x14ac:dyDescent="0.35">
      <c r="A36" s="24"/>
      <c r="B36" s="24"/>
      <c r="C36" s="24"/>
      <c r="D36" s="210"/>
      <c r="E36" s="21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c r="AF36" s="231"/>
      <c r="AG36" s="231"/>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row>
    <row r="37" spans="1:71" s="162" customFormat="1" ht="11.25" customHeight="1" x14ac:dyDescent="0.35">
      <c r="A37" s="160" t="s">
        <v>193</v>
      </c>
      <c r="B37" s="160"/>
      <c r="C37" s="160"/>
      <c r="D37" s="161"/>
      <c r="E37" s="161"/>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73"/>
    </row>
    <row r="38" spans="1:71" ht="11.25" customHeight="1" x14ac:dyDescent="0.35">
      <c r="A38" s="281" t="s">
        <v>194</v>
      </c>
      <c r="B38" s="281" t="s">
        <v>195</v>
      </c>
      <c r="C38" s="210"/>
      <c r="D38" s="163">
        <v>2015</v>
      </c>
      <c r="E38" s="163"/>
      <c r="F38" s="3"/>
      <c r="G38" s="3"/>
      <c r="H38" s="3"/>
      <c r="I38" s="3"/>
      <c r="J38" s="3"/>
      <c r="K38" s="3"/>
      <c r="L38" s="3"/>
      <c r="M38" s="3"/>
      <c r="N38" s="3"/>
      <c r="O38" s="3"/>
      <c r="P38" s="3"/>
      <c r="Q38" s="3"/>
      <c r="R38" s="3"/>
      <c r="S38" s="3"/>
      <c r="T38" s="3"/>
      <c r="U38" s="3"/>
      <c r="V38" s="164"/>
      <c r="W38" s="164"/>
      <c r="X38" s="164"/>
      <c r="Y38" s="164"/>
      <c r="Z38" s="164">
        <v>5</v>
      </c>
      <c r="AA38" s="164">
        <v>11</v>
      </c>
      <c r="AB38" s="164"/>
      <c r="AC38" s="164"/>
      <c r="AD38" s="164"/>
      <c r="AE38" s="164"/>
      <c r="AF38" s="180">
        <v>0</v>
      </c>
      <c r="AG38" s="180">
        <v>0</v>
      </c>
      <c r="AH38" s="180"/>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row>
    <row r="39" spans="1:71" ht="11.25" customHeight="1" x14ac:dyDescent="0.35">
      <c r="A39" s="281"/>
      <c r="B39" s="281"/>
      <c r="C39" s="210"/>
      <c r="D39" s="163">
        <v>2016</v>
      </c>
      <c r="E39" s="163"/>
      <c r="F39" s="3"/>
      <c r="G39" s="3"/>
      <c r="H39" s="3"/>
      <c r="I39" s="3"/>
      <c r="J39" s="3"/>
      <c r="K39" s="3"/>
      <c r="L39" s="3"/>
      <c r="M39" s="3"/>
      <c r="N39" s="3"/>
      <c r="O39" s="3"/>
      <c r="P39" s="3"/>
      <c r="Q39" s="3"/>
      <c r="R39" s="3"/>
      <c r="S39" s="3"/>
      <c r="T39" s="3"/>
      <c r="U39" s="3"/>
      <c r="V39" s="164"/>
      <c r="W39" s="164"/>
      <c r="X39" s="164"/>
      <c r="Y39" s="164"/>
      <c r="Z39" s="164">
        <v>5</v>
      </c>
      <c r="AA39" s="164">
        <v>8</v>
      </c>
      <c r="AB39" s="164"/>
      <c r="AC39" s="164"/>
      <c r="AD39" s="164"/>
      <c r="AE39" s="164"/>
      <c r="AF39" s="180">
        <v>0</v>
      </c>
      <c r="AG39" s="180">
        <v>0</v>
      </c>
      <c r="AH39" s="180"/>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row>
    <row r="40" spans="1:71" ht="11.25" customHeight="1" x14ac:dyDescent="0.35">
      <c r="A40" s="281"/>
      <c r="B40" s="281"/>
      <c r="C40" s="210"/>
      <c r="D40" s="163">
        <v>2017</v>
      </c>
      <c r="E40" s="163"/>
      <c r="F40" s="3"/>
      <c r="G40" s="3"/>
      <c r="H40" s="3"/>
      <c r="I40" s="3"/>
      <c r="J40" s="3"/>
      <c r="K40" s="3"/>
      <c r="L40" s="3"/>
      <c r="M40" s="3"/>
      <c r="N40" s="3"/>
      <c r="O40" s="3"/>
      <c r="P40" s="3"/>
      <c r="Q40" s="3"/>
      <c r="R40" s="3"/>
      <c r="S40" s="3"/>
      <c r="T40" s="3"/>
      <c r="U40" s="3"/>
      <c r="V40" s="164"/>
      <c r="W40" s="164"/>
      <c r="X40" s="164"/>
      <c r="Y40" s="164"/>
      <c r="Z40" s="164">
        <v>8</v>
      </c>
      <c r="AA40" s="164">
        <v>5</v>
      </c>
      <c r="AB40" s="164"/>
      <c r="AC40" s="164"/>
      <c r="AD40" s="164"/>
      <c r="AE40" s="164"/>
      <c r="AF40" s="180">
        <v>0</v>
      </c>
      <c r="AG40" s="180">
        <v>0</v>
      </c>
      <c r="AH40" s="180"/>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row>
    <row r="41" spans="1:71" ht="11.25" customHeight="1" x14ac:dyDescent="0.35">
      <c r="A41" s="281"/>
      <c r="B41" s="281"/>
      <c r="C41" s="210"/>
      <c r="D41" s="163">
        <v>2018</v>
      </c>
      <c r="E41" s="163"/>
      <c r="F41" s="3"/>
      <c r="G41" s="3"/>
      <c r="H41" s="3"/>
      <c r="I41" s="3"/>
      <c r="J41" s="3"/>
      <c r="K41" s="3"/>
      <c r="L41" s="3"/>
      <c r="M41" s="3"/>
      <c r="N41" s="3"/>
      <c r="O41" s="3"/>
      <c r="P41" s="3"/>
      <c r="Q41" s="3"/>
      <c r="R41" s="3"/>
      <c r="S41" s="3"/>
      <c r="T41" s="3"/>
      <c r="U41" s="3"/>
      <c r="V41" s="164"/>
      <c r="W41" s="164"/>
      <c r="X41" s="164"/>
      <c r="Y41" s="164"/>
      <c r="Z41" s="164">
        <v>4</v>
      </c>
      <c r="AA41" s="164">
        <v>5</v>
      </c>
      <c r="AB41" s="164"/>
      <c r="AC41" s="164"/>
      <c r="AD41" s="164"/>
      <c r="AE41" s="164"/>
      <c r="AF41" s="180">
        <v>0</v>
      </c>
      <c r="AG41" s="180">
        <v>0</v>
      </c>
      <c r="AH41" s="180"/>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row>
    <row r="42" spans="1:71" ht="11.25" customHeight="1" x14ac:dyDescent="0.35">
      <c r="A42" s="281" t="s">
        <v>196</v>
      </c>
      <c r="B42" s="281" t="s">
        <v>195</v>
      </c>
      <c r="C42" s="210"/>
      <c r="D42" s="163">
        <v>2015</v>
      </c>
      <c r="E42" s="163"/>
      <c r="F42" s="3"/>
      <c r="G42" s="3"/>
      <c r="H42" s="3"/>
      <c r="I42" s="3"/>
      <c r="J42" s="3"/>
      <c r="K42" s="3"/>
      <c r="L42" s="3"/>
      <c r="M42" s="3"/>
      <c r="N42" s="3"/>
      <c r="O42" s="3"/>
      <c r="P42" s="3"/>
      <c r="Q42" s="3"/>
      <c r="R42" s="3"/>
      <c r="S42" s="3"/>
      <c r="T42" s="3"/>
      <c r="U42" s="3"/>
      <c r="V42" s="164"/>
      <c r="W42" s="164"/>
      <c r="X42" s="164"/>
      <c r="Y42" s="164"/>
      <c r="Z42" s="164">
        <v>1</v>
      </c>
      <c r="AA42" s="164">
        <v>4</v>
      </c>
      <c r="AB42" s="164"/>
      <c r="AC42" s="164"/>
      <c r="AD42" s="164"/>
      <c r="AE42" s="164"/>
      <c r="AF42" s="180">
        <v>0</v>
      </c>
      <c r="AG42" s="180">
        <v>0</v>
      </c>
      <c r="AH42" s="180"/>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row>
    <row r="43" spans="1:71" ht="11.25" customHeight="1" x14ac:dyDescent="0.35">
      <c r="A43" s="281"/>
      <c r="B43" s="281"/>
      <c r="C43" s="210"/>
      <c r="D43" s="163">
        <v>2016</v>
      </c>
      <c r="E43" s="163"/>
      <c r="F43" s="3"/>
      <c r="G43" s="3"/>
      <c r="H43" s="3"/>
      <c r="I43" s="3"/>
      <c r="J43" s="3"/>
      <c r="K43" s="3"/>
      <c r="L43" s="3"/>
      <c r="M43" s="3"/>
      <c r="N43" s="3"/>
      <c r="O43" s="3"/>
      <c r="P43" s="3"/>
      <c r="Q43" s="3"/>
      <c r="R43" s="3"/>
      <c r="S43" s="3"/>
      <c r="T43" s="3"/>
      <c r="U43" s="3"/>
      <c r="V43" s="164"/>
      <c r="W43" s="164"/>
      <c r="X43" s="164"/>
      <c r="Y43" s="164"/>
      <c r="Z43" s="164">
        <v>1</v>
      </c>
      <c r="AA43" s="164">
        <v>1</v>
      </c>
      <c r="AB43" s="164"/>
      <c r="AC43" s="164"/>
      <c r="AD43" s="164"/>
      <c r="AE43" s="164"/>
      <c r="AF43" s="180">
        <v>8</v>
      </c>
      <c r="AG43" s="180">
        <v>8</v>
      </c>
      <c r="AH43" s="180"/>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row>
    <row r="44" spans="1:71" ht="11.25" customHeight="1" x14ac:dyDescent="0.35">
      <c r="A44" s="281"/>
      <c r="B44" s="281"/>
      <c r="C44" s="210"/>
      <c r="D44" s="163">
        <v>2017</v>
      </c>
      <c r="E44" s="163"/>
      <c r="F44" s="3"/>
      <c r="G44" s="3"/>
      <c r="H44" s="3"/>
      <c r="I44" s="3"/>
      <c r="J44" s="3"/>
      <c r="K44" s="3"/>
      <c r="L44" s="3"/>
      <c r="M44" s="3"/>
      <c r="N44" s="3"/>
      <c r="O44" s="3"/>
      <c r="P44" s="3"/>
      <c r="Q44" s="3"/>
      <c r="R44" s="3"/>
      <c r="S44" s="3"/>
      <c r="T44" s="3"/>
      <c r="U44" s="3"/>
      <c r="V44" s="164"/>
      <c r="W44" s="164"/>
      <c r="X44" s="164"/>
      <c r="Y44" s="164"/>
      <c r="Z44" s="164">
        <v>1</v>
      </c>
      <c r="AA44" s="164">
        <v>2</v>
      </c>
      <c r="AB44" s="164"/>
      <c r="AC44" s="164"/>
      <c r="AD44" s="164"/>
      <c r="AE44" s="164"/>
      <c r="AF44" s="180">
        <v>9</v>
      </c>
      <c r="AG44" s="180">
        <v>9</v>
      </c>
      <c r="AH44" s="180"/>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row>
    <row r="45" spans="1:71" ht="11.25" customHeight="1" x14ac:dyDescent="0.35">
      <c r="A45" s="281"/>
      <c r="B45" s="281"/>
      <c r="C45" s="210"/>
      <c r="D45" s="163">
        <v>2018</v>
      </c>
      <c r="E45" s="163"/>
      <c r="F45" s="3"/>
      <c r="G45" s="3"/>
      <c r="H45" s="3"/>
      <c r="I45" s="3"/>
      <c r="J45" s="3"/>
      <c r="K45" s="3"/>
      <c r="L45" s="3"/>
      <c r="M45" s="3"/>
      <c r="N45" s="3"/>
      <c r="O45" s="3"/>
      <c r="P45" s="3"/>
      <c r="Q45" s="3"/>
      <c r="R45" s="3"/>
      <c r="S45" s="3"/>
      <c r="T45" s="3"/>
      <c r="U45" s="3"/>
      <c r="V45" s="164"/>
      <c r="W45" s="164"/>
      <c r="X45" s="164"/>
      <c r="Y45" s="164"/>
      <c r="Z45" s="164">
        <v>8</v>
      </c>
      <c r="AA45" s="164">
        <v>2</v>
      </c>
      <c r="AB45" s="164"/>
      <c r="AC45" s="164"/>
      <c r="AD45" s="164"/>
      <c r="AE45" s="164"/>
      <c r="AF45" s="180">
        <v>0</v>
      </c>
      <c r="AG45" s="180">
        <v>0</v>
      </c>
      <c r="AH45" s="180"/>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row>
    <row r="46" spans="1:71" ht="11.25" customHeight="1" x14ac:dyDescent="0.35">
      <c r="A46" s="281" t="s">
        <v>197</v>
      </c>
      <c r="B46" s="281" t="s">
        <v>195</v>
      </c>
      <c r="C46" s="210"/>
      <c r="D46" s="163">
        <v>2015</v>
      </c>
      <c r="E46" s="163"/>
      <c r="F46" s="3"/>
      <c r="G46" s="3"/>
      <c r="H46" s="3"/>
      <c r="I46" s="3"/>
      <c r="J46" s="3"/>
      <c r="K46" s="3"/>
      <c r="L46" s="3"/>
      <c r="M46" s="3"/>
      <c r="N46" s="3"/>
      <c r="O46" s="3"/>
      <c r="P46" s="3"/>
      <c r="Q46" s="3"/>
      <c r="R46" s="3"/>
      <c r="S46" s="3"/>
      <c r="T46" s="3"/>
      <c r="U46" s="3"/>
      <c r="V46" s="164"/>
      <c r="W46" s="164"/>
      <c r="X46" s="164"/>
      <c r="Y46" s="164"/>
      <c r="Z46" s="164">
        <v>0</v>
      </c>
      <c r="AA46" s="164">
        <v>0</v>
      </c>
      <c r="AB46" s="164"/>
      <c r="AC46" s="164"/>
      <c r="AD46" s="164"/>
      <c r="AE46" s="164"/>
      <c r="AF46" s="180">
        <v>0</v>
      </c>
      <c r="AG46" s="180">
        <v>0</v>
      </c>
      <c r="AH46" s="180"/>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row>
    <row r="47" spans="1:71" ht="11.25" customHeight="1" x14ac:dyDescent="0.35">
      <c r="A47" s="281"/>
      <c r="B47" s="281"/>
      <c r="C47" s="210"/>
      <c r="D47" s="163">
        <v>2016</v>
      </c>
      <c r="E47" s="163"/>
      <c r="F47" s="3"/>
      <c r="G47" s="3"/>
      <c r="H47" s="3"/>
      <c r="I47" s="3"/>
      <c r="J47" s="3"/>
      <c r="K47" s="3"/>
      <c r="L47" s="3"/>
      <c r="M47" s="3"/>
      <c r="N47" s="3"/>
      <c r="O47" s="3"/>
      <c r="P47" s="3"/>
      <c r="Q47" s="3"/>
      <c r="R47" s="3"/>
      <c r="S47" s="3"/>
      <c r="T47" s="3"/>
      <c r="U47" s="3"/>
      <c r="V47" s="164"/>
      <c r="W47" s="164"/>
      <c r="X47" s="164"/>
      <c r="Y47" s="164"/>
      <c r="Z47" s="164">
        <v>0</v>
      </c>
      <c r="AA47" s="164">
        <v>0</v>
      </c>
      <c r="AB47" s="164"/>
      <c r="AC47" s="164"/>
      <c r="AD47" s="164"/>
      <c r="AE47" s="164"/>
      <c r="AF47" s="180">
        <v>0</v>
      </c>
      <c r="AG47" s="180">
        <v>0</v>
      </c>
      <c r="AH47" s="180"/>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row>
    <row r="48" spans="1:71" ht="11.25" customHeight="1" x14ac:dyDescent="0.35">
      <c r="A48" s="281"/>
      <c r="B48" s="281"/>
      <c r="C48" s="210"/>
      <c r="D48" s="163">
        <v>2017</v>
      </c>
      <c r="E48" s="163"/>
      <c r="F48" s="3"/>
      <c r="G48" s="3"/>
      <c r="H48" s="3"/>
      <c r="I48" s="3"/>
      <c r="J48" s="3"/>
      <c r="K48" s="3"/>
      <c r="L48" s="3"/>
      <c r="M48" s="3"/>
      <c r="N48" s="3"/>
      <c r="O48" s="3"/>
      <c r="P48" s="3"/>
      <c r="Q48" s="3"/>
      <c r="R48" s="3"/>
      <c r="S48" s="3"/>
      <c r="T48" s="3"/>
      <c r="U48" s="3"/>
      <c r="V48" s="164"/>
      <c r="W48" s="164"/>
      <c r="X48" s="164"/>
      <c r="Y48" s="164"/>
      <c r="Z48" s="164">
        <v>0</v>
      </c>
      <c r="AA48" s="164">
        <v>0</v>
      </c>
      <c r="AB48" s="164"/>
      <c r="AC48" s="164"/>
      <c r="AD48" s="164"/>
      <c r="AE48" s="164"/>
      <c r="AF48" s="180">
        <v>0</v>
      </c>
      <c r="AG48" s="180">
        <v>0</v>
      </c>
      <c r="AH48" s="180"/>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row>
    <row r="49" spans="1:71" ht="11.25" customHeight="1" x14ac:dyDescent="0.35">
      <c r="A49" s="281"/>
      <c r="B49" s="281"/>
      <c r="C49" s="210"/>
      <c r="D49" s="163">
        <v>2018</v>
      </c>
      <c r="E49" s="163"/>
      <c r="F49" s="3"/>
      <c r="G49" s="3"/>
      <c r="H49" s="3"/>
      <c r="I49" s="3"/>
      <c r="J49" s="3"/>
      <c r="K49" s="3"/>
      <c r="L49" s="3"/>
      <c r="M49" s="3"/>
      <c r="N49" s="3"/>
      <c r="O49" s="3"/>
      <c r="P49" s="3"/>
      <c r="Q49" s="3"/>
      <c r="R49" s="3"/>
      <c r="S49" s="3"/>
      <c r="T49" s="3"/>
      <c r="U49" s="3"/>
      <c r="V49" s="164"/>
      <c r="W49" s="164"/>
      <c r="X49" s="164"/>
      <c r="Y49" s="164"/>
      <c r="Z49" s="164">
        <v>0</v>
      </c>
      <c r="AA49" s="164">
        <v>0</v>
      </c>
      <c r="AB49" s="164"/>
      <c r="AC49" s="164"/>
      <c r="AD49" s="164"/>
      <c r="AE49" s="164"/>
      <c r="AF49" s="180">
        <v>0</v>
      </c>
      <c r="AG49" s="180">
        <v>0</v>
      </c>
      <c r="AH49" s="180"/>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row>
    <row r="50" spans="1:71" ht="11.25" customHeight="1" x14ac:dyDescent="0.35">
      <c r="A50" s="281" t="s">
        <v>198</v>
      </c>
      <c r="B50" s="281" t="s">
        <v>195</v>
      </c>
      <c r="C50" s="210"/>
      <c r="D50" s="163">
        <v>2015</v>
      </c>
      <c r="E50" s="163"/>
      <c r="F50" s="3"/>
      <c r="G50" s="3"/>
      <c r="H50" s="3"/>
      <c r="I50" s="3"/>
      <c r="J50" s="3"/>
      <c r="K50" s="3"/>
      <c r="L50" s="3"/>
      <c r="M50" s="3"/>
      <c r="N50" s="3"/>
      <c r="O50" s="3"/>
      <c r="P50" s="3"/>
      <c r="Q50" s="3"/>
      <c r="R50" s="3"/>
      <c r="S50" s="3"/>
      <c r="T50" s="3"/>
      <c r="U50" s="3"/>
      <c r="V50" s="164"/>
      <c r="W50" s="164"/>
      <c r="X50" s="164"/>
      <c r="Y50" s="164"/>
      <c r="Z50" s="164">
        <v>86</v>
      </c>
      <c r="AA50" s="164">
        <v>13</v>
      </c>
      <c r="AB50" s="164"/>
      <c r="AC50" s="164"/>
      <c r="AD50" s="164"/>
      <c r="AE50" s="164"/>
      <c r="AF50" s="166" t="s">
        <v>84</v>
      </c>
      <c r="AG50" s="166" t="s">
        <v>84</v>
      </c>
      <c r="AH50" s="180"/>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row>
    <row r="51" spans="1:71" ht="11.25" customHeight="1" x14ac:dyDescent="0.35">
      <c r="A51" s="281"/>
      <c r="B51" s="281"/>
      <c r="C51" s="210"/>
      <c r="D51" s="163">
        <v>2016</v>
      </c>
      <c r="E51" s="163"/>
      <c r="F51" s="3"/>
      <c r="G51" s="3"/>
      <c r="H51" s="3"/>
      <c r="I51" s="3"/>
      <c r="J51" s="3"/>
      <c r="K51" s="3"/>
      <c r="L51" s="3"/>
      <c r="M51" s="3"/>
      <c r="N51" s="3"/>
      <c r="O51" s="3"/>
      <c r="P51" s="3"/>
      <c r="Q51" s="3"/>
      <c r="R51" s="3"/>
      <c r="S51" s="3"/>
      <c r="T51" s="3"/>
      <c r="U51" s="3"/>
      <c r="V51" s="164"/>
      <c r="W51" s="164"/>
      <c r="X51" s="164"/>
      <c r="Y51" s="164"/>
      <c r="Z51" s="164">
        <v>51</v>
      </c>
      <c r="AA51" s="164">
        <v>12</v>
      </c>
      <c r="AB51" s="164"/>
      <c r="AC51" s="164"/>
      <c r="AD51" s="164"/>
      <c r="AE51" s="164"/>
      <c r="AF51" s="166" t="s">
        <v>84</v>
      </c>
      <c r="AG51" s="166" t="s">
        <v>84</v>
      </c>
      <c r="AH51" s="180"/>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row>
    <row r="52" spans="1:71" ht="11.25" customHeight="1" x14ac:dyDescent="0.35">
      <c r="A52" s="281"/>
      <c r="B52" s="281"/>
      <c r="C52" s="210"/>
      <c r="D52" s="163">
        <v>2017</v>
      </c>
      <c r="E52" s="163"/>
      <c r="F52" s="3"/>
      <c r="G52" s="3"/>
      <c r="H52" s="3"/>
      <c r="I52" s="3"/>
      <c r="J52" s="3"/>
      <c r="K52" s="3"/>
      <c r="L52" s="3"/>
      <c r="M52" s="3"/>
      <c r="N52" s="3"/>
      <c r="O52" s="3"/>
      <c r="P52" s="3"/>
      <c r="Q52" s="3"/>
      <c r="R52" s="3"/>
      <c r="S52" s="3"/>
      <c r="T52" s="3"/>
      <c r="U52" s="3"/>
      <c r="V52" s="164"/>
      <c r="W52" s="164"/>
      <c r="X52" s="164"/>
      <c r="Y52" s="164"/>
      <c r="Z52" s="164">
        <v>71</v>
      </c>
      <c r="AA52" s="164">
        <v>12</v>
      </c>
      <c r="AB52" s="164"/>
      <c r="AC52" s="164"/>
      <c r="AD52" s="164"/>
      <c r="AE52" s="164"/>
      <c r="AF52" s="166" t="s">
        <v>84</v>
      </c>
      <c r="AG52" s="166" t="s">
        <v>84</v>
      </c>
      <c r="AH52" s="180"/>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row>
    <row r="53" spans="1:71" ht="11.25" customHeight="1" x14ac:dyDescent="0.35">
      <c r="A53" s="281"/>
      <c r="B53" s="281"/>
      <c r="C53" s="210"/>
      <c r="D53" s="163">
        <v>2018</v>
      </c>
      <c r="E53" s="163"/>
      <c r="F53" s="3"/>
      <c r="G53" s="3"/>
      <c r="H53" s="3"/>
      <c r="I53" s="3"/>
      <c r="J53" s="3"/>
      <c r="K53" s="3"/>
      <c r="L53" s="3"/>
      <c r="M53" s="3"/>
      <c r="N53" s="3"/>
      <c r="O53" s="3"/>
      <c r="P53" s="3"/>
      <c r="Q53" s="3"/>
      <c r="R53" s="3"/>
      <c r="S53" s="3"/>
      <c r="T53" s="3"/>
      <c r="U53" s="3"/>
      <c r="V53" s="164"/>
      <c r="W53" s="164"/>
      <c r="X53" s="164"/>
      <c r="Y53" s="164"/>
      <c r="Z53" s="164">
        <v>87</v>
      </c>
      <c r="AA53" s="164">
        <v>14</v>
      </c>
      <c r="AB53" s="164"/>
      <c r="AC53" s="164"/>
      <c r="AD53" s="164"/>
      <c r="AE53" s="164"/>
      <c r="AF53" s="166" t="s">
        <v>84</v>
      </c>
      <c r="AG53" s="166" t="s">
        <v>84</v>
      </c>
      <c r="AH53" s="180"/>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row>
    <row r="54" spans="1:71" ht="11.25" customHeight="1" x14ac:dyDescent="0.35">
      <c r="A54" s="281" t="s">
        <v>199</v>
      </c>
      <c r="B54" s="281" t="s">
        <v>195</v>
      </c>
      <c r="C54" s="210"/>
      <c r="D54" s="163">
        <v>2015</v>
      </c>
      <c r="E54" s="163"/>
      <c r="F54" s="3"/>
      <c r="G54" s="3"/>
      <c r="H54" s="3"/>
      <c r="I54" s="3"/>
      <c r="J54" s="3"/>
      <c r="K54" s="3"/>
      <c r="L54" s="3"/>
      <c r="M54" s="3"/>
      <c r="N54" s="3"/>
      <c r="O54" s="3"/>
      <c r="P54" s="3"/>
      <c r="Q54" s="3"/>
      <c r="R54" s="3"/>
      <c r="S54" s="3"/>
      <c r="T54" s="3"/>
      <c r="U54" s="3"/>
      <c r="V54" s="164"/>
      <c r="W54" s="164"/>
      <c r="X54" s="164"/>
      <c r="Y54" s="164"/>
      <c r="Z54" s="164">
        <v>79</v>
      </c>
      <c r="AA54" s="164">
        <v>79</v>
      </c>
      <c r="AB54" s="164"/>
      <c r="AC54" s="164"/>
      <c r="AD54" s="164"/>
      <c r="AE54" s="164"/>
      <c r="AF54" s="166" t="s">
        <v>84</v>
      </c>
      <c r="AG54" s="166" t="s">
        <v>84</v>
      </c>
      <c r="AH54" s="180"/>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row>
    <row r="55" spans="1:71" ht="11.25" customHeight="1" x14ac:dyDescent="0.35">
      <c r="A55" s="281"/>
      <c r="B55" s="281"/>
      <c r="C55" s="210"/>
      <c r="D55" s="163">
        <v>2016</v>
      </c>
      <c r="E55" s="163"/>
      <c r="F55" s="3"/>
      <c r="G55" s="3"/>
      <c r="H55" s="3"/>
      <c r="I55" s="3"/>
      <c r="J55" s="3"/>
      <c r="K55" s="3"/>
      <c r="L55" s="3"/>
      <c r="M55" s="3"/>
      <c r="N55" s="3"/>
      <c r="O55" s="3"/>
      <c r="P55" s="3"/>
      <c r="Q55" s="3"/>
      <c r="R55" s="3"/>
      <c r="S55" s="3"/>
      <c r="T55" s="3"/>
      <c r="U55" s="3"/>
      <c r="V55" s="164"/>
      <c r="W55" s="164"/>
      <c r="X55" s="164"/>
      <c r="Y55" s="164"/>
      <c r="Z55" s="164">
        <v>76</v>
      </c>
      <c r="AA55" s="164">
        <v>80</v>
      </c>
      <c r="AB55" s="164"/>
      <c r="AC55" s="164"/>
      <c r="AD55" s="164"/>
      <c r="AE55" s="164"/>
      <c r="AF55" s="166" t="s">
        <v>84</v>
      </c>
      <c r="AG55" s="166" t="s">
        <v>84</v>
      </c>
      <c r="AH55" s="180"/>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row>
    <row r="56" spans="1:71" ht="11.25" customHeight="1" x14ac:dyDescent="0.35">
      <c r="A56" s="281"/>
      <c r="B56" s="281"/>
      <c r="C56" s="210"/>
      <c r="D56" s="163">
        <v>2017</v>
      </c>
      <c r="E56" s="163"/>
      <c r="F56" s="3"/>
      <c r="G56" s="3"/>
      <c r="H56" s="3"/>
      <c r="I56" s="3"/>
      <c r="J56" s="3"/>
      <c r="K56" s="3"/>
      <c r="L56" s="3"/>
      <c r="M56" s="3"/>
      <c r="N56" s="3"/>
      <c r="O56" s="3"/>
      <c r="P56" s="3"/>
      <c r="Q56" s="3"/>
      <c r="R56" s="3"/>
      <c r="S56" s="3"/>
      <c r="T56" s="3"/>
      <c r="U56" s="3"/>
      <c r="V56" s="164"/>
      <c r="W56" s="164"/>
      <c r="X56" s="164"/>
      <c r="Y56" s="164"/>
      <c r="Z56" s="164">
        <v>76</v>
      </c>
      <c r="AA56" s="164">
        <v>76</v>
      </c>
      <c r="AB56" s="164"/>
      <c r="AC56" s="164"/>
      <c r="AD56" s="164"/>
      <c r="AE56" s="164"/>
      <c r="AF56" s="166" t="s">
        <v>84</v>
      </c>
      <c r="AG56" s="166" t="s">
        <v>84</v>
      </c>
      <c r="AH56" s="180"/>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row>
    <row r="57" spans="1:71" ht="11.25" customHeight="1" x14ac:dyDescent="0.35">
      <c r="A57" s="281"/>
      <c r="B57" s="281"/>
      <c r="C57" s="210"/>
      <c r="D57" s="163">
        <v>2018</v>
      </c>
      <c r="E57" s="163"/>
      <c r="F57" s="3"/>
      <c r="G57" s="3"/>
      <c r="H57" s="3"/>
      <c r="I57" s="3"/>
      <c r="J57" s="3"/>
      <c r="K57" s="3"/>
      <c r="L57" s="3"/>
      <c r="M57" s="3"/>
      <c r="N57" s="3"/>
      <c r="O57" s="3"/>
      <c r="P57" s="3"/>
      <c r="Q57" s="3"/>
      <c r="R57" s="3"/>
      <c r="S57" s="3"/>
      <c r="T57" s="3"/>
      <c r="U57" s="3"/>
      <c r="V57" s="164"/>
      <c r="W57" s="164"/>
      <c r="X57" s="164"/>
      <c r="Y57" s="164"/>
      <c r="Z57" s="164">
        <v>89</v>
      </c>
      <c r="AA57" s="164">
        <v>81</v>
      </c>
      <c r="AB57" s="164"/>
      <c r="AC57" s="164"/>
      <c r="AD57" s="164"/>
      <c r="AE57" s="164"/>
      <c r="AF57" s="166" t="s">
        <v>84</v>
      </c>
      <c r="AG57" s="166" t="s">
        <v>84</v>
      </c>
      <c r="AH57" s="180"/>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row>
    <row r="58" spans="1:71" ht="11.25" customHeight="1" x14ac:dyDescent="0.35">
      <c r="A58" s="281" t="s">
        <v>200</v>
      </c>
      <c r="B58" s="281" t="s">
        <v>195</v>
      </c>
      <c r="C58" s="210"/>
      <c r="D58" s="163">
        <v>2015</v>
      </c>
      <c r="E58" s="163"/>
      <c r="F58" s="3"/>
      <c r="G58" s="3"/>
      <c r="H58" s="3"/>
      <c r="I58" s="3"/>
      <c r="J58" s="3"/>
      <c r="K58" s="3"/>
      <c r="L58" s="3"/>
      <c r="M58" s="3"/>
      <c r="N58" s="3"/>
      <c r="O58" s="3"/>
      <c r="P58" s="3"/>
      <c r="Q58" s="3"/>
      <c r="R58" s="3"/>
      <c r="S58" s="3"/>
      <c r="T58" s="3"/>
      <c r="U58" s="3"/>
      <c r="V58" s="164"/>
      <c r="W58" s="164"/>
      <c r="X58" s="164"/>
      <c r="Y58" s="164"/>
      <c r="Z58" s="164">
        <v>47</v>
      </c>
      <c r="AA58" s="164">
        <v>37</v>
      </c>
      <c r="AB58" s="164"/>
      <c r="AC58" s="164"/>
      <c r="AD58" s="164"/>
      <c r="AE58" s="164"/>
      <c r="AF58" s="166" t="s">
        <v>84</v>
      </c>
      <c r="AG58" s="166" t="s">
        <v>84</v>
      </c>
      <c r="AH58" s="180"/>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row>
    <row r="59" spans="1:71" ht="11.25" customHeight="1" x14ac:dyDescent="0.35">
      <c r="A59" s="281"/>
      <c r="B59" s="281"/>
      <c r="C59" s="210"/>
      <c r="D59" s="163">
        <v>2016</v>
      </c>
      <c r="E59" s="163"/>
      <c r="F59" s="3"/>
      <c r="G59" s="3"/>
      <c r="H59" s="3"/>
      <c r="I59" s="3"/>
      <c r="J59" s="3"/>
      <c r="K59" s="3"/>
      <c r="L59" s="3"/>
      <c r="M59" s="3"/>
      <c r="N59" s="3"/>
      <c r="O59" s="3"/>
      <c r="P59" s="3"/>
      <c r="Q59" s="3"/>
      <c r="R59" s="3"/>
      <c r="S59" s="3"/>
      <c r="T59" s="3"/>
      <c r="U59" s="3"/>
      <c r="V59" s="164"/>
      <c r="W59" s="164"/>
      <c r="X59" s="164"/>
      <c r="Y59" s="164"/>
      <c r="Z59" s="164">
        <v>47</v>
      </c>
      <c r="AA59" s="164">
        <v>35</v>
      </c>
      <c r="AB59" s="164"/>
      <c r="AC59" s="164"/>
      <c r="AD59" s="164"/>
      <c r="AE59" s="164"/>
      <c r="AF59" s="166" t="s">
        <v>84</v>
      </c>
      <c r="AG59" s="166" t="s">
        <v>84</v>
      </c>
      <c r="AH59" s="180"/>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row>
    <row r="60" spans="1:71" ht="11.25" customHeight="1" x14ac:dyDescent="0.35">
      <c r="A60" s="281"/>
      <c r="B60" s="281"/>
      <c r="C60" s="210"/>
      <c r="D60" s="163">
        <v>2017</v>
      </c>
      <c r="E60" s="163"/>
      <c r="F60" s="3"/>
      <c r="G60" s="3"/>
      <c r="H60" s="3"/>
      <c r="I60" s="3"/>
      <c r="J60" s="3"/>
      <c r="K60" s="3"/>
      <c r="L60" s="3"/>
      <c r="M60" s="3"/>
      <c r="N60" s="3"/>
      <c r="O60" s="3"/>
      <c r="P60" s="3"/>
      <c r="Q60" s="3"/>
      <c r="R60" s="3"/>
      <c r="S60" s="3"/>
      <c r="T60" s="3"/>
      <c r="U60" s="3"/>
      <c r="V60" s="164"/>
      <c r="W60" s="164"/>
      <c r="X60" s="164"/>
      <c r="Y60" s="164"/>
      <c r="Z60" s="164">
        <v>55</v>
      </c>
      <c r="AA60" s="164">
        <v>33</v>
      </c>
      <c r="AB60" s="164"/>
      <c r="AC60" s="164"/>
      <c r="AD60" s="164"/>
      <c r="AE60" s="164"/>
      <c r="AF60" s="166" t="s">
        <v>84</v>
      </c>
      <c r="AG60" s="166" t="s">
        <v>84</v>
      </c>
      <c r="AH60" s="180"/>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row>
    <row r="61" spans="1:71" ht="11.25" customHeight="1" x14ac:dyDescent="0.35">
      <c r="A61" s="281"/>
      <c r="B61" s="281"/>
      <c r="C61" s="210"/>
      <c r="D61" s="163">
        <v>2018</v>
      </c>
      <c r="E61" s="163"/>
      <c r="F61" s="3"/>
      <c r="G61" s="3"/>
      <c r="H61" s="3"/>
      <c r="I61" s="3"/>
      <c r="J61" s="3"/>
      <c r="K61" s="3"/>
      <c r="L61" s="3"/>
      <c r="M61" s="3"/>
      <c r="N61" s="3"/>
      <c r="O61" s="3"/>
      <c r="P61" s="3"/>
      <c r="Q61" s="3"/>
      <c r="R61" s="3"/>
      <c r="S61" s="3"/>
      <c r="T61" s="3"/>
      <c r="U61" s="3"/>
      <c r="V61" s="164"/>
      <c r="W61" s="164"/>
      <c r="X61" s="164"/>
      <c r="Y61" s="164"/>
      <c r="Z61" s="164">
        <v>28</v>
      </c>
      <c r="AA61" s="164">
        <v>34</v>
      </c>
      <c r="AB61" s="164"/>
      <c r="AC61" s="164"/>
      <c r="AD61" s="164"/>
      <c r="AE61" s="164"/>
      <c r="AF61" s="166" t="s">
        <v>84</v>
      </c>
      <c r="AG61" s="166" t="s">
        <v>84</v>
      </c>
      <c r="AH61" s="180"/>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row>
    <row r="62" spans="1:71" ht="11.25" customHeight="1" x14ac:dyDescent="0.35">
      <c r="A62" s="281" t="s">
        <v>201</v>
      </c>
      <c r="B62" s="281" t="s">
        <v>195</v>
      </c>
      <c r="C62" s="210"/>
      <c r="D62" s="163">
        <v>2015</v>
      </c>
      <c r="E62" s="163"/>
      <c r="F62" s="3"/>
      <c r="G62" s="3"/>
      <c r="H62" s="3"/>
      <c r="I62" s="3"/>
      <c r="J62" s="3"/>
      <c r="K62" s="3"/>
      <c r="L62" s="3"/>
      <c r="M62" s="3"/>
      <c r="N62" s="3"/>
      <c r="O62" s="3"/>
      <c r="P62" s="3"/>
      <c r="Q62" s="3"/>
      <c r="R62" s="3"/>
      <c r="S62" s="3"/>
      <c r="T62" s="3"/>
      <c r="U62" s="3"/>
      <c r="V62" s="164"/>
      <c r="W62" s="164"/>
      <c r="X62" s="164"/>
      <c r="Y62" s="164"/>
      <c r="Z62" s="164">
        <v>99</v>
      </c>
      <c r="AA62" s="164">
        <v>100</v>
      </c>
      <c r="AB62" s="164"/>
      <c r="AC62" s="164"/>
      <c r="AD62" s="164"/>
      <c r="AE62" s="164"/>
      <c r="AF62" s="180">
        <v>100</v>
      </c>
      <c r="AG62" s="180">
        <v>100</v>
      </c>
      <c r="AH62" s="180"/>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row>
    <row r="63" spans="1:71" ht="11.25" customHeight="1" x14ac:dyDescent="0.35">
      <c r="A63" s="281"/>
      <c r="B63" s="281"/>
      <c r="C63" s="210"/>
      <c r="D63" s="163">
        <v>2016</v>
      </c>
      <c r="E63" s="163"/>
      <c r="F63" s="3"/>
      <c r="G63" s="3"/>
      <c r="H63" s="3"/>
      <c r="I63" s="3"/>
      <c r="J63" s="3"/>
      <c r="K63" s="3"/>
      <c r="L63" s="3"/>
      <c r="M63" s="3"/>
      <c r="N63" s="3"/>
      <c r="O63" s="3"/>
      <c r="P63" s="3"/>
      <c r="Q63" s="3"/>
      <c r="R63" s="3"/>
      <c r="S63" s="3"/>
      <c r="T63" s="3"/>
      <c r="U63" s="3"/>
      <c r="V63" s="164"/>
      <c r="W63" s="164"/>
      <c r="X63" s="164"/>
      <c r="Y63" s="164"/>
      <c r="Z63" s="164">
        <v>97</v>
      </c>
      <c r="AA63" s="164">
        <v>99</v>
      </c>
      <c r="AB63" s="164"/>
      <c r="AC63" s="164"/>
      <c r="AD63" s="164"/>
      <c r="AE63" s="164"/>
      <c r="AF63" s="180">
        <v>100</v>
      </c>
      <c r="AG63" s="180">
        <v>100</v>
      </c>
      <c r="AH63" s="180"/>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row>
    <row r="64" spans="1:71" ht="11.25" customHeight="1" x14ac:dyDescent="0.35">
      <c r="A64" s="281"/>
      <c r="B64" s="281"/>
      <c r="C64" s="210"/>
      <c r="D64" s="163">
        <v>2017</v>
      </c>
      <c r="E64" s="163"/>
      <c r="F64" s="3"/>
      <c r="G64" s="3"/>
      <c r="H64" s="3"/>
      <c r="I64" s="3"/>
      <c r="J64" s="3"/>
      <c r="K64" s="3"/>
      <c r="L64" s="3"/>
      <c r="M64" s="3"/>
      <c r="N64" s="3"/>
      <c r="O64" s="3"/>
      <c r="P64" s="3"/>
      <c r="Q64" s="3"/>
      <c r="R64" s="3"/>
      <c r="S64" s="3"/>
      <c r="T64" s="3"/>
      <c r="U64" s="3"/>
      <c r="V64" s="164"/>
      <c r="W64" s="164"/>
      <c r="X64" s="164"/>
      <c r="Y64" s="164"/>
      <c r="Z64" s="164">
        <v>98</v>
      </c>
      <c r="AA64" s="164">
        <v>98</v>
      </c>
      <c r="AB64" s="164"/>
      <c r="AC64" s="164"/>
      <c r="AD64" s="164"/>
      <c r="AE64" s="164"/>
      <c r="AF64" s="180">
        <v>100</v>
      </c>
      <c r="AG64" s="180">
        <v>100</v>
      </c>
      <c r="AH64" s="180"/>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row>
    <row r="65" spans="1:71" ht="11.25" customHeight="1" x14ac:dyDescent="0.35">
      <c r="A65" s="281"/>
      <c r="B65" s="281"/>
      <c r="C65" s="210"/>
      <c r="D65" s="163">
        <v>2018</v>
      </c>
      <c r="E65" s="163"/>
      <c r="F65" s="3"/>
      <c r="G65" s="3"/>
      <c r="H65" s="3"/>
      <c r="I65" s="3"/>
      <c r="J65" s="3"/>
      <c r="K65" s="3"/>
      <c r="L65" s="3"/>
      <c r="M65" s="3"/>
      <c r="N65" s="3"/>
      <c r="O65" s="3"/>
      <c r="P65" s="3"/>
      <c r="Q65" s="3"/>
      <c r="R65" s="3"/>
      <c r="S65" s="3"/>
      <c r="T65" s="3"/>
      <c r="U65" s="3"/>
      <c r="V65" s="164"/>
      <c r="W65" s="164"/>
      <c r="X65" s="164"/>
      <c r="Y65" s="164"/>
      <c r="Z65" s="164">
        <v>98</v>
      </c>
      <c r="AA65" s="164">
        <v>99</v>
      </c>
      <c r="AB65" s="164"/>
      <c r="AC65" s="164"/>
      <c r="AD65" s="164"/>
      <c r="AE65" s="164"/>
      <c r="AF65" s="180">
        <v>100</v>
      </c>
      <c r="AG65" s="180">
        <v>100</v>
      </c>
      <c r="AH65" s="180"/>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row>
    <row r="66" spans="1:71" ht="11.25" customHeight="1" x14ac:dyDescent="0.35">
      <c r="A66" s="281" t="s">
        <v>202</v>
      </c>
      <c r="B66" s="281" t="s">
        <v>195</v>
      </c>
      <c r="C66" s="210"/>
      <c r="D66" s="163">
        <v>2015</v>
      </c>
      <c r="E66" s="163"/>
      <c r="F66" s="3"/>
      <c r="G66" s="3"/>
      <c r="H66" s="3"/>
      <c r="I66" s="3"/>
      <c r="J66" s="3"/>
      <c r="K66" s="3"/>
      <c r="L66" s="3"/>
      <c r="M66" s="3"/>
      <c r="N66" s="3"/>
      <c r="O66" s="3"/>
      <c r="P66" s="3"/>
      <c r="Q66" s="3"/>
      <c r="R66" s="3"/>
      <c r="S66" s="3"/>
      <c r="T66" s="3"/>
      <c r="U66" s="3"/>
      <c r="V66" s="164"/>
      <c r="W66" s="164"/>
      <c r="X66" s="164"/>
      <c r="Y66" s="164"/>
      <c r="Z66" s="164">
        <v>99</v>
      </c>
      <c r="AA66" s="164">
        <v>100</v>
      </c>
      <c r="AB66" s="164"/>
      <c r="AC66" s="164"/>
      <c r="AD66" s="164"/>
      <c r="AE66" s="164"/>
      <c r="AF66" s="180">
        <v>100</v>
      </c>
      <c r="AG66" s="180">
        <v>100</v>
      </c>
      <c r="AH66" s="180"/>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row>
    <row r="67" spans="1:71" ht="11.25" customHeight="1" x14ac:dyDescent="0.35">
      <c r="A67" s="281"/>
      <c r="B67" s="281"/>
      <c r="C67" s="210"/>
      <c r="D67" s="163">
        <v>2016</v>
      </c>
      <c r="E67" s="163"/>
      <c r="F67" s="3"/>
      <c r="G67" s="3"/>
      <c r="H67" s="3"/>
      <c r="I67" s="3"/>
      <c r="J67" s="3"/>
      <c r="K67" s="3"/>
      <c r="L67" s="3"/>
      <c r="M67" s="3"/>
      <c r="N67" s="3"/>
      <c r="O67" s="3"/>
      <c r="P67" s="3"/>
      <c r="Q67" s="3"/>
      <c r="R67" s="3"/>
      <c r="S67" s="3"/>
      <c r="T67" s="3"/>
      <c r="U67" s="3"/>
      <c r="V67" s="164"/>
      <c r="W67" s="164"/>
      <c r="X67" s="164"/>
      <c r="Y67" s="164"/>
      <c r="Z67" s="164">
        <v>98</v>
      </c>
      <c r="AA67" s="164">
        <v>99</v>
      </c>
      <c r="AB67" s="164"/>
      <c r="AC67" s="164"/>
      <c r="AD67" s="164"/>
      <c r="AE67" s="164"/>
      <c r="AF67" s="180">
        <v>100</v>
      </c>
      <c r="AG67" s="180">
        <v>100</v>
      </c>
      <c r="AH67" s="180"/>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row>
    <row r="68" spans="1:71" ht="11.25" customHeight="1" x14ac:dyDescent="0.35">
      <c r="A68" s="281"/>
      <c r="B68" s="281"/>
      <c r="C68" s="210"/>
      <c r="D68" s="163">
        <v>2017</v>
      </c>
      <c r="E68" s="163"/>
      <c r="F68" s="3"/>
      <c r="G68" s="3"/>
      <c r="H68" s="3"/>
      <c r="I68" s="3"/>
      <c r="J68" s="3"/>
      <c r="K68" s="3"/>
      <c r="L68" s="3"/>
      <c r="M68" s="3"/>
      <c r="N68" s="3"/>
      <c r="O68" s="3"/>
      <c r="P68" s="3"/>
      <c r="Q68" s="3"/>
      <c r="R68" s="3"/>
      <c r="S68" s="3"/>
      <c r="T68" s="3"/>
      <c r="U68" s="3"/>
      <c r="V68" s="164"/>
      <c r="W68" s="164"/>
      <c r="X68" s="164"/>
      <c r="Y68" s="164"/>
      <c r="Z68" s="164">
        <v>99</v>
      </c>
      <c r="AA68" s="164">
        <v>99</v>
      </c>
      <c r="AB68" s="164"/>
      <c r="AC68" s="164"/>
      <c r="AD68" s="164"/>
      <c r="AE68" s="164"/>
      <c r="AF68" s="180">
        <v>100</v>
      </c>
      <c r="AG68" s="180">
        <v>100</v>
      </c>
      <c r="AH68" s="180"/>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row>
    <row r="69" spans="1:71" ht="11.25" customHeight="1" x14ac:dyDescent="0.35">
      <c r="A69" s="281"/>
      <c r="B69" s="281"/>
      <c r="C69" s="210"/>
      <c r="D69" s="163">
        <v>2018</v>
      </c>
      <c r="E69" s="163"/>
      <c r="F69" s="3"/>
      <c r="G69" s="3"/>
      <c r="H69" s="3"/>
      <c r="I69" s="3"/>
      <c r="J69" s="3"/>
      <c r="K69" s="3"/>
      <c r="L69" s="3"/>
      <c r="M69" s="3"/>
      <c r="N69" s="3"/>
      <c r="O69" s="3"/>
      <c r="P69" s="3"/>
      <c r="Q69" s="3"/>
      <c r="R69" s="3"/>
      <c r="S69" s="3"/>
      <c r="T69" s="3"/>
      <c r="U69" s="3"/>
      <c r="V69" s="164"/>
      <c r="W69" s="164"/>
      <c r="X69" s="164"/>
      <c r="Y69" s="164"/>
      <c r="Z69" s="164">
        <v>99</v>
      </c>
      <c r="AA69" s="164">
        <v>100</v>
      </c>
      <c r="AB69" s="164"/>
      <c r="AC69" s="164"/>
      <c r="AD69" s="164"/>
      <c r="AE69" s="164"/>
      <c r="AF69" s="180">
        <v>100</v>
      </c>
      <c r="AG69" s="180">
        <v>100</v>
      </c>
      <c r="AH69" s="180"/>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row>
    <row r="70" spans="1:71" ht="11.25" customHeight="1" x14ac:dyDescent="0.35">
      <c r="A70" s="283" t="s">
        <v>203</v>
      </c>
      <c r="B70" s="283" t="s">
        <v>195</v>
      </c>
      <c r="C70" s="213"/>
      <c r="D70" s="181">
        <v>2015</v>
      </c>
      <c r="E70" s="181"/>
      <c r="F70" s="7"/>
      <c r="G70" s="7"/>
      <c r="H70" s="7"/>
      <c r="I70" s="7"/>
      <c r="J70" s="7"/>
      <c r="K70" s="7"/>
      <c r="L70" s="7"/>
      <c r="M70" s="7"/>
      <c r="N70" s="7"/>
      <c r="O70" s="7"/>
      <c r="P70" s="7"/>
      <c r="Q70" s="7"/>
      <c r="R70" s="7"/>
      <c r="S70" s="7"/>
      <c r="T70" s="7"/>
      <c r="U70" s="7"/>
      <c r="V70" s="165"/>
      <c r="W70" s="165"/>
      <c r="X70" s="165"/>
      <c r="Y70" s="165"/>
      <c r="Z70" s="165">
        <v>0</v>
      </c>
      <c r="AA70" s="165">
        <v>19</v>
      </c>
      <c r="AB70" s="165"/>
      <c r="AC70" s="165"/>
      <c r="AD70" s="165"/>
      <c r="AE70" s="165"/>
      <c r="AF70" s="182" t="s">
        <v>84</v>
      </c>
      <c r="AG70" s="182" t="s">
        <v>84</v>
      </c>
      <c r="AH70" s="183"/>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row>
    <row r="71" spans="1:71" ht="11.25" customHeight="1" x14ac:dyDescent="0.35">
      <c r="A71" s="283"/>
      <c r="B71" s="283"/>
      <c r="C71" s="213"/>
      <c r="D71" s="181">
        <v>2016</v>
      </c>
      <c r="E71" s="181"/>
      <c r="F71" s="7"/>
      <c r="G71" s="7"/>
      <c r="H71" s="7"/>
      <c r="I71" s="7"/>
      <c r="J71" s="7"/>
      <c r="K71" s="7"/>
      <c r="L71" s="7"/>
      <c r="M71" s="7"/>
      <c r="N71" s="7"/>
      <c r="O71" s="7"/>
      <c r="P71" s="7"/>
      <c r="Q71" s="7"/>
      <c r="R71" s="7"/>
      <c r="S71" s="7"/>
      <c r="T71" s="7"/>
      <c r="U71" s="7"/>
      <c r="V71" s="165"/>
      <c r="W71" s="165"/>
      <c r="X71" s="165"/>
      <c r="Y71" s="165"/>
      <c r="Z71" s="165">
        <v>0</v>
      </c>
      <c r="AA71" s="165">
        <v>20</v>
      </c>
      <c r="AB71" s="165"/>
      <c r="AC71" s="165"/>
      <c r="AD71" s="165"/>
      <c r="AE71" s="165"/>
      <c r="AF71" s="182" t="s">
        <v>84</v>
      </c>
      <c r="AG71" s="182" t="s">
        <v>84</v>
      </c>
      <c r="AH71" s="183"/>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row>
    <row r="72" spans="1:71" ht="11.25" customHeight="1" x14ac:dyDescent="0.35">
      <c r="A72" s="283"/>
      <c r="B72" s="283"/>
      <c r="C72" s="213"/>
      <c r="D72" s="181">
        <v>2017</v>
      </c>
      <c r="E72" s="181"/>
      <c r="F72" s="7"/>
      <c r="G72" s="7"/>
      <c r="H72" s="7"/>
      <c r="I72" s="7"/>
      <c r="J72" s="7"/>
      <c r="K72" s="7"/>
      <c r="L72" s="7"/>
      <c r="M72" s="7"/>
      <c r="N72" s="7"/>
      <c r="O72" s="7"/>
      <c r="P72" s="7"/>
      <c r="Q72" s="7"/>
      <c r="R72" s="7"/>
      <c r="S72" s="7"/>
      <c r="T72" s="7"/>
      <c r="U72" s="7"/>
      <c r="V72" s="165"/>
      <c r="W72" s="165"/>
      <c r="X72" s="165"/>
      <c r="Y72" s="165"/>
      <c r="Z72" s="165">
        <v>0</v>
      </c>
      <c r="AA72" s="165">
        <v>20</v>
      </c>
      <c r="AB72" s="165"/>
      <c r="AC72" s="165"/>
      <c r="AD72" s="165"/>
      <c r="AE72" s="165"/>
      <c r="AF72" s="182" t="s">
        <v>84</v>
      </c>
      <c r="AG72" s="182" t="s">
        <v>84</v>
      </c>
      <c r="AH72" s="183"/>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row>
    <row r="73" spans="1:71" ht="11.25" customHeight="1" x14ac:dyDescent="0.35">
      <c r="A73" s="283"/>
      <c r="B73" s="283"/>
      <c r="C73" s="213"/>
      <c r="D73" s="181">
        <v>2018</v>
      </c>
      <c r="E73" s="181"/>
      <c r="F73" s="7"/>
      <c r="G73" s="7"/>
      <c r="H73" s="7"/>
      <c r="I73" s="7"/>
      <c r="J73" s="7"/>
      <c r="K73" s="7"/>
      <c r="L73" s="7"/>
      <c r="M73" s="7"/>
      <c r="N73" s="7"/>
      <c r="O73" s="7"/>
      <c r="P73" s="7"/>
      <c r="Q73" s="7"/>
      <c r="R73" s="7"/>
      <c r="S73" s="7"/>
      <c r="T73" s="7"/>
      <c r="U73" s="7"/>
      <c r="V73" s="165"/>
      <c r="W73" s="165"/>
      <c r="X73" s="165"/>
      <c r="Y73" s="165"/>
      <c r="Z73" s="165">
        <v>0</v>
      </c>
      <c r="AA73" s="165">
        <v>21</v>
      </c>
      <c r="AB73" s="165"/>
      <c r="AC73" s="165"/>
      <c r="AD73" s="165"/>
      <c r="AE73" s="165"/>
      <c r="AF73" s="182" t="s">
        <v>84</v>
      </c>
      <c r="AG73" s="182" t="s">
        <v>84</v>
      </c>
      <c r="AH73" s="183"/>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row>
    <row r="74" spans="1:71" ht="11.25" customHeight="1" x14ac:dyDescent="0.35">
      <c r="A74" s="213"/>
      <c r="B74" s="213"/>
      <c r="C74" s="213"/>
      <c r="D74" s="181"/>
      <c r="E74" s="181"/>
      <c r="F74" s="7"/>
      <c r="G74" s="7"/>
      <c r="H74" s="7"/>
      <c r="I74" s="7"/>
      <c r="J74" s="7"/>
      <c r="K74" s="7"/>
      <c r="L74" s="7"/>
      <c r="M74" s="7"/>
      <c r="N74" s="7"/>
      <c r="O74" s="7"/>
      <c r="P74" s="7"/>
      <c r="Q74" s="7"/>
      <c r="R74" s="7"/>
      <c r="S74" s="7"/>
      <c r="T74" s="7"/>
      <c r="U74" s="7"/>
      <c r="V74" s="165"/>
      <c r="W74" s="165"/>
      <c r="X74" s="165"/>
      <c r="Y74" s="165"/>
      <c r="Z74" s="165"/>
      <c r="AA74" s="165"/>
      <c r="AB74" s="165"/>
      <c r="AC74" s="165"/>
      <c r="AD74" s="165"/>
      <c r="AE74" s="165"/>
      <c r="AF74" s="182"/>
      <c r="AG74" s="182"/>
      <c r="AH74" s="183"/>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row>
    <row r="75" spans="1:71" s="162" customFormat="1" ht="11.25" customHeight="1" x14ac:dyDescent="0.35">
      <c r="A75" s="160" t="s">
        <v>204</v>
      </c>
      <c r="B75" s="160"/>
      <c r="C75" s="160"/>
      <c r="D75" s="161"/>
      <c r="E75" s="161"/>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73"/>
    </row>
    <row r="76" spans="1:71" ht="11.25" customHeight="1" x14ac:dyDescent="0.35">
      <c r="A76" s="281" t="s">
        <v>205</v>
      </c>
      <c r="B76" s="281" t="s">
        <v>206</v>
      </c>
      <c r="C76" s="210"/>
      <c r="D76" s="163">
        <v>2013</v>
      </c>
      <c r="E76" s="163"/>
      <c r="F76" s="164">
        <v>20</v>
      </c>
      <c r="G76" s="164">
        <v>19.8</v>
      </c>
      <c r="H76" s="164">
        <v>20.100000000000001</v>
      </c>
      <c r="I76" s="164">
        <v>19.8</v>
      </c>
      <c r="J76" s="164"/>
      <c r="K76" s="164">
        <v>19.2</v>
      </c>
      <c r="L76" s="164">
        <v>19.600000000000001</v>
      </c>
      <c r="M76" s="164">
        <v>19.7</v>
      </c>
      <c r="N76" s="164">
        <v>19.399999999999999</v>
      </c>
      <c r="O76" s="164">
        <v>20.399999999999999</v>
      </c>
      <c r="P76" s="164">
        <v>19.5</v>
      </c>
      <c r="Q76" s="164"/>
      <c r="R76" s="164">
        <v>19.5</v>
      </c>
      <c r="S76" s="164">
        <v>19.600000000000001</v>
      </c>
      <c r="T76" s="164">
        <v>18.100000000000001</v>
      </c>
      <c r="U76" s="164"/>
      <c r="V76" s="164">
        <v>17</v>
      </c>
      <c r="W76" s="164">
        <v>16.5</v>
      </c>
      <c r="X76" s="164">
        <v>16</v>
      </c>
      <c r="Y76" s="164"/>
      <c r="Z76" s="164">
        <v>20.2</v>
      </c>
      <c r="AA76" s="164">
        <v>17.399999999999999</v>
      </c>
      <c r="AB76" s="164">
        <v>18.899999999999999</v>
      </c>
      <c r="AC76" s="164">
        <v>15.8</v>
      </c>
      <c r="AD76" s="164">
        <v>15.4</v>
      </c>
      <c r="AE76" s="164">
        <v>18.5</v>
      </c>
      <c r="AF76" s="164">
        <v>17</v>
      </c>
      <c r="AG76" s="164">
        <v>15.3</v>
      </c>
      <c r="AH76" s="164"/>
      <c r="AI76" s="164">
        <v>19.399999999999999</v>
      </c>
      <c r="AJ76" s="164">
        <v>19</v>
      </c>
      <c r="AK76" s="164">
        <v>21</v>
      </c>
      <c r="AL76" s="164">
        <v>21.4</v>
      </c>
      <c r="AM76" s="164"/>
      <c r="AN76" s="164">
        <v>19.100000000000001</v>
      </c>
      <c r="AO76" s="164">
        <v>19.899999999999999</v>
      </c>
      <c r="AP76" s="164">
        <v>19.3</v>
      </c>
      <c r="AQ76" s="164"/>
      <c r="AR76" s="164">
        <v>20.7</v>
      </c>
      <c r="AS76" s="164">
        <v>21.2</v>
      </c>
      <c r="AT76" s="164"/>
      <c r="AU76" s="164">
        <v>20.6</v>
      </c>
      <c r="AV76" s="164">
        <v>18.3</v>
      </c>
      <c r="AW76" s="164"/>
      <c r="AX76" s="164">
        <v>20.5</v>
      </c>
      <c r="AY76" s="164">
        <v>20.100000000000001</v>
      </c>
      <c r="AZ76" s="164"/>
      <c r="BA76" s="164">
        <v>20.7</v>
      </c>
      <c r="BB76" s="164">
        <v>20.5</v>
      </c>
      <c r="BC76" s="164"/>
      <c r="BD76" s="164">
        <v>20.2</v>
      </c>
      <c r="BE76" s="164">
        <v>19.100000000000001</v>
      </c>
      <c r="BF76" s="164"/>
      <c r="BG76" s="164">
        <v>19.899999999999999</v>
      </c>
      <c r="BH76" s="164">
        <v>20.3</v>
      </c>
      <c r="BI76" s="164"/>
      <c r="BJ76" s="166" t="s">
        <v>84</v>
      </c>
      <c r="BK76" s="164">
        <v>21.3</v>
      </c>
      <c r="BL76" s="164">
        <v>20.3</v>
      </c>
      <c r="BM76" s="164">
        <v>19.899999999999999</v>
      </c>
      <c r="BN76" s="164">
        <v>20.2</v>
      </c>
      <c r="BO76" s="164"/>
      <c r="BP76" s="164">
        <v>20.3</v>
      </c>
      <c r="BQ76" s="166" t="s">
        <v>84</v>
      </c>
      <c r="BR76" s="164"/>
      <c r="BS76" s="164">
        <v>19.2</v>
      </c>
    </row>
    <row r="77" spans="1:71" ht="11.25" customHeight="1" x14ac:dyDescent="0.35">
      <c r="A77" s="281"/>
      <c r="B77" s="281"/>
      <c r="C77" s="210"/>
      <c r="D77" s="163">
        <v>2015</v>
      </c>
      <c r="E77" s="163"/>
      <c r="F77" s="164">
        <v>17.399999999999999</v>
      </c>
      <c r="G77" s="164">
        <v>17.399999999999999</v>
      </c>
      <c r="H77" s="164">
        <v>17.600000000000001</v>
      </c>
      <c r="I77" s="164">
        <v>17.5</v>
      </c>
      <c r="J77" s="164"/>
      <c r="K77" s="164">
        <v>16.2</v>
      </c>
      <c r="L77" s="164">
        <v>17.2</v>
      </c>
      <c r="M77" s="164">
        <v>17.600000000000001</v>
      </c>
      <c r="N77" s="164">
        <v>16.899999999999999</v>
      </c>
      <c r="O77" s="164">
        <v>17.600000000000001</v>
      </c>
      <c r="P77" s="164">
        <v>16.899999999999999</v>
      </c>
      <c r="Q77" s="164"/>
      <c r="R77" s="164">
        <v>17</v>
      </c>
      <c r="S77" s="164">
        <v>17</v>
      </c>
      <c r="T77" s="164">
        <v>15.7</v>
      </c>
      <c r="U77" s="164"/>
      <c r="V77" s="164">
        <v>14.9</v>
      </c>
      <c r="W77" s="164">
        <v>14.2</v>
      </c>
      <c r="X77" s="164">
        <v>14</v>
      </c>
      <c r="Y77" s="164"/>
      <c r="Z77" s="164">
        <v>17.5</v>
      </c>
      <c r="AA77" s="164">
        <v>15.2</v>
      </c>
      <c r="AB77" s="164">
        <v>16.100000000000001</v>
      </c>
      <c r="AC77" s="164">
        <v>13.7</v>
      </c>
      <c r="AD77" s="164">
        <v>13.5</v>
      </c>
      <c r="AE77" s="164">
        <v>15.6</v>
      </c>
      <c r="AF77" s="164">
        <v>14.5</v>
      </c>
      <c r="AG77" s="164">
        <v>13.5</v>
      </c>
      <c r="AH77" s="164"/>
      <c r="AI77" s="164">
        <v>16.8</v>
      </c>
      <c r="AJ77" s="164">
        <v>17.100000000000001</v>
      </c>
      <c r="AK77" s="164">
        <v>18.399999999999999</v>
      </c>
      <c r="AL77" s="164">
        <v>18.399999999999999</v>
      </c>
      <c r="AM77" s="164"/>
      <c r="AN77" s="164">
        <v>16.899999999999999</v>
      </c>
      <c r="AO77" s="164">
        <v>17.2</v>
      </c>
      <c r="AP77" s="164">
        <v>16.899999999999999</v>
      </c>
      <c r="AQ77" s="164"/>
      <c r="AR77" s="164">
        <v>17.899999999999999</v>
      </c>
      <c r="AS77" s="164">
        <v>18.399999999999999</v>
      </c>
      <c r="AT77" s="164"/>
      <c r="AU77" s="164">
        <v>18.3</v>
      </c>
      <c r="AV77" s="164">
        <v>16</v>
      </c>
      <c r="AW77" s="164"/>
      <c r="AX77" s="164">
        <v>18.100000000000001</v>
      </c>
      <c r="AY77" s="164">
        <v>17.600000000000001</v>
      </c>
      <c r="AZ77" s="164"/>
      <c r="BA77" s="164">
        <v>18.2</v>
      </c>
      <c r="BB77" s="164">
        <v>18</v>
      </c>
      <c r="BC77" s="164"/>
      <c r="BD77" s="164">
        <v>17.7</v>
      </c>
      <c r="BE77" s="164">
        <v>17.2</v>
      </c>
      <c r="BF77" s="164"/>
      <c r="BG77" s="164">
        <v>17.600000000000001</v>
      </c>
      <c r="BH77" s="164">
        <v>18</v>
      </c>
      <c r="BI77" s="164"/>
      <c r="BJ77" s="164">
        <v>19.100000000000001</v>
      </c>
      <c r="BK77" s="164">
        <v>19.100000000000001</v>
      </c>
      <c r="BL77" s="164">
        <v>17.8</v>
      </c>
      <c r="BM77" s="164">
        <v>17.399999999999999</v>
      </c>
      <c r="BN77" s="164">
        <v>17.7</v>
      </c>
      <c r="BO77" s="164"/>
      <c r="BP77" s="164">
        <v>17.7</v>
      </c>
      <c r="BQ77" s="166" t="s">
        <v>84</v>
      </c>
      <c r="BR77" s="164"/>
      <c r="BS77" s="164">
        <v>16.8</v>
      </c>
    </row>
    <row r="78" spans="1:71" ht="11.25" customHeight="1" x14ac:dyDescent="0.35">
      <c r="A78" s="281"/>
      <c r="B78" s="281"/>
      <c r="C78" s="210"/>
      <c r="D78" s="163">
        <v>2018</v>
      </c>
      <c r="E78" s="163"/>
      <c r="F78" s="164">
        <v>17.399999999999999</v>
      </c>
      <c r="G78" s="164">
        <v>17.600000000000001</v>
      </c>
      <c r="H78" s="164">
        <v>17.399999999999999</v>
      </c>
      <c r="I78" s="164">
        <v>18</v>
      </c>
      <c r="J78" s="164"/>
      <c r="K78" s="164">
        <v>16.8</v>
      </c>
      <c r="L78" s="164">
        <v>17</v>
      </c>
      <c r="M78" s="164">
        <v>17.3</v>
      </c>
      <c r="N78" s="164">
        <v>17.2</v>
      </c>
      <c r="O78" s="164">
        <v>17.3</v>
      </c>
      <c r="P78" s="164">
        <v>17.100000000000001</v>
      </c>
      <c r="Q78" s="164"/>
      <c r="R78" s="164">
        <v>17.100000000000001</v>
      </c>
      <c r="S78" s="164">
        <v>16.899999999999999</v>
      </c>
      <c r="T78" s="164">
        <v>16.399999999999999</v>
      </c>
      <c r="U78" s="164"/>
      <c r="V78" s="164">
        <v>17.3</v>
      </c>
      <c r="W78" s="164">
        <v>15.7</v>
      </c>
      <c r="X78" s="164">
        <v>16.5</v>
      </c>
      <c r="Y78" s="164"/>
      <c r="Z78" s="164">
        <v>18</v>
      </c>
      <c r="AA78" s="164">
        <v>15.6</v>
      </c>
      <c r="AB78" s="164">
        <v>17.399999999999999</v>
      </c>
      <c r="AC78" s="164">
        <v>15.3</v>
      </c>
      <c r="AD78" s="164">
        <v>16.600000000000001</v>
      </c>
      <c r="AE78" s="164">
        <v>16.600000000000001</v>
      </c>
      <c r="AF78" s="164">
        <v>16.8</v>
      </c>
      <c r="AG78" s="164">
        <v>15.1</v>
      </c>
      <c r="AH78" s="164"/>
      <c r="AI78" s="164">
        <v>17.100000000000001</v>
      </c>
      <c r="AJ78" s="164">
        <v>17</v>
      </c>
      <c r="AK78" s="164">
        <v>18.399999999999999</v>
      </c>
      <c r="AL78" s="164">
        <v>18.100000000000001</v>
      </c>
      <c r="AM78" s="164"/>
      <c r="AN78" s="164">
        <v>17.3</v>
      </c>
      <c r="AO78" s="164">
        <v>17.399999999999999</v>
      </c>
      <c r="AP78" s="164">
        <v>17.3</v>
      </c>
      <c r="AQ78" s="164"/>
      <c r="AR78" s="164">
        <v>18.3</v>
      </c>
      <c r="AS78" s="164">
        <v>18.600000000000001</v>
      </c>
      <c r="AT78" s="164"/>
      <c r="AU78" s="164">
        <v>16.600000000000001</v>
      </c>
      <c r="AV78" s="164">
        <v>18</v>
      </c>
      <c r="AW78" s="164"/>
      <c r="AX78" s="164">
        <v>18.5</v>
      </c>
      <c r="AY78" s="164">
        <v>17.8</v>
      </c>
      <c r="AZ78" s="164"/>
      <c r="BA78" s="164">
        <v>18.600000000000001</v>
      </c>
      <c r="BB78" s="164">
        <v>17.8</v>
      </c>
      <c r="BC78" s="164"/>
      <c r="BD78" s="164">
        <v>17.899999999999999</v>
      </c>
      <c r="BE78" s="164">
        <v>19.600000000000001</v>
      </c>
      <c r="BF78" s="164"/>
      <c r="BG78" s="164">
        <v>17.899999999999999</v>
      </c>
      <c r="BH78" s="164">
        <v>18.399999999999999</v>
      </c>
      <c r="BI78" s="164"/>
      <c r="BJ78" s="164">
        <v>18.7</v>
      </c>
      <c r="BK78" s="164">
        <v>18.899999999999999</v>
      </c>
      <c r="BL78" s="164">
        <v>18.3</v>
      </c>
      <c r="BM78" s="164">
        <v>17.8</v>
      </c>
      <c r="BN78" s="164">
        <v>18.100000000000001</v>
      </c>
      <c r="BO78" s="164"/>
      <c r="BP78" s="164">
        <v>18.100000000000001</v>
      </c>
      <c r="BQ78" s="164">
        <v>17.2</v>
      </c>
      <c r="BR78" s="164"/>
      <c r="BS78" s="164">
        <v>17.2</v>
      </c>
    </row>
    <row r="79" spans="1:71" ht="11.25" customHeight="1" x14ac:dyDescent="0.35">
      <c r="A79" s="281"/>
      <c r="B79" s="281" t="s">
        <v>207</v>
      </c>
      <c r="C79" s="210"/>
      <c r="D79" s="163">
        <v>2013</v>
      </c>
      <c r="E79" s="163"/>
      <c r="F79" s="164">
        <v>48</v>
      </c>
      <c r="G79" s="164">
        <v>51</v>
      </c>
      <c r="H79" s="164">
        <v>48</v>
      </c>
      <c r="I79" s="164">
        <v>48</v>
      </c>
      <c r="J79" s="164"/>
      <c r="K79" s="164">
        <v>67</v>
      </c>
      <c r="L79" s="164">
        <v>61</v>
      </c>
      <c r="M79" s="164">
        <v>58</v>
      </c>
      <c r="N79" s="164">
        <v>56</v>
      </c>
      <c r="O79" s="164">
        <v>39</v>
      </c>
      <c r="P79" s="164">
        <v>62</v>
      </c>
      <c r="Q79" s="164"/>
      <c r="R79" s="164">
        <v>54</v>
      </c>
      <c r="S79" s="164">
        <v>55</v>
      </c>
      <c r="T79" s="164">
        <v>77</v>
      </c>
      <c r="U79" s="164"/>
      <c r="V79" s="164">
        <v>98</v>
      </c>
      <c r="W79" s="164">
        <v>94</v>
      </c>
      <c r="X79" s="164">
        <v>100</v>
      </c>
      <c r="Y79" s="164"/>
      <c r="Z79" s="164">
        <v>44</v>
      </c>
      <c r="AA79" s="164">
        <v>90</v>
      </c>
      <c r="AB79" s="164">
        <v>79</v>
      </c>
      <c r="AC79" s="164">
        <v>100</v>
      </c>
      <c r="AD79" s="164">
        <v>100</v>
      </c>
      <c r="AE79" s="164">
        <v>99</v>
      </c>
      <c r="AF79" s="164">
        <v>100</v>
      </c>
      <c r="AG79" s="164">
        <v>100</v>
      </c>
      <c r="AH79" s="164"/>
      <c r="AI79" s="164">
        <v>63</v>
      </c>
      <c r="AJ79" s="164">
        <v>77</v>
      </c>
      <c r="AK79" s="164">
        <v>30</v>
      </c>
      <c r="AL79" s="164">
        <v>14</v>
      </c>
      <c r="AM79" s="164"/>
      <c r="AN79" s="164">
        <v>58</v>
      </c>
      <c r="AO79" s="164">
        <v>50</v>
      </c>
      <c r="AP79" s="164">
        <v>58</v>
      </c>
      <c r="AQ79" s="164"/>
      <c r="AR79" s="164">
        <v>28</v>
      </c>
      <c r="AS79" s="164">
        <v>24</v>
      </c>
      <c r="AT79" s="164"/>
      <c r="AU79" s="164">
        <v>43</v>
      </c>
      <c r="AV79" s="164">
        <v>75</v>
      </c>
      <c r="AW79" s="164"/>
      <c r="AX79" s="164">
        <v>32</v>
      </c>
      <c r="AY79" s="164">
        <v>47</v>
      </c>
      <c r="AZ79" s="164"/>
      <c r="BA79" s="164">
        <v>34</v>
      </c>
      <c r="BB79" s="164">
        <v>25</v>
      </c>
      <c r="BC79" s="164"/>
      <c r="BD79" s="164">
        <v>44</v>
      </c>
      <c r="BE79" s="164">
        <v>80</v>
      </c>
      <c r="BF79" s="164"/>
      <c r="BG79" s="164">
        <v>48</v>
      </c>
      <c r="BH79" s="164">
        <v>37</v>
      </c>
      <c r="BI79" s="164"/>
      <c r="BJ79" s="166" t="s">
        <v>84</v>
      </c>
      <c r="BK79" s="164">
        <v>14</v>
      </c>
      <c r="BL79" s="164">
        <v>37</v>
      </c>
      <c r="BM79" s="164">
        <v>46</v>
      </c>
      <c r="BN79" s="164">
        <v>41</v>
      </c>
      <c r="BO79" s="164"/>
      <c r="BP79" s="164">
        <v>39</v>
      </c>
      <c r="BQ79" s="166" t="s">
        <v>84</v>
      </c>
      <c r="BR79" s="164"/>
      <c r="BS79" s="164">
        <v>60</v>
      </c>
    </row>
    <row r="80" spans="1:71" ht="11.25" customHeight="1" x14ac:dyDescent="0.35">
      <c r="A80" s="281"/>
      <c r="B80" s="281"/>
      <c r="C80" s="210"/>
      <c r="D80" s="163">
        <v>2015</v>
      </c>
      <c r="E80" s="163"/>
      <c r="F80" s="164">
        <v>98</v>
      </c>
      <c r="G80" s="164">
        <v>93</v>
      </c>
      <c r="H80" s="164">
        <v>97</v>
      </c>
      <c r="I80" s="164">
        <v>93</v>
      </c>
      <c r="J80" s="164"/>
      <c r="K80" s="164">
        <v>100</v>
      </c>
      <c r="L80" s="164">
        <v>100</v>
      </c>
      <c r="M80" s="164">
        <v>100</v>
      </c>
      <c r="N80" s="164">
        <v>98</v>
      </c>
      <c r="O80" s="164">
        <v>98</v>
      </c>
      <c r="P80" s="164">
        <v>100</v>
      </c>
      <c r="Q80" s="164"/>
      <c r="R80" s="164">
        <v>97</v>
      </c>
      <c r="S80" s="164">
        <v>96</v>
      </c>
      <c r="T80" s="164">
        <v>99</v>
      </c>
      <c r="U80" s="164"/>
      <c r="V80" s="164">
        <v>99</v>
      </c>
      <c r="W80" s="164">
        <v>100</v>
      </c>
      <c r="X80" s="164">
        <v>100</v>
      </c>
      <c r="Y80" s="164"/>
      <c r="Z80" s="164">
        <v>96</v>
      </c>
      <c r="AA80" s="164">
        <v>100</v>
      </c>
      <c r="AB80" s="164">
        <v>100</v>
      </c>
      <c r="AC80" s="164">
        <v>100</v>
      </c>
      <c r="AD80" s="164">
        <v>100</v>
      </c>
      <c r="AE80" s="164">
        <v>100</v>
      </c>
      <c r="AF80" s="164">
        <v>100</v>
      </c>
      <c r="AG80" s="164">
        <v>100</v>
      </c>
      <c r="AH80" s="164"/>
      <c r="AI80" s="164">
        <v>94</v>
      </c>
      <c r="AJ80" s="164">
        <v>91</v>
      </c>
      <c r="AK80" s="164">
        <v>90</v>
      </c>
      <c r="AL80" s="164">
        <v>100</v>
      </c>
      <c r="AM80" s="164"/>
      <c r="AN80" s="164">
        <v>97</v>
      </c>
      <c r="AO80" s="164">
        <v>94</v>
      </c>
      <c r="AP80" s="164">
        <v>98</v>
      </c>
      <c r="AQ80" s="164"/>
      <c r="AR80" s="164">
        <v>91</v>
      </c>
      <c r="AS80" s="164">
        <v>100</v>
      </c>
      <c r="AT80" s="164"/>
      <c r="AU80" s="164">
        <v>100</v>
      </c>
      <c r="AV80" s="164">
        <v>100</v>
      </c>
      <c r="AW80" s="164"/>
      <c r="AX80" s="164">
        <v>92</v>
      </c>
      <c r="AY80" s="164">
        <v>90</v>
      </c>
      <c r="AZ80" s="164"/>
      <c r="BA80" s="164">
        <v>88</v>
      </c>
      <c r="BB80" s="164">
        <v>88</v>
      </c>
      <c r="BC80" s="164"/>
      <c r="BD80" s="164">
        <v>90</v>
      </c>
      <c r="BE80" s="164">
        <v>93</v>
      </c>
      <c r="BF80" s="164"/>
      <c r="BG80" s="164">
        <v>91</v>
      </c>
      <c r="BH80" s="164">
        <v>89</v>
      </c>
      <c r="BI80" s="164"/>
      <c r="BJ80" s="164">
        <v>100</v>
      </c>
      <c r="BK80" s="164">
        <v>71</v>
      </c>
      <c r="BL80" s="164">
        <v>95</v>
      </c>
      <c r="BM80" s="164">
        <v>95</v>
      </c>
      <c r="BN80" s="164">
        <v>97</v>
      </c>
      <c r="BO80" s="164"/>
      <c r="BP80" s="164">
        <v>96</v>
      </c>
      <c r="BQ80" s="166" t="s">
        <v>84</v>
      </c>
      <c r="BR80" s="164"/>
      <c r="BS80" s="164">
        <v>96</v>
      </c>
    </row>
    <row r="81" spans="1:71" ht="11.25" customHeight="1" x14ac:dyDescent="0.35">
      <c r="A81" s="281"/>
      <c r="B81" s="281"/>
      <c r="C81" s="210"/>
      <c r="D81" s="163">
        <v>2018</v>
      </c>
      <c r="E81" s="163"/>
      <c r="F81" s="164">
        <v>98</v>
      </c>
      <c r="G81" s="164">
        <v>87</v>
      </c>
      <c r="H81" s="164">
        <v>98</v>
      </c>
      <c r="I81" s="164">
        <v>93</v>
      </c>
      <c r="J81" s="164"/>
      <c r="K81" s="164">
        <v>100</v>
      </c>
      <c r="L81" s="164">
        <v>100</v>
      </c>
      <c r="M81" s="164">
        <v>100</v>
      </c>
      <c r="N81" s="164">
        <v>98</v>
      </c>
      <c r="O81" s="164">
        <v>100</v>
      </c>
      <c r="P81" s="164">
        <v>100</v>
      </c>
      <c r="Q81" s="164"/>
      <c r="R81" s="164">
        <v>99</v>
      </c>
      <c r="S81" s="164">
        <v>98</v>
      </c>
      <c r="T81" s="164">
        <v>100</v>
      </c>
      <c r="U81" s="164"/>
      <c r="V81" s="164">
        <v>99</v>
      </c>
      <c r="W81" s="164">
        <v>100</v>
      </c>
      <c r="X81" s="164">
        <v>100</v>
      </c>
      <c r="Y81" s="164"/>
      <c r="Z81" s="164">
        <v>93</v>
      </c>
      <c r="AA81" s="164">
        <v>100</v>
      </c>
      <c r="AB81" s="164">
        <v>100</v>
      </c>
      <c r="AC81" s="164">
        <v>100</v>
      </c>
      <c r="AD81" s="164">
        <v>100</v>
      </c>
      <c r="AE81" s="164">
        <v>100</v>
      </c>
      <c r="AF81" s="164">
        <v>100</v>
      </c>
      <c r="AG81" s="164">
        <v>100</v>
      </c>
      <c r="AH81" s="164"/>
      <c r="AI81" s="164">
        <v>96</v>
      </c>
      <c r="AJ81" s="164">
        <v>96</v>
      </c>
      <c r="AK81" s="164">
        <v>93</v>
      </c>
      <c r="AL81" s="164">
        <v>100</v>
      </c>
      <c r="AM81" s="164"/>
      <c r="AN81" s="164">
        <v>97</v>
      </c>
      <c r="AO81" s="164">
        <v>95</v>
      </c>
      <c r="AP81" s="164">
        <v>99</v>
      </c>
      <c r="AQ81" s="164"/>
      <c r="AR81" s="164">
        <v>94</v>
      </c>
      <c r="AS81" s="164">
        <v>100</v>
      </c>
      <c r="AT81" s="164"/>
      <c r="AU81" s="164">
        <v>100</v>
      </c>
      <c r="AV81" s="164">
        <v>94</v>
      </c>
      <c r="AW81" s="164"/>
      <c r="AX81" s="164">
        <v>86</v>
      </c>
      <c r="AY81" s="164">
        <v>92</v>
      </c>
      <c r="AZ81" s="164"/>
      <c r="BA81" s="164">
        <v>87</v>
      </c>
      <c r="BB81" s="164">
        <v>95</v>
      </c>
      <c r="BC81" s="164"/>
      <c r="BD81" s="164">
        <v>91</v>
      </c>
      <c r="BE81" s="164">
        <v>83</v>
      </c>
      <c r="BF81" s="164"/>
      <c r="BG81" s="164">
        <v>92</v>
      </c>
      <c r="BH81" s="164">
        <v>83</v>
      </c>
      <c r="BI81" s="164"/>
      <c r="BJ81" s="164">
        <v>100</v>
      </c>
      <c r="BK81" s="164">
        <v>81</v>
      </c>
      <c r="BL81" s="164">
        <v>88</v>
      </c>
      <c r="BM81" s="164">
        <v>91</v>
      </c>
      <c r="BN81" s="164">
        <v>95</v>
      </c>
      <c r="BO81" s="164"/>
      <c r="BP81" s="164">
        <v>94</v>
      </c>
      <c r="BQ81" s="164">
        <v>100</v>
      </c>
      <c r="BR81" s="164"/>
      <c r="BS81" s="164">
        <v>96</v>
      </c>
    </row>
    <row r="82" spans="1:71" ht="11.25" customHeight="1" x14ac:dyDescent="0.35">
      <c r="A82" s="281" t="s">
        <v>208</v>
      </c>
      <c r="B82" s="281" t="s">
        <v>206</v>
      </c>
      <c r="C82" s="210"/>
      <c r="D82" s="163">
        <v>2013</v>
      </c>
      <c r="E82" s="163"/>
      <c r="F82" s="164">
        <v>12.9</v>
      </c>
      <c r="G82" s="164">
        <v>12.7</v>
      </c>
      <c r="H82" s="164">
        <v>12.9</v>
      </c>
      <c r="I82" s="164">
        <v>12.7</v>
      </c>
      <c r="J82" s="164"/>
      <c r="K82" s="164">
        <v>12.3</v>
      </c>
      <c r="L82" s="164">
        <v>12.6</v>
      </c>
      <c r="M82" s="164">
        <v>12.7</v>
      </c>
      <c r="N82" s="164">
        <v>12.5</v>
      </c>
      <c r="O82" s="164">
        <v>13.2</v>
      </c>
      <c r="P82" s="164">
        <v>12.6</v>
      </c>
      <c r="Q82" s="164"/>
      <c r="R82" s="164">
        <v>12.5</v>
      </c>
      <c r="S82" s="164">
        <v>12.5</v>
      </c>
      <c r="T82" s="164">
        <v>11.4</v>
      </c>
      <c r="U82" s="164"/>
      <c r="V82" s="164">
        <v>10.6</v>
      </c>
      <c r="W82" s="164">
        <v>10.199999999999999</v>
      </c>
      <c r="X82" s="164">
        <v>9.9</v>
      </c>
      <c r="Y82" s="164"/>
      <c r="Z82" s="164">
        <v>13.1</v>
      </c>
      <c r="AA82" s="164">
        <v>11</v>
      </c>
      <c r="AB82" s="164">
        <v>12.2</v>
      </c>
      <c r="AC82" s="164">
        <v>9.6999999999999993</v>
      </c>
      <c r="AD82" s="164">
        <v>9.5</v>
      </c>
      <c r="AE82" s="164">
        <v>11.9</v>
      </c>
      <c r="AF82" s="164">
        <v>10.8</v>
      </c>
      <c r="AG82" s="164">
        <v>9.4</v>
      </c>
      <c r="AH82" s="164"/>
      <c r="AI82" s="164">
        <v>12.3</v>
      </c>
      <c r="AJ82" s="164">
        <v>12.2</v>
      </c>
      <c r="AK82" s="164">
        <v>13.7</v>
      </c>
      <c r="AL82" s="164">
        <v>14.2</v>
      </c>
      <c r="AM82" s="164"/>
      <c r="AN82" s="164">
        <v>12.2</v>
      </c>
      <c r="AO82" s="164">
        <v>12.7</v>
      </c>
      <c r="AP82" s="164">
        <v>12.4</v>
      </c>
      <c r="AQ82" s="164"/>
      <c r="AR82" s="164">
        <v>13.5</v>
      </c>
      <c r="AS82" s="164">
        <v>13.9</v>
      </c>
      <c r="AT82" s="164"/>
      <c r="AU82" s="164">
        <v>13.1</v>
      </c>
      <c r="AV82" s="164">
        <v>11.4</v>
      </c>
      <c r="AW82" s="164"/>
      <c r="AX82" s="164">
        <v>13.3</v>
      </c>
      <c r="AY82" s="164">
        <v>12.8</v>
      </c>
      <c r="AZ82" s="164"/>
      <c r="BA82" s="164">
        <v>13.2</v>
      </c>
      <c r="BB82" s="164">
        <v>13.3</v>
      </c>
      <c r="BC82" s="164"/>
      <c r="BD82" s="164">
        <v>13</v>
      </c>
      <c r="BE82" s="164">
        <v>11.6</v>
      </c>
      <c r="BF82" s="164"/>
      <c r="BG82" s="164">
        <v>12.8</v>
      </c>
      <c r="BH82" s="164">
        <v>13.2</v>
      </c>
      <c r="BI82" s="164"/>
      <c r="BJ82" s="166" t="s">
        <v>84</v>
      </c>
      <c r="BK82" s="164">
        <v>13.9</v>
      </c>
      <c r="BL82" s="164">
        <v>13.1</v>
      </c>
      <c r="BM82" s="164">
        <v>12.8</v>
      </c>
      <c r="BN82" s="164">
        <v>13.1</v>
      </c>
      <c r="BO82" s="164"/>
      <c r="BP82" s="164">
        <v>13.1</v>
      </c>
      <c r="BQ82" s="166" t="s">
        <v>84</v>
      </c>
      <c r="BR82" s="164"/>
      <c r="BS82" s="164">
        <v>12.2</v>
      </c>
    </row>
    <row r="83" spans="1:71" ht="11.25" customHeight="1" x14ac:dyDescent="0.35">
      <c r="A83" s="281"/>
      <c r="B83" s="281"/>
      <c r="C83" s="210"/>
      <c r="D83" s="163">
        <v>2015</v>
      </c>
      <c r="E83" s="163"/>
      <c r="F83" s="164">
        <v>10.199999999999999</v>
      </c>
      <c r="G83" s="164">
        <v>10.1</v>
      </c>
      <c r="H83" s="164">
        <v>10.3</v>
      </c>
      <c r="I83" s="164">
        <v>10.199999999999999</v>
      </c>
      <c r="J83" s="164"/>
      <c r="K83" s="164">
        <v>9.3000000000000007</v>
      </c>
      <c r="L83" s="164">
        <v>10.1</v>
      </c>
      <c r="M83" s="164">
        <v>10.5</v>
      </c>
      <c r="N83" s="164">
        <v>9.8000000000000007</v>
      </c>
      <c r="O83" s="164">
        <v>10.4</v>
      </c>
      <c r="P83" s="164">
        <v>9.8000000000000007</v>
      </c>
      <c r="Q83" s="164"/>
      <c r="R83" s="164">
        <v>9.9</v>
      </c>
      <c r="S83" s="164">
        <v>9.8000000000000007</v>
      </c>
      <c r="T83" s="164">
        <v>8.9</v>
      </c>
      <c r="U83" s="164"/>
      <c r="V83" s="164">
        <v>8.4</v>
      </c>
      <c r="W83" s="164">
        <v>7.8</v>
      </c>
      <c r="X83" s="164">
        <v>7.7</v>
      </c>
      <c r="Y83" s="164"/>
      <c r="Z83" s="164">
        <v>10.3</v>
      </c>
      <c r="AA83" s="164">
        <v>8.6</v>
      </c>
      <c r="AB83" s="164">
        <v>9.3000000000000007</v>
      </c>
      <c r="AC83" s="164">
        <v>7.4</v>
      </c>
      <c r="AD83" s="164">
        <v>7.3</v>
      </c>
      <c r="AE83" s="164">
        <v>8.9</v>
      </c>
      <c r="AF83" s="164">
        <v>8.1</v>
      </c>
      <c r="AG83" s="164">
        <v>7.3</v>
      </c>
      <c r="AH83" s="164"/>
      <c r="AI83" s="164">
        <v>9.6999999999999993</v>
      </c>
      <c r="AJ83" s="164">
        <v>9.9</v>
      </c>
      <c r="AK83" s="164">
        <v>10.9</v>
      </c>
      <c r="AL83" s="164">
        <v>11.2</v>
      </c>
      <c r="AM83" s="164"/>
      <c r="AN83" s="164">
        <v>9.8000000000000007</v>
      </c>
      <c r="AO83" s="164">
        <v>9.9</v>
      </c>
      <c r="AP83" s="164">
        <v>9.8000000000000007</v>
      </c>
      <c r="AQ83" s="164"/>
      <c r="AR83" s="164">
        <v>10.6</v>
      </c>
      <c r="AS83" s="164">
        <v>11</v>
      </c>
      <c r="AT83" s="164"/>
      <c r="AU83" s="164">
        <v>10.8</v>
      </c>
      <c r="AV83" s="164">
        <v>9</v>
      </c>
      <c r="AW83" s="164"/>
      <c r="AX83" s="164">
        <v>10.7</v>
      </c>
      <c r="AY83" s="164">
        <v>10.199999999999999</v>
      </c>
      <c r="AZ83" s="164"/>
      <c r="BA83" s="164">
        <v>10.6</v>
      </c>
      <c r="BB83" s="164">
        <v>10.6</v>
      </c>
      <c r="BC83" s="164"/>
      <c r="BD83" s="164">
        <v>10.3</v>
      </c>
      <c r="BE83" s="164">
        <v>8.8000000000000007</v>
      </c>
      <c r="BF83" s="164"/>
      <c r="BG83" s="164">
        <v>10.3</v>
      </c>
      <c r="BH83" s="164">
        <v>10.7</v>
      </c>
      <c r="BI83" s="164"/>
      <c r="BJ83" s="164">
        <v>11.7</v>
      </c>
      <c r="BK83" s="164">
        <v>11.5</v>
      </c>
      <c r="BL83" s="164">
        <v>10.5</v>
      </c>
      <c r="BM83" s="164">
        <v>10.199999999999999</v>
      </c>
      <c r="BN83" s="164">
        <v>10.4</v>
      </c>
      <c r="BO83" s="164"/>
      <c r="BP83" s="164">
        <v>10.4</v>
      </c>
      <c r="BQ83" s="166" t="s">
        <v>84</v>
      </c>
      <c r="BR83" s="164"/>
      <c r="BS83" s="164">
        <v>9.6999999999999993</v>
      </c>
    </row>
    <row r="84" spans="1:71" ht="11.25" customHeight="1" x14ac:dyDescent="0.35">
      <c r="A84" s="281"/>
      <c r="B84" s="281"/>
      <c r="C84" s="210"/>
      <c r="D84" s="163">
        <v>2018</v>
      </c>
      <c r="E84" s="163"/>
      <c r="F84" s="164">
        <v>10.5</v>
      </c>
      <c r="G84" s="164">
        <v>10.4</v>
      </c>
      <c r="H84" s="164">
        <v>10.6</v>
      </c>
      <c r="I84" s="164">
        <v>10.8</v>
      </c>
      <c r="J84" s="164"/>
      <c r="K84" s="164">
        <v>9.9</v>
      </c>
      <c r="L84" s="164">
        <v>10.3</v>
      </c>
      <c r="M84" s="164">
        <v>10.6</v>
      </c>
      <c r="N84" s="164">
        <v>10.3</v>
      </c>
      <c r="O84" s="164">
        <v>10.6</v>
      </c>
      <c r="P84" s="164">
        <v>10.3</v>
      </c>
      <c r="Q84" s="164"/>
      <c r="R84" s="164">
        <v>10.199999999999999</v>
      </c>
      <c r="S84" s="164">
        <v>10.1</v>
      </c>
      <c r="T84" s="164">
        <v>9.5</v>
      </c>
      <c r="U84" s="164"/>
      <c r="V84" s="164">
        <v>9.4</v>
      </c>
      <c r="W84" s="164">
        <v>8.5</v>
      </c>
      <c r="X84" s="164">
        <v>8.6</v>
      </c>
      <c r="Y84" s="164"/>
      <c r="Z84" s="164">
        <v>10.7</v>
      </c>
      <c r="AA84" s="164">
        <v>8.9</v>
      </c>
      <c r="AB84" s="164">
        <v>10</v>
      </c>
      <c r="AC84" s="164">
        <v>8.1</v>
      </c>
      <c r="AD84" s="164">
        <v>8.4</v>
      </c>
      <c r="AE84" s="164">
        <v>9.6</v>
      </c>
      <c r="AF84" s="164">
        <v>9</v>
      </c>
      <c r="AG84" s="164">
        <v>7.9</v>
      </c>
      <c r="AH84" s="164"/>
      <c r="AI84" s="164">
        <v>10.1</v>
      </c>
      <c r="AJ84" s="164">
        <v>10</v>
      </c>
      <c r="AK84" s="164">
        <v>11.3</v>
      </c>
      <c r="AL84" s="164">
        <v>11.3</v>
      </c>
      <c r="AM84" s="164"/>
      <c r="AN84" s="164">
        <v>10.199999999999999</v>
      </c>
      <c r="AO84" s="164">
        <v>10.3</v>
      </c>
      <c r="AP84" s="164">
        <v>10.3</v>
      </c>
      <c r="AQ84" s="164"/>
      <c r="AR84" s="164">
        <v>11</v>
      </c>
      <c r="AS84" s="164">
        <v>11.5</v>
      </c>
      <c r="AT84" s="164"/>
      <c r="AU84" s="164">
        <v>9.5</v>
      </c>
      <c r="AV84" s="164">
        <v>10.9</v>
      </c>
      <c r="AW84" s="164"/>
      <c r="AX84" s="164">
        <v>11.3</v>
      </c>
      <c r="AY84" s="164">
        <v>10.7</v>
      </c>
      <c r="AZ84" s="164"/>
      <c r="BA84" s="164">
        <v>11.1</v>
      </c>
      <c r="BB84" s="164">
        <v>10.8</v>
      </c>
      <c r="BC84" s="164"/>
      <c r="BD84" s="164">
        <v>10.7</v>
      </c>
      <c r="BE84" s="164">
        <v>9.9</v>
      </c>
      <c r="BF84" s="164"/>
      <c r="BG84" s="164">
        <v>10.8</v>
      </c>
      <c r="BH84" s="164">
        <v>11.2</v>
      </c>
      <c r="BI84" s="164"/>
      <c r="BJ84" s="164">
        <v>11.7</v>
      </c>
      <c r="BK84" s="164">
        <v>11.5</v>
      </c>
      <c r="BL84" s="164">
        <v>11.1</v>
      </c>
      <c r="BM84" s="164">
        <v>10.7</v>
      </c>
      <c r="BN84" s="164">
        <v>11</v>
      </c>
      <c r="BO84" s="164"/>
      <c r="BP84" s="164">
        <v>10.9</v>
      </c>
      <c r="BQ84" s="164">
        <v>10.199999999999999</v>
      </c>
      <c r="BR84" s="164"/>
      <c r="BS84" s="164">
        <v>10.1</v>
      </c>
    </row>
    <row r="85" spans="1:71" ht="11.25" customHeight="1" x14ac:dyDescent="0.35">
      <c r="A85" s="281"/>
      <c r="B85" s="281" t="s">
        <v>207</v>
      </c>
      <c r="C85" s="210"/>
      <c r="D85" s="163">
        <v>2013</v>
      </c>
      <c r="E85" s="163"/>
      <c r="F85" s="164">
        <v>3</v>
      </c>
      <c r="G85" s="164">
        <v>8</v>
      </c>
      <c r="H85" s="164">
        <v>1</v>
      </c>
      <c r="I85" s="164">
        <v>6</v>
      </c>
      <c r="J85" s="164"/>
      <c r="K85" s="164">
        <v>0</v>
      </c>
      <c r="L85" s="164">
        <v>0</v>
      </c>
      <c r="M85" s="164">
        <v>0</v>
      </c>
      <c r="N85" s="164">
        <v>5</v>
      </c>
      <c r="O85" s="164">
        <v>0</v>
      </c>
      <c r="P85" s="164">
        <v>10</v>
      </c>
      <c r="Q85" s="164"/>
      <c r="R85" s="164">
        <v>3</v>
      </c>
      <c r="S85" s="164">
        <v>1</v>
      </c>
      <c r="T85" s="164">
        <v>18</v>
      </c>
      <c r="U85" s="164"/>
      <c r="V85" s="164">
        <v>40</v>
      </c>
      <c r="W85" s="164">
        <v>70</v>
      </c>
      <c r="X85" s="164">
        <v>65</v>
      </c>
      <c r="Y85" s="164"/>
      <c r="Z85" s="164">
        <v>4</v>
      </c>
      <c r="AA85" s="164">
        <v>27</v>
      </c>
      <c r="AB85" s="164">
        <v>0</v>
      </c>
      <c r="AC85" s="164">
        <v>83</v>
      </c>
      <c r="AD85" s="164">
        <v>100</v>
      </c>
      <c r="AE85" s="164">
        <v>12</v>
      </c>
      <c r="AF85" s="164">
        <v>36</v>
      </c>
      <c r="AG85" s="164">
        <v>99</v>
      </c>
      <c r="AH85" s="164"/>
      <c r="AI85" s="164">
        <v>10</v>
      </c>
      <c r="AJ85" s="164">
        <v>5</v>
      </c>
      <c r="AK85" s="164">
        <v>0</v>
      </c>
      <c r="AL85" s="164">
        <v>0</v>
      </c>
      <c r="AM85" s="164"/>
      <c r="AN85" s="164">
        <v>12</v>
      </c>
      <c r="AO85" s="164">
        <v>8</v>
      </c>
      <c r="AP85" s="164">
        <v>10</v>
      </c>
      <c r="AQ85" s="164"/>
      <c r="AR85" s="164">
        <v>2</v>
      </c>
      <c r="AS85" s="164">
        <v>0</v>
      </c>
      <c r="AT85" s="164"/>
      <c r="AU85" s="164">
        <v>14</v>
      </c>
      <c r="AV85" s="164">
        <v>29</v>
      </c>
      <c r="AW85" s="164"/>
      <c r="AX85" s="164">
        <v>4</v>
      </c>
      <c r="AY85" s="164">
        <v>6</v>
      </c>
      <c r="AZ85" s="164"/>
      <c r="BA85" s="164">
        <v>3</v>
      </c>
      <c r="BB85" s="164">
        <v>0</v>
      </c>
      <c r="BC85" s="164"/>
      <c r="BD85" s="164">
        <v>6</v>
      </c>
      <c r="BE85" s="164">
        <v>38</v>
      </c>
      <c r="BF85" s="164"/>
      <c r="BG85" s="164">
        <v>8</v>
      </c>
      <c r="BH85" s="164">
        <v>5</v>
      </c>
      <c r="BI85" s="164"/>
      <c r="BJ85" s="166" t="s">
        <v>84</v>
      </c>
      <c r="BK85" s="164">
        <v>0</v>
      </c>
      <c r="BL85" s="164">
        <v>5</v>
      </c>
      <c r="BM85" s="164">
        <v>8</v>
      </c>
      <c r="BN85" s="164">
        <v>5</v>
      </c>
      <c r="BO85" s="164"/>
      <c r="BP85" s="164">
        <v>3</v>
      </c>
      <c r="BQ85" s="166" t="s">
        <v>84</v>
      </c>
      <c r="BR85" s="164"/>
      <c r="BS85" s="164">
        <v>16</v>
      </c>
    </row>
    <row r="86" spans="1:71" ht="11.25" customHeight="1" x14ac:dyDescent="0.35">
      <c r="A86" s="281"/>
      <c r="B86" s="281"/>
      <c r="C86" s="210"/>
      <c r="D86" s="163">
        <v>2015</v>
      </c>
      <c r="E86" s="163"/>
      <c r="F86" s="164">
        <v>35</v>
      </c>
      <c r="G86" s="164">
        <v>43</v>
      </c>
      <c r="H86" s="164">
        <v>34</v>
      </c>
      <c r="I86" s="164">
        <v>41</v>
      </c>
      <c r="J86" s="164"/>
      <c r="K86" s="164">
        <v>68</v>
      </c>
      <c r="L86" s="164">
        <v>41</v>
      </c>
      <c r="M86" s="164">
        <v>19</v>
      </c>
      <c r="N86" s="164">
        <v>54</v>
      </c>
      <c r="O86" s="164">
        <v>25</v>
      </c>
      <c r="P86" s="164">
        <v>54</v>
      </c>
      <c r="Q86" s="164"/>
      <c r="R86" s="164">
        <v>44</v>
      </c>
      <c r="S86" s="164">
        <v>52</v>
      </c>
      <c r="T86" s="164">
        <v>73</v>
      </c>
      <c r="U86" s="164"/>
      <c r="V86" s="164">
        <v>96</v>
      </c>
      <c r="W86" s="164">
        <v>95</v>
      </c>
      <c r="X86" s="164">
        <v>95</v>
      </c>
      <c r="Y86" s="164"/>
      <c r="Z86" s="164">
        <v>41</v>
      </c>
      <c r="AA86" s="164">
        <v>86</v>
      </c>
      <c r="AB86" s="164">
        <v>92</v>
      </c>
      <c r="AC86" s="164">
        <v>100</v>
      </c>
      <c r="AD86" s="164">
        <v>100</v>
      </c>
      <c r="AE86" s="164">
        <v>100</v>
      </c>
      <c r="AF86" s="164">
        <v>98</v>
      </c>
      <c r="AG86" s="164">
        <v>100</v>
      </c>
      <c r="AH86" s="164"/>
      <c r="AI86" s="164">
        <v>61</v>
      </c>
      <c r="AJ86" s="164">
        <v>53</v>
      </c>
      <c r="AK86" s="164">
        <v>25</v>
      </c>
      <c r="AL86" s="164">
        <v>10</v>
      </c>
      <c r="AM86" s="164"/>
      <c r="AN86" s="164">
        <v>49</v>
      </c>
      <c r="AO86" s="164">
        <v>51</v>
      </c>
      <c r="AP86" s="164">
        <v>49</v>
      </c>
      <c r="AQ86" s="164"/>
      <c r="AR86" s="164">
        <v>22</v>
      </c>
      <c r="AS86" s="164">
        <v>0</v>
      </c>
      <c r="AT86" s="164"/>
      <c r="AU86" s="164">
        <v>14</v>
      </c>
      <c r="AV86" s="164">
        <v>80</v>
      </c>
      <c r="AW86" s="164"/>
      <c r="AX86" s="164">
        <v>26</v>
      </c>
      <c r="AY86" s="164">
        <v>40</v>
      </c>
      <c r="AZ86" s="164"/>
      <c r="BA86" s="164">
        <v>30</v>
      </c>
      <c r="BB86" s="164">
        <v>25</v>
      </c>
      <c r="BC86" s="164"/>
      <c r="BD86" s="164">
        <v>38</v>
      </c>
      <c r="BE86" s="164">
        <v>90</v>
      </c>
      <c r="BF86" s="164"/>
      <c r="BG86" s="164">
        <v>38</v>
      </c>
      <c r="BH86" s="164">
        <v>26</v>
      </c>
      <c r="BI86" s="164"/>
      <c r="BJ86" s="164">
        <v>0</v>
      </c>
      <c r="BK86" s="164">
        <v>14</v>
      </c>
      <c r="BL86" s="164">
        <v>30</v>
      </c>
      <c r="BM86" s="164">
        <v>42</v>
      </c>
      <c r="BN86" s="164">
        <v>31</v>
      </c>
      <c r="BO86" s="164"/>
      <c r="BP86" s="164">
        <v>33</v>
      </c>
      <c r="BQ86" s="166" t="s">
        <v>84</v>
      </c>
      <c r="BR86" s="164"/>
      <c r="BS86" s="164">
        <v>55</v>
      </c>
    </row>
    <row r="87" spans="1:71" ht="11.25" customHeight="1" x14ac:dyDescent="0.35">
      <c r="A87" s="281"/>
      <c r="B87" s="281"/>
      <c r="C87" s="210"/>
      <c r="D87" s="163">
        <v>2018</v>
      </c>
      <c r="E87" s="163"/>
      <c r="F87" s="164">
        <v>27</v>
      </c>
      <c r="G87" s="164">
        <v>44</v>
      </c>
      <c r="H87" s="164">
        <v>27</v>
      </c>
      <c r="I87" s="164">
        <v>25</v>
      </c>
      <c r="J87" s="164"/>
      <c r="K87" s="164">
        <v>58</v>
      </c>
      <c r="L87" s="164">
        <v>32</v>
      </c>
      <c r="M87" s="164">
        <v>13</v>
      </c>
      <c r="N87" s="164">
        <v>42</v>
      </c>
      <c r="O87" s="164">
        <v>27</v>
      </c>
      <c r="P87" s="164">
        <v>41</v>
      </c>
      <c r="Q87" s="164"/>
      <c r="R87" s="164">
        <v>39</v>
      </c>
      <c r="S87" s="164">
        <v>49</v>
      </c>
      <c r="T87" s="164">
        <v>65</v>
      </c>
      <c r="U87" s="164"/>
      <c r="V87" s="164">
        <v>63</v>
      </c>
      <c r="W87" s="164">
        <v>86</v>
      </c>
      <c r="X87" s="164">
        <v>93</v>
      </c>
      <c r="Y87" s="164"/>
      <c r="Z87" s="164">
        <v>27</v>
      </c>
      <c r="AA87" s="164">
        <v>84</v>
      </c>
      <c r="AB87" s="164">
        <v>58</v>
      </c>
      <c r="AC87" s="164">
        <v>98</v>
      </c>
      <c r="AD87" s="164">
        <v>100</v>
      </c>
      <c r="AE87" s="164">
        <v>99</v>
      </c>
      <c r="AF87" s="164">
        <v>90</v>
      </c>
      <c r="AG87" s="164">
        <v>100</v>
      </c>
      <c r="AH87" s="164"/>
      <c r="AI87" s="164">
        <v>48</v>
      </c>
      <c r="AJ87" s="164">
        <v>55</v>
      </c>
      <c r="AK87" s="164">
        <v>14</v>
      </c>
      <c r="AL87" s="164">
        <v>8</v>
      </c>
      <c r="AM87" s="164"/>
      <c r="AN87" s="164">
        <v>42</v>
      </c>
      <c r="AO87" s="164">
        <v>41</v>
      </c>
      <c r="AP87" s="164">
        <v>39</v>
      </c>
      <c r="AQ87" s="164"/>
      <c r="AR87" s="164">
        <v>17</v>
      </c>
      <c r="AS87" s="164">
        <v>0</v>
      </c>
      <c r="AT87" s="164"/>
      <c r="AU87" s="164">
        <v>75</v>
      </c>
      <c r="AV87" s="164">
        <v>28</v>
      </c>
      <c r="AW87" s="164"/>
      <c r="AX87" s="164">
        <v>18</v>
      </c>
      <c r="AY87" s="164">
        <v>30</v>
      </c>
      <c r="AZ87" s="164"/>
      <c r="BA87" s="164">
        <v>20</v>
      </c>
      <c r="BB87" s="164">
        <v>26</v>
      </c>
      <c r="BC87" s="164"/>
      <c r="BD87" s="164">
        <v>29</v>
      </c>
      <c r="BE87" s="164">
        <v>57</v>
      </c>
      <c r="BF87" s="164"/>
      <c r="BG87" s="164">
        <v>30</v>
      </c>
      <c r="BH87" s="164">
        <v>20</v>
      </c>
      <c r="BI87" s="164"/>
      <c r="BJ87" s="164">
        <v>0</v>
      </c>
      <c r="BK87" s="164">
        <v>13</v>
      </c>
      <c r="BL87" s="164">
        <v>21</v>
      </c>
      <c r="BM87" s="164">
        <v>33</v>
      </c>
      <c r="BN87" s="164">
        <v>22</v>
      </c>
      <c r="BO87" s="164"/>
      <c r="BP87" s="164">
        <v>22</v>
      </c>
      <c r="BQ87" s="164">
        <v>43</v>
      </c>
      <c r="BR87" s="164"/>
      <c r="BS87" s="164">
        <v>46</v>
      </c>
    </row>
    <row r="88" spans="1:71" ht="11.25" customHeight="1" x14ac:dyDescent="0.35">
      <c r="A88" s="281" t="s">
        <v>209</v>
      </c>
      <c r="B88" s="281" t="s">
        <v>206</v>
      </c>
      <c r="C88" s="210"/>
      <c r="D88" s="163">
        <v>2013</v>
      </c>
      <c r="E88" s="163"/>
      <c r="F88" s="164">
        <v>15.7</v>
      </c>
      <c r="G88" s="164">
        <v>15.8</v>
      </c>
      <c r="H88" s="164">
        <v>15.6</v>
      </c>
      <c r="I88" s="164">
        <v>17.2</v>
      </c>
      <c r="J88" s="164"/>
      <c r="K88" s="164">
        <v>15.3</v>
      </c>
      <c r="L88" s="164">
        <v>14.7</v>
      </c>
      <c r="M88" s="164">
        <v>14.5</v>
      </c>
      <c r="N88" s="164">
        <v>15.7</v>
      </c>
      <c r="O88" s="164">
        <v>15.5</v>
      </c>
      <c r="P88" s="164">
        <v>16</v>
      </c>
      <c r="Q88" s="164"/>
      <c r="R88" s="164">
        <v>15.1</v>
      </c>
      <c r="S88" s="164">
        <v>13.8</v>
      </c>
      <c r="T88" s="164">
        <v>13.7</v>
      </c>
      <c r="U88" s="164"/>
      <c r="V88" s="164">
        <v>11.8</v>
      </c>
      <c r="W88" s="164">
        <v>11.1</v>
      </c>
      <c r="X88" s="164">
        <v>9.9</v>
      </c>
      <c r="Y88" s="164"/>
      <c r="Z88" s="164">
        <v>19</v>
      </c>
      <c r="AA88" s="164">
        <v>14.1</v>
      </c>
      <c r="AB88" s="164">
        <v>17.2</v>
      </c>
      <c r="AC88" s="164">
        <v>11.4</v>
      </c>
      <c r="AD88" s="164">
        <v>7.9</v>
      </c>
      <c r="AE88" s="164">
        <v>16.3</v>
      </c>
      <c r="AF88" s="164">
        <v>11.5</v>
      </c>
      <c r="AG88" s="164">
        <v>9</v>
      </c>
      <c r="AH88" s="164"/>
      <c r="AI88" s="164">
        <v>15.1</v>
      </c>
      <c r="AJ88" s="164">
        <v>15.9</v>
      </c>
      <c r="AK88" s="164">
        <v>17.899999999999999</v>
      </c>
      <c r="AL88" s="164">
        <v>17</v>
      </c>
      <c r="AM88" s="164"/>
      <c r="AN88" s="164">
        <v>14.8</v>
      </c>
      <c r="AO88" s="164">
        <v>15.5</v>
      </c>
      <c r="AP88" s="164">
        <v>15.5</v>
      </c>
      <c r="AQ88" s="164"/>
      <c r="AR88" s="164">
        <v>20.8</v>
      </c>
      <c r="AS88" s="164">
        <v>18.7</v>
      </c>
      <c r="AT88" s="164"/>
      <c r="AU88" s="164">
        <v>15.9</v>
      </c>
      <c r="AV88" s="164">
        <v>13.8</v>
      </c>
      <c r="AW88" s="164"/>
      <c r="AX88" s="164">
        <v>19</v>
      </c>
      <c r="AY88" s="164">
        <v>16.2</v>
      </c>
      <c r="AZ88" s="164"/>
      <c r="BA88" s="164">
        <v>20.399999999999999</v>
      </c>
      <c r="BB88" s="164">
        <v>18.8</v>
      </c>
      <c r="BC88" s="164"/>
      <c r="BD88" s="164">
        <v>17.7</v>
      </c>
      <c r="BE88" s="164">
        <v>16.5</v>
      </c>
      <c r="BF88" s="164"/>
      <c r="BG88" s="164">
        <v>17.3</v>
      </c>
      <c r="BH88" s="164">
        <v>19.399999999999999</v>
      </c>
      <c r="BI88" s="164"/>
      <c r="BJ88" s="166" t="s">
        <v>84</v>
      </c>
      <c r="BK88" s="164">
        <v>23.4</v>
      </c>
      <c r="BL88" s="164">
        <v>19.3</v>
      </c>
      <c r="BM88" s="164">
        <v>18.399999999999999</v>
      </c>
      <c r="BN88" s="164">
        <v>19.3</v>
      </c>
      <c r="BO88" s="164"/>
      <c r="BP88" s="164">
        <v>18.2</v>
      </c>
      <c r="BQ88" s="166" t="s">
        <v>84</v>
      </c>
      <c r="BR88" s="164"/>
      <c r="BS88" s="164">
        <v>15.9</v>
      </c>
    </row>
    <row r="89" spans="1:71" ht="11.25" customHeight="1" x14ac:dyDescent="0.35">
      <c r="A89" s="281"/>
      <c r="B89" s="281"/>
      <c r="C89" s="210"/>
      <c r="D89" s="163">
        <v>2015</v>
      </c>
      <c r="E89" s="163"/>
      <c r="F89" s="164">
        <v>14.4</v>
      </c>
      <c r="G89" s="164">
        <v>14.7</v>
      </c>
      <c r="H89" s="164">
        <v>14.3</v>
      </c>
      <c r="I89" s="164">
        <v>16</v>
      </c>
      <c r="J89" s="164"/>
      <c r="K89" s="164">
        <v>13.2</v>
      </c>
      <c r="L89" s="164">
        <v>13.5</v>
      </c>
      <c r="M89" s="164">
        <v>13.7</v>
      </c>
      <c r="N89" s="164">
        <v>14.4</v>
      </c>
      <c r="O89" s="164">
        <v>14.1</v>
      </c>
      <c r="P89" s="164">
        <v>13.9</v>
      </c>
      <c r="Q89" s="164"/>
      <c r="R89" s="164">
        <v>14</v>
      </c>
      <c r="S89" s="164">
        <v>12.5</v>
      </c>
      <c r="T89" s="164">
        <v>12.4</v>
      </c>
      <c r="U89" s="164"/>
      <c r="V89" s="164">
        <v>11.1</v>
      </c>
      <c r="W89" s="164">
        <v>9.6999999999999993</v>
      </c>
      <c r="X89" s="164">
        <v>9.1</v>
      </c>
      <c r="Y89" s="164"/>
      <c r="Z89" s="164">
        <v>17.600000000000001</v>
      </c>
      <c r="AA89" s="164">
        <v>11.6</v>
      </c>
      <c r="AB89" s="164">
        <v>15.6</v>
      </c>
      <c r="AC89" s="164">
        <v>8.5</v>
      </c>
      <c r="AD89" s="164">
        <v>7.4</v>
      </c>
      <c r="AE89" s="164">
        <v>14.7</v>
      </c>
      <c r="AF89" s="164">
        <v>10.5</v>
      </c>
      <c r="AG89" s="164">
        <v>8</v>
      </c>
      <c r="AH89" s="164"/>
      <c r="AI89" s="164">
        <v>13.6</v>
      </c>
      <c r="AJ89" s="164">
        <v>14.8</v>
      </c>
      <c r="AK89" s="164">
        <v>16.3</v>
      </c>
      <c r="AL89" s="164">
        <v>16.3</v>
      </c>
      <c r="AM89" s="164"/>
      <c r="AN89" s="164">
        <v>13.6</v>
      </c>
      <c r="AO89" s="164">
        <v>13.7</v>
      </c>
      <c r="AP89" s="164">
        <v>14.2</v>
      </c>
      <c r="AQ89" s="164"/>
      <c r="AR89" s="164">
        <v>18.899999999999999</v>
      </c>
      <c r="AS89" s="164">
        <v>16.600000000000001</v>
      </c>
      <c r="AT89" s="164"/>
      <c r="AU89" s="164">
        <v>16.8</v>
      </c>
      <c r="AV89" s="164">
        <v>12.3</v>
      </c>
      <c r="AW89" s="164"/>
      <c r="AX89" s="164">
        <v>17.7</v>
      </c>
      <c r="AY89" s="164">
        <v>14.7</v>
      </c>
      <c r="AZ89" s="164"/>
      <c r="BA89" s="164">
        <v>19.399999999999999</v>
      </c>
      <c r="BB89" s="164">
        <v>17.600000000000001</v>
      </c>
      <c r="BC89" s="164"/>
      <c r="BD89" s="164">
        <v>16.3</v>
      </c>
      <c r="BE89" s="164">
        <v>13.9</v>
      </c>
      <c r="BF89" s="164"/>
      <c r="BG89" s="164">
        <v>16.100000000000001</v>
      </c>
      <c r="BH89" s="164">
        <v>18.3</v>
      </c>
      <c r="BI89" s="164"/>
      <c r="BJ89" s="164">
        <v>18.600000000000001</v>
      </c>
      <c r="BK89" s="164">
        <v>22.6</v>
      </c>
      <c r="BL89" s="164">
        <v>17.7</v>
      </c>
      <c r="BM89" s="164">
        <v>17</v>
      </c>
      <c r="BN89" s="164">
        <v>17.8</v>
      </c>
      <c r="BO89" s="164"/>
      <c r="BP89" s="164">
        <v>16.8</v>
      </c>
      <c r="BQ89" s="166" t="s">
        <v>84</v>
      </c>
      <c r="BR89" s="164"/>
      <c r="BS89" s="164">
        <v>14</v>
      </c>
    </row>
    <row r="90" spans="1:71" ht="11.25" customHeight="1" x14ac:dyDescent="0.35">
      <c r="A90" s="281"/>
      <c r="B90" s="281"/>
      <c r="C90" s="210"/>
      <c r="D90" s="163">
        <v>2018</v>
      </c>
      <c r="E90" s="163"/>
      <c r="F90" s="164">
        <v>14</v>
      </c>
      <c r="G90" s="164">
        <v>13.9</v>
      </c>
      <c r="H90" s="164">
        <v>13.9</v>
      </c>
      <c r="I90" s="164">
        <v>16</v>
      </c>
      <c r="J90" s="164"/>
      <c r="K90" s="164">
        <v>13.5</v>
      </c>
      <c r="L90" s="164">
        <v>13.2</v>
      </c>
      <c r="M90" s="164">
        <v>13.1</v>
      </c>
      <c r="N90" s="164">
        <v>13.9</v>
      </c>
      <c r="O90" s="164">
        <v>13.9</v>
      </c>
      <c r="P90" s="164">
        <v>14.1</v>
      </c>
      <c r="Q90" s="164"/>
      <c r="R90" s="164">
        <v>13.6</v>
      </c>
      <c r="S90" s="164">
        <v>12.4</v>
      </c>
      <c r="T90" s="164">
        <v>12.3</v>
      </c>
      <c r="U90" s="164"/>
      <c r="V90" s="164">
        <v>11</v>
      </c>
      <c r="W90" s="164">
        <v>9.4</v>
      </c>
      <c r="X90" s="164">
        <v>8.3000000000000007</v>
      </c>
      <c r="Y90" s="164"/>
      <c r="Z90" s="164">
        <v>16.7</v>
      </c>
      <c r="AA90" s="164">
        <v>11.1</v>
      </c>
      <c r="AB90" s="164">
        <v>15.4</v>
      </c>
      <c r="AC90" s="164">
        <v>8.6</v>
      </c>
      <c r="AD90" s="164">
        <v>7.2</v>
      </c>
      <c r="AE90" s="164">
        <v>14.9</v>
      </c>
      <c r="AF90" s="164">
        <v>10.4</v>
      </c>
      <c r="AG90" s="164">
        <v>8.1</v>
      </c>
      <c r="AH90" s="164"/>
      <c r="AI90" s="164">
        <v>13.5</v>
      </c>
      <c r="AJ90" s="164">
        <v>13.9</v>
      </c>
      <c r="AK90" s="164">
        <v>15.6</v>
      </c>
      <c r="AL90" s="164">
        <v>15.3</v>
      </c>
      <c r="AM90" s="164"/>
      <c r="AN90" s="164">
        <v>13.4</v>
      </c>
      <c r="AO90" s="164">
        <v>13.5</v>
      </c>
      <c r="AP90" s="164">
        <v>13.9</v>
      </c>
      <c r="AQ90" s="164"/>
      <c r="AR90" s="164">
        <v>17.399999999999999</v>
      </c>
      <c r="AS90" s="164">
        <v>16.8</v>
      </c>
      <c r="AT90" s="164"/>
      <c r="AU90" s="164">
        <v>11.9</v>
      </c>
      <c r="AV90" s="164">
        <v>15.2</v>
      </c>
      <c r="AW90" s="164"/>
      <c r="AX90" s="164">
        <v>17.100000000000001</v>
      </c>
      <c r="AY90" s="164">
        <v>14.5</v>
      </c>
      <c r="AZ90" s="164"/>
      <c r="BA90" s="164">
        <v>18.399999999999999</v>
      </c>
      <c r="BB90" s="164">
        <v>14.9</v>
      </c>
      <c r="BC90" s="164"/>
      <c r="BD90" s="164">
        <v>15.9</v>
      </c>
      <c r="BE90" s="164">
        <v>14.5</v>
      </c>
      <c r="BF90" s="164"/>
      <c r="BG90" s="164">
        <v>15.8</v>
      </c>
      <c r="BH90" s="164">
        <v>17.8</v>
      </c>
      <c r="BI90" s="164"/>
      <c r="BJ90" s="164">
        <v>16.399999999999999</v>
      </c>
      <c r="BK90" s="164">
        <v>19.100000000000001</v>
      </c>
      <c r="BL90" s="164">
        <v>17.100000000000001</v>
      </c>
      <c r="BM90" s="164">
        <v>16.3</v>
      </c>
      <c r="BN90" s="164">
        <v>17.100000000000001</v>
      </c>
      <c r="BO90" s="164"/>
      <c r="BP90" s="164">
        <v>16.399999999999999</v>
      </c>
      <c r="BQ90" s="164">
        <v>13.3</v>
      </c>
      <c r="BR90" s="164"/>
      <c r="BS90" s="164">
        <v>13.7</v>
      </c>
    </row>
    <row r="91" spans="1:71" ht="11.25" customHeight="1" x14ac:dyDescent="0.35">
      <c r="A91" s="281"/>
      <c r="B91" s="281" t="s">
        <v>207</v>
      </c>
      <c r="C91" s="210"/>
      <c r="D91" s="163">
        <v>2013</v>
      </c>
      <c r="E91" s="163"/>
      <c r="F91" s="164">
        <v>90</v>
      </c>
      <c r="G91" s="164">
        <v>89</v>
      </c>
      <c r="H91" s="164">
        <v>91</v>
      </c>
      <c r="I91" s="164">
        <v>71</v>
      </c>
      <c r="J91" s="164"/>
      <c r="K91" s="164">
        <v>95</v>
      </c>
      <c r="L91" s="164">
        <v>94</v>
      </c>
      <c r="M91" s="164">
        <v>97</v>
      </c>
      <c r="N91" s="164">
        <v>87</v>
      </c>
      <c r="O91" s="164">
        <v>94</v>
      </c>
      <c r="P91" s="164">
        <v>86</v>
      </c>
      <c r="Q91" s="164"/>
      <c r="R91" s="164">
        <v>86</v>
      </c>
      <c r="S91" s="164">
        <v>98</v>
      </c>
      <c r="T91" s="164">
        <v>92</v>
      </c>
      <c r="U91" s="164"/>
      <c r="V91" s="164">
        <v>99</v>
      </c>
      <c r="W91" s="164">
        <v>99</v>
      </c>
      <c r="X91" s="164">
        <v>100</v>
      </c>
      <c r="Y91" s="164"/>
      <c r="Z91" s="164">
        <v>62</v>
      </c>
      <c r="AA91" s="164">
        <v>92</v>
      </c>
      <c r="AB91" s="164">
        <v>93</v>
      </c>
      <c r="AC91" s="164">
        <v>100</v>
      </c>
      <c r="AD91" s="164">
        <v>100</v>
      </c>
      <c r="AE91" s="164">
        <v>99</v>
      </c>
      <c r="AF91" s="164">
        <v>100</v>
      </c>
      <c r="AG91" s="164">
        <v>100</v>
      </c>
      <c r="AH91" s="164"/>
      <c r="AI91" s="164">
        <v>91</v>
      </c>
      <c r="AJ91" s="164">
        <v>92</v>
      </c>
      <c r="AK91" s="164">
        <v>83</v>
      </c>
      <c r="AL91" s="164">
        <v>91</v>
      </c>
      <c r="AM91" s="164"/>
      <c r="AN91" s="164">
        <v>89</v>
      </c>
      <c r="AO91" s="164">
        <v>90</v>
      </c>
      <c r="AP91" s="164">
        <v>90</v>
      </c>
      <c r="AQ91" s="164"/>
      <c r="AR91" s="164">
        <v>42</v>
      </c>
      <c r="AS91" s="164">
        <v>71</v>
      </c>
      <c r="AT91" s="164"/>
      <c r="AU91" s="164">
        <v>79</v>
      </c>
      <c r="AV91" s="164">
        <v>88</v>
      </c>
      <c r="AW91" s="164"/>
      <c r="AX91" s="164">
        <v>60</v>
      </c>
      <c r="AY91" s="164">
        <v>84</v>
      </c>
      <c r="AZ91" s="164"/>
      <c r="BA91" s="164">
        <v>49</v>
      </c>
      <c r="BB91" s="164">
        <v>50</v>
      </c>
      <c r="BC91" s="164"/>
      <c r="BD91" s="164">
        <v>72</v>
      </c>
      <c r="BE91" s="164">
        <v>68</v>
      </c>
      <c r="BF91" s="164"/>
      <c r="BG91" s="164">
        <v>74</v>
      </c>
      <c r="BH91" s="164">
        <v>60</v>
      </c>
      <c r="BI91" s="164"/>
      <c r="BJ91" s="166" t="s">
        <v>84</v>
      </c>
      <c r="BK91" s="164">
        <v>14</v>
      </c>
      <c r="BL91" s="164">
        <v>57</v>
      </c>
      <c r="BM91" s="164">
        <v>67</v>
      </c>
      <c r="BN91" s="164">
        <v>59</v>
      </c>
      <c r="BO91" s="164"/>
      <c r="BP91" s="164">
        <v>69</v>
      </c>
      <c r="BQ91" s="166" t="s">
        <v>84</v>
      </c>
      <c r="BR91" s="164"/>
      <c r="BS91" s="164">
        <v>84</v>
      </c>
    </row>
    <row r="92" spans="1:71" ht="11.25" customHeight="1" x14ac:dyDescent="0.35">
      <c r="A92" s="281"/>
      <c r="B92" s="281"/>
      <c r="C92" s="210"/>
      <c r="D92" s="163">
        <v>2015</v>
      </c>
      <c r="E92" s="163"/>
      <c r="F92" s="164">
        <v>95</v>
      </c>
      <c r="G92" s="164">
        <v>88</v>
      </c>
      <c r="H92" s="164">
        <v>95</v>
      </c>
      <c r="I92" s="164">
        <v>83</v>
      </c>
      <c r="J92" s="164"/>
      <c r="K92" s="164">
        <v>100</v>
      </c>
      <c r="L92" s="164">
        <v>97</v>
      </c>
      <c r="M92" s="164">
        <v>97</v>
      </c>
      <c r="N92" s="164">
        <v>93</v>
      </c>
      <c r="O92" s="164">
        <v>98</v>
      </c>
      <c r="P92" s="164">
        <v>96</v>
      </c>
      <c r="Q92" s="164"/>
      <c r="R92" s="164">
        <v>95</v>
      </c>
      <c r="S92" s="164">
        <v>99</v>
      </c>
      <c r="T92" s="164">
        <v>96</v>
      </c>
      <c r="U92" s="164"/>
      <c r="V92" s="164">
        <v>99</v>
      </c>
      <c r="W92" s="164">
        <v>100</v>
      </c>
      <c r="X92" s="164">
        <v>100</v>
      </c>
      <c r="Y92" s="164"/>
      <c r="Z92" s="164">
        <v>74</v>
      </c>
      <c r="AA92" s="164">
        <v>98</v>
      </c>
      <c r="AB92" s="164">
        <v>100</v>
      </c>
      <c r="AC92" s="164">
        <v>100</v>
      </c>
      <c r="AD92" s="164">
        <v>100</v>
      </c>
      <c r="AE92" s="164">
        <v>100</v>
      </c>
      <c r="AF92" s="164">
        <v>100</v>
      </c>
      <c r="AG92" s="164">
        <v>100</v>
      </c>
      <c r="AH92" s="164"/>
      <c r="AI92" s="164">
        <v>96</v>
      </c>
      <c r="AJ92" s="164">
        <v>93</v>
      </c>
      <c r="AK92" s="164">
        <v>94</v>
      </c>
      <c r="AL92" s="164">
        <v>95</v>
      </c>
      <c r="AM92" s="164"/>
      <c r="AN92" s="164">
        <v>94</v>
      </c>
      <c r="AO92" s="164">
        <v>96</v>
      </c>
      <c r="AP92" s="164">
        <v>93</v>
      </c>
      <c r="AQ92" s="164"/>
      <c r="AR92" s="164">
        <v>59</v>
      </c>
      <c r="AS92" s="164">
        <v>100</v>
      </c>
      <c r="AT92" s="164"/>
      <c r="AU92" s="164">
        <v>86</v>
      </c>
      <c r="AV92" s="164">
        <v>100</v>
      </c>
      <c r="AW92" s="164"/>
      <c r="AX92" s="164">
        <v>72</v>
      </c>
      <c r="AY92" s="164">
        <v>91</v>
      </c>
      <c r="AZ92" s="164"/>
      <c r="BA92" s="164">
        <v>58</v>
      </c>
      <c r="BB92" s="164">
        <v>75</v>
      </c>
      <c r="BC92" s="164"/>
      <c r="BD92" s="164">
        <v>80</v>
      </c>
      <c r="BE92" s="164">
        <v>90</v>
      </c>
      <c r="BF92" s="164"/>
      <c r="BG92" s="164">
        <v>81</v>
      </c>
      <c r="BH92" s="164">
        <v>66</v>
      </c>
      <c r="BI92" s="164"/>
      <c r="BJ92" s="164">
        <v>100</v>
      </c>
      <c r="BK92" s="164">
        <v>29</v>
      </c>
      <c r="BL92" s="164">
        <v>69</v>
      </c>
      <c r="BM92" s="164">
        <v>74</v>
      </c>
      <c r="BN92" s="164">
        <v>71</v>
      </c>
      <c r="BO92" s="164"/>
      <c r="BP92" s="164">
        <v>78</v>
      </c>
      <c r="BQ92" s="166" t="s">
        <v>84</v>
      </c>
      <c r="BR92" s="164"/>
      <c r="BS92" s="164">
        <v>91</v>
      </c>
    </row>
    <row r="93" spans="1:71" ht="11.25" customHeight="1" x14ac:dyDescent="0.35">
      <c r="A93" s="281"/>
      <c r="B93" s="281"/>
      <c r="C93" s="210"/>
      <c r="D93" s="163">
        <v>2018</v>
      </c>
      <c r="E93" s="163"/>
      <c r="F93" s="164">
        <v>97</v>
      </c>
      <c r="G93" s="164">
        <v>91</v>
      </c>
      <c r="H93" s="164">
        <v>97</v>
      </c>
      <c r="I93" s="164">
        <v>84</v>
      </c>
      <c r="J93" s="164"/>
      <c r="K93" s="164">
        <v>96</v>
      </c>
      <c r="L93" s="164">
        <v>98</v>
      </c>
      <c r="M93" s="164">
        <v>98</v>
      </c>
      <c r="N93" s="164">
        <v>95</v>
      </c>
      <c r="O93" s="164">
        <v>98</v>
      </c>
      <c r="P93" s="164">
        <v>100</v>
      </c>
      <c r="Q93" s="164"/>
      <c r="R93" s="164">
        <v>96</v>
      </c>
      <c r="S93" s="164">
        <v>100</v>
      </c>
      <c r="T93" s="164">
        <v>96</v>
      </c>
      <c r="U93" s="164"/>
      <c r="V93" s="164">
        <v>100</v>
      </c>
      <c r="W93" s="164">
        <v>100</v>
      </c>
      <c r="X93" s="164">
        <v>100</v>
      </c>
      <c r="Y93" s="164"/>
      <c r="Z93" s="164">
        <v>82</v>
      </c>
      <c r="AA93" s="164">
        <v>99</v>
      </c>
      <c r="AB93" s="164">
        <v>100</v>
      </c>
      <c r="AC93" s="164">
        <v>100</v>
      </c>
      <c r="AD93" s="164">
        <v>100</v>
      </c>
      <c r="AE93" s="164">
        <v>100</v>
      </c>
      <c r="AF93" s="164">
        <v>100</v>
      </c>
      <c r="AG93" s="164">
        <v>100</v>
      </c>
      <c r="AH93" s="164"/>
      <c r="AI93" s="164">
        <v>97</v>
      </c>
      <c r="AJ93" s="164">
        <v>95</v>
      </c>
      <c r="AK93" s="164">
        <v>96</v>
      </c>
      <c r="AL93" s="164">
        <v>96</v>
      </c>
      <c r="AM93" s="164"/>
      <c r="AN93" s="164">
        <v>96</v>
      </c>
      <c r="AO93" s="164">
        <v>97</v>
      </c>
      <c r="AP93" s="164">
        <v>94</v>
      </c>
      <c r="AQ93" s="164"/>
      <c r="AR93" s="164">
        <v>76</v>
      </c>
      <c r="AS93" s="164">
        <v>82</v>
      </c>
      <c r="AT93" s="164"/>
      <c r="AU93" s="164">
        <v>100</v>
      </c>
      <c r="AV93" s="164">
        <v>94</v>
      </c>
      <c r="AW93" s="164"/>
      <c r="AX93" s="164">
        <v>78</v>
      </c>
      <c r="AY93" s="164">
        <v>93</v>
      </c>
      <c r="AZ93" s="164"/>
      <c r="BA93" s="164">
        <v>67</v>
      </c>
      <c r="BB93" s="164">
        <v>94</v>
      </c>
      <c r="BC93" s="164"/>
      <c r="BD93" s="164">
        <v>83</v>
      </c>
      <c r="BE93" s="164">
        <v>96</v>
      </c>
      <c r="BF93" s="164"/>
      <c r="BG93" s="164">
        <v>83</v>
      </c>
      <c r="BH93" s="164">
        <v>71</v>
      </c>
      <c r="BI93" s="164"/>
      <c r="BJ93" s="164">
        <v>100</v>
      </c>
      <c r="BK93" s="164">
        <v>63</v>
      </c>
      <c r="BL93" s="164">
        <v>76</v>
      </c>
      <c r="BM93" s="164">
        <v>78</v>
      </c>
      <c r="BN93" s="164">
        <v>77</v>
      </c>
      <c r="BO93" s="164"/>
      <c r="BP93" s="164">
        <v>81</v>
      </c>
      <c r="BQ93" s="164">
        <v>100</v>
      </c>
      <c r="BR93" s="164"/>
      <c r="BS93" s="164">
        <v>93</v>
      </c>
    </row>
    <row r="94" spans="1:71" ht="11.25" customHeight="1" x14ac:dyDescent="0.35">
      <c r="A94" s="281" t="s">
        <v>210</v>
      </c>
      <c r="B94" s="281" t="s">
        <v>206</v>
      </c>
      <c r="C94" s="210"/>
      <c r="D94" s="163">
        <v>2013</v>
      </c>
      <c r="E94" s="163"/>
      <c r="F94" s="164">
        <v>0.9</v>
      </c>
      <c r="G94" s="164">
        <v>0.9</v>
      </c>
      <c r="H94" s="164">
        <v>0.8</v>
      </c>
      <c r="I94" s="164">
        <v>1.1000000000000001</v>
      </c>
      <c r="J94" s="164"/>
      <c r="K94" s="164">
        <v>0.9</v>
      </c>
      <c r="L94" s="164">
        <v>0.7</v>
      </c>
      <c r="M94" s="164">
        <v>0.8</v>
      </c>
      <c r="N94" s="164">
        <v>1</v>
      </c>
      <c r="O94" s="164">
        <v>0.9</v>
      </c>
      <c r="P94" s="164">
        <v>1</v>
      </c>
      <c r="Q94" s="164"/>
      <c r="R94" s="164">
        <v>0.8</v>
      </c>
      <c r="S94" s="164">
        <v>0.7</v>
      </c>
      <c r="T94" s="164">
        <v>0.8</v>
      </c>
      <c r="U94" s="164"/>
      <c r="V94" s="164">
        <v>1.1000000000000001</v>
      </c>
      <c r="W94" s="164">
        <v>0.8</v>
      </c>
      <c r="X94" s="164">
        <v>0.8</v>
      </c>
      <c r="Y94" s="164"/>
      <c r="Z94" s="164">
        <v>1.4</v>
      </c>
      <c r="AA94" s="164">
        <v>0.8</v>
      </c>
      <c r="AB94" s="164">
        <v>1.5</v>
      </c>
      <c r="AC94" s="164">
        <v>0.9</v>
      </c>
      <c r="AD94" s="164">
        <v>0.6</v>
      </c>
      <c r="AE94" s="164">
        <v>1.7</v>
      </c>
      <c r="AF94" s="164">
        <v>1.1000000000000001</v>
      </c>
      <c r="AG94" s="164">
        <v>0.5</v>
      </c>
      <c r="AH94" s="164"/>
      <c r="AI94" s="164">
        <v>1</v>
      </c>
      <c r="AJ94" s="164">
        <v>1.3</v>
      </c>
      <c r="AK94" s="164">
        <v>1.2</v>
      </c>
      <c r="AL94" s="164">
        <v>1.1000000000000001</v>
      </c>
      <c r="AM94" s="164"/>
      <c r="AN94" s="164">
        <v>0.8</v>
      </c>
      <c r="AO94" s="164">
        <v>0.9</v>
      </c>
      <c r="AP94" s="164">
        <v>0.9</v>
      </c>
      <c r="AQ94" s="164"/>
      <c r="AR94" s="164">
        <v>1.6</v>
      </c>
      <c r="AS94" s="164">
        <v>1.1000000000000001</v>
      </c>
      <c r="AT94" s="164"/>
      <c r="AU94" s="164">
        <v>0.9</v>
      </c>
      <c r="AV94" s="164">
        <v>1.1000000000000001</v>
      </c>
      <c r="AW94" s="164"/>
      <c r="AX94" s="164">
        <v>1.2</v>
      </c>
      <c r="AY94" s="164">
        <v>0.9</v>
      </c>
      <c r="AZ94" s="164"/>
      <c r="BA94" s="164">
        <v>1.5</v>
      </c>
      <c r="BB94" s="164">
        <v>0.9</v>
      </c>
      <c r="BC94" s="164"/>
      <c r="BD94" s="164">
        <v>1</v>
      </c>
      <c r="BE94" s="164">
        <v>2.4</v>
      </c>
      <c r="BF94" s="164"/>
      <c r="BG94" s="164">
        <v>0.9</v>
      </c>
      <c r="BH94" s="164">
        <v>1.1000000000000001</v>
      </c>
      <c r="BI94" s="164"/>
      <c r="BJ94" s="166" t="s">
        <v>84</v>
      </c>
      <c r="BK94" s="164">
        <v>1.2</v>
      </c>
      <c r="BL94" s="164">
        <v>1.2</v>
      </c>
      <c r="BM94" s="164">
        <v>1.1000000000000001</v>
      </c>
      <c r="BN94" s="164">
        <v>1.2</v>
      </c>
      <c r="BO94" s="164"/>
      <c r="BP94" s="164">
        <v>1.1000000000000001</v>
      </c>
      <c r="BQ94" s="166" t="s">
        <v>84</v>
      </c>
      <c r="BR94" s="164"/>
      <c r="BS94" s="164">
        <v>1</v>
      </c>
    </row>
    <row r="95" spans="1:71" ht="11.25" customHeight="1" x14ac:dyDescent="0.35">
      <c r="A95" s="281"/>
      <c r="B95" s="281"/>
      <c r="C95" s="210"/>
      <c r="D95" s="163">
        <v>2015</v>
      </c>
      <c r="E95" s="163"/>
      <c r="F95" s="164">
        <v>0.9</v>
      </c>
      <c r="G95" s="164">
        <v>0.9</v>
      </c>
      <c r="H95" s="164">
        <v>0.8</v>
      </c>
      <c r="I95" s="164">
        <v>1</v>
      </c>
      <c r="J95" s="164"/>
      <c r="K95" s="164">
        <v>0.8</v>
      </c>
      <c r="L95" s="164">
        <v>0.7</v>
      </c>
      <c r="M95" s="164">
        <v>0.8</v>
      </c>
      <c r="N95" s="164">
        <v>0.9</v>
      </c>
      <c r="O95" s="164">
        <v>0.8</v>
      </c>
      <c r="P95" s="164">
        <v>0.9</v>
      </c>
      <c r="Q95" s="164"/>
      <c r="R95" s="164">
        <v>0.8</v>
      </c>
      <c r="S95" s="164">
        <v>0.7</v>
      </c>
      <c r="T95" s="164">
        <v>0.6</v>
      </c>
      <c r="U95" s="164"/>
      <c r="V95" s="164">
        <v>0.9</v>
      </c>
      <c r="W95" s="164">
        <v>0.7</v>
      </c>
      <c r="X95" s="164">
        <v>0.7</v>
      </c>
      <c r="Y95" s="164"/>
      <c r="Z95" s="164">
        <v>1.2</v>
      </c>
      <c r="AA95" s="164">
        <v>0.5</v>
      </c>
      <c r="AB95" s="164">
        <v>1.3</v>
      </c>
      <c r="AC95" s="164">
        <v>0.5</v>
      </c>
      <c r="AD95" s="164">
        <v>0.5</v>
      </c>
      <c r="AE95" s="164">
        <v>1.3</v>
      </c>
      <c r="AF95" s="164">
        <v>0.9</v>
      </c>
      <c r="AG95" s="164">
        <v>0.4</v>
      </c>
      <c r="AH95" s="164"/>
      <c r="AI95" s="164">
        <v>0.8</v>
      </c>
      <c r="AJ95" s="164">
        <v>0.9</v>
      </c>
      <c r="AK95" s="164">
        <v>1</v>
      </c>
      <c r="AL95" s="164">
        <v>1</v>
      </c>
      <c r="AM95" s="164"/>
      <c r="AN95" s="164">
        <v>0.7</v>
      </c>
      <c r="AO95" s="164">
        <v>0.8</v>
      </c>
      <c r="AP95" s="164">
        <v>0.8</v>
      </c>
      <c r="AQ95" s="164"/>
      <c r="AR95" s="164">
        <v>1.5</v>
      </c>
      <c r="AS95" s="164">
        <v>1.1000000000000001</v>
      </c>
      <c r="AT95" s="164"/>
      <c r="AU95" s="164">
        <v>1.1000000000000001</v>
      </c>
      <c r="AV95" s="164">
        <v>0.7</v>
      </c>
      <c r="AW95" s="164"/>
      <c r="AX95" s="164">
        <v>1.1000000000000001</v>
      </c>
      <c r="AY95" s="164">
        <v>0.8</v>
      </c>
      <c r="AZ95" s="164"/>
      <c r="BA95" s="164">
        <v>1.4</v>
      </c>
      <c r="BB95" s="164">
        <v>0.8</v>
      </c>
      <c r="BC95" s="164"/>
      <c r="BD95" s="164">
        <v>0.9</v>
      </c>
      <c r="BE95" s="164">
        <v>1.4</v>
      </c>
      <c r="BF95" s="164"/>
      <c r="BG95" s="164">
        <v>0.9</v>
      </c>
      <c r="BH95" s="164">
        <v>1</v>
      </c>
      <c r="BI95" s="164"/>
      <c r="BJ95" s="164">
        <v>0.9</v>
      </c>
      <c r="BK95" s="164">
        <v>1.1000000000000001</v>
      </c>
      <c r="BL95" s="164">
        <v>1.1000000000000001</v>
      </c>
      <c r="BM95" s="164">
        <v>1</v>
      </c>
      <c r="BN95" s="164">
        <v>1.1000000000000001</v>
      </c>
      <c r="BO95" s="164"/>
      <c r="BP95" s="164">
        <v>1</v>
      </c>
      <c r="BQ95" s="166" t="s">
        <v>84</v>
      </c>
      <c r="BR95" s="164"/>
      <c r="BS95" s="164">
        <v>0.8</v>
      </c>
    </row>
    <row r="96" spans="1:71" ht="11.25" customHeight="1" x14ac:dyDescent="0.35">
      <c r="A96" s="281"/>
      <c r="B96" s="281"/>
      <c r="C96" s="210"/>
      <c r="D96" s="163">
        <v>2018</v>
      </c>
      <c r="E96" s="163"/>
      <c r="F96" s="164">
        <v>0.6</v>
      </c>
      <c r="G96" s="164">
        <v>0.6</v>
      </c>
      <c r="H96" s="164">
        <v>0.6</v>
      </c>
      <c r="I96" s="164">
        <v>0.7</v>
      </c>
      <c r="J96" s="164"/>
      <c r="K96" s="164">
        <v>0.5</v>
      </c>
      <c r="L96" s="164">
        <v>0.5</v>
      </c>
      <c r="M96" s="164">
        <v>0.5</v>
      </c>
      <c r="N96" s="164">
        <v>0.5</v>
      </c>
      <c r="O96" s="164">
        <v>0.7</v>
      </c>
      <c r="P96" s="164">
        <v>0.6</v>
      </c>
      <c r="Q96" s="164"/>
      <c r="R96" s="164">
        <v>0.5</v>
      </c>
      <c r="S96" s="164">
        <v>0.6</v>
      </c>
      <c r="T96" s="164">
        <v>0.4</v>
      </c>
      <c r="U96" s="164"/>
      <c r="V96" s="164">
        <v>0.4</v>
      </c>
      <c r="W96" s="164">
        <v>0.4</v>
      </c>
      <c r="X96" s="164">
        <v>0.2</v>
      </c>
      <c r="Y96" s="164"/>
      <c r="Z96" s="164">
        <v>0.6</v>
      </c>
      <c r="AA96" s="164">
        <v>0.2</v>
      </c>
      <c r="AB96" s="164">
        <v>0.6</v>
      </c>
      <c r="AC96" s="164">
        <v>0.2</v>
      </c>
      <c r="AD96" s="164">
        <v>0.2</v>
      </c>
      <c r="AE96" s="164">
        <v>0.6</v>
      </c>
      <c r="AF96" s="164">
        <v>0.4</v>
      </c>
      <c r="AG96" s="164">
        <v>0.1</v>
      </c>
      <c r="AH96" s="164"/>
      <c r="AI96" s="164">
        <v>0.6</v>
      </c>
      <c r="AJ96" s="164">
        <v>0.5</v>
      </c>
      <c r="AK96" s="164">
        <v>0.7</v>
      </c>
      <c r="AL96" s="164">
        <v>0.7</v>
      </c>
      <c r="AM96" s="164"/>
      <c r="AN96" s="164">
        <v>0.5</v>
      </c>
      <c r="AO96" s="164">
        <v>0.5</v>
      </c>
      <c r="AP96" s="164">
        <v>0.5</v>
      </c>
      <c r="AQ96" s="164"/>
      <c r="AR96" s="164">
        <v>0.8</v>
      </c>
      <c r="AS96" s="164">
        <v>0.8</v>
      </c>
      <c r="AT96" s="164"/>
      <c r="AU96" s="164">
        <v>0.4</v>
      </c>
      <c r="AV96" s="164">
        <v>0.7</v>
      </c>
      <c r="AW96" s="164"/>
      <c r="AX96" s="164">
        <v>0.8</v>
      </c>
      <c r="AY96" s="164">
        <v>0.6</v>
      </c>
      <c r="AZ96" s="164"/>
      <c r="BA96" s="164">
        <v>0.9</v>
      </c>
      <c r="BB96" s="164">
        <v>0.6</v>
      </c>
      <c r="BC96" s="164"/>
      <c r="BD96" s="164">
        <v>0.6</v>
      </c>
      <c r="BE96" s="164">
        <v>1.2</v>
      </c>
      <c r="BF96" s="164"/>
      <c r="BG96" s="164">
        <v>0.6</v>
      </c>
      <c r="BH96" s="164">
        <v>0.7</v>
      </c>
      <c r="BI96" s="164"/>
      <c r="BJ96" s="164">
        <v>0.6</v>
      </c>
      <c r="BK96" s="164">
        <v>0.8</v>
      </c>
      <c r="BL96" s="164">
        <v>0.7</v>
      </c>
      <c r="BM96" s="164">
        <v>0.7</v>
      </c>
      <c r="BN96" s="164">
        <v>0.7</v>
      </c>
      <c r="BO96" s="164"/>
      <c r="BP96" s="164">
        <v>0.7</v>
      </c>
      <c r="BQ96" s="164">
        <v>0.6</v>
      </c>
      <c r="BR96" s="164"/>
      <c r="BS96" s="164">
        <v>0.5</v>
      </c>
    </row>
    <row r="97" spans="1:71" ht="11.25" customHeight="1" x14ac:dyDescent="0.35">
      <c r="A97" s="210"/>
      <c r="B97" s="210"/>
      <c r="C97" s="210"/>
      <c r="D97" s="163"/>
      <c r="E97" s="163"/>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row>
    <row r="98" spans="1:71" s="185" customFormat="1" ht="11.25" customHeight="1" x14ac:dyDescent="0.5">
      <c r="A98" s="282" t="s">
        <v>211</v>
      </c>
      <c r="B98" s="282"/>
      <c r="C98" s="212"/>
      <c r="D98" s="161"/>
      <c r="E98" s="161"/>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9"/>
    </row>
    <row r="99" spans="1:71" ht="11.25" customHeight="1" x14ac:dyDescent="0.35">
      <c r="A99" s="281" t="s">
        <v>212</v>
      </c>
      <c r="B99" s="281" t="s">
        <v>213</v>
      </c>
      <c r="C99" s="210"/>
      <c r="D99" s="163">
        <v>2013</v>
      </c>
      <c r="E99" s="163"/>
      <c r="F99" s="189">
        <v>1832</v>
      </c>
      <c r="G99" s="189">
        <v>1779</v>
      </c>
      <c r="H99" s="189">
        <v>1953</v>
      </c>
      <c r="I99" s="189">
        <v>1698</v>
      </c>
      <c r="J99" s="189"/>
      <c r="K99" s="189">
        <v>1475</v>
      </c>
      <c r="L99" s="189">
        <v>1632</v>
      </c>
      <c r="M99" s="189">
        <v>1594</v>
      </c>
      <c r="N99" s="189">
        <v>1484</v>
      </c>
      <c r="O99" s="189">
        <v>1663</v>
      </c>
      <c r="P99" s="189">
        <v>1515</v>
      </c>
      <c r="Q99" s="189"/>
      <c r="R99" s="189">
        <v>1567</v>
      </c>
      <c r="S99" s="189">
        <v>1543</v>
      </c>
      <c r="T99" s="189">
        <v>1251</v>
      </c>
      <c r="U99" s="189"/>
      <c r="V99" s="189">
        <v>1034</v>
      </c>
      <c r="W99" s="189">
        <v>873</v>
      </c>
      <c r="X99" s="189">
        <v>732</v>
      </c>
      <c r="Y99" s="189"/>
      <c r="Z99" s="189">
        <v>1455</v>
      </c>
      <c r="AA99" s="189">
        <v>872</v>
      </c>
      <c r="AB99" s="189">
        <v>1181</v>
      </c>
      <c r="AC99" s="189">
        <v>634</v>
      </c>
      <c r="AD99" s="189">
        <v>564</v>
      </c>
      <c r="AE99" s="189">
        <v>840</v>
      </c>
      <c r="AF99" s="189">
        <v>589</v>
      </c>
      <c r="AG99" s="189">
        <v>527</v>
      </c>
      <c r="AH99" s="189"/>
      <c r="AI99" s="270" t="s">
        <v>84</v>
      </c>
      <c r="AJ99" s="270" t="s">
        <v>84</v>
      </c>
      <c r="AK99" s="270" t="s">
        <v>84</v>
      </c>
      <c r="AL99" s="270" t="s">
        <v>84</v>
      </c>
      <c r="AM99" s="269"/>
      <c r="AN99" s="270" t="s">
        <v>84</v>
      </c>
      <c r="AO99" s="270" t="s">
        <v>84</v>
      </c>
      <c r="AP99" s="270" t="s">
        <v>84</v>
      </c>
      <c r="AQ99" s="269"/>
      <c r="AR99" s="270" t="s">
        <v>84</v>
      </c>
      <c r="AS99" s="270" t="s">
        <v>84</v>
      </c>
      <c r="AT99" s="269"/>
      <c r="AU99" s="270" t="s">
        <v>84</v>
      </c>
      <c r="AV99" s="270" t="s">
        <v>84</v>
      </c>
      <c r="AW99" s="269"/>
      <c r="AX99" s="270" t="s">
        <v>84</v>
      </c>
      <c r="AY99" s="270" t="s">
        <v>84</v>
      </c>
      <c r="AZ99" s="269"/>
      <c r="BA99" s="270" t="s">
        <v>84</v>
      </c>
      <c r="BB99" s="270" t="s">
        <v>84</v>
      </c>
      <c r="BC99" s="269"/>
      <c r="BD99" s="270" t="s">
        <v>84</v>
      </c>
      <c r="BE99" s="270" t="s">
        <v>84</v>
      </c>
      <c r="BF99" s="190"/>
      <c r="BG99" s="189">
        <v>1697</v>
      </c>
      <c r="BH99" s="189">
        <v>1766</v>
      </c>
      <c r="BI99" s="189"/>
      <c r="BJ99" s="189">
        <v>1702</v>
      </c>
      <c r="BK99" s="189">
        <v>2532</v>
      </c>
      <c r="BL99" s="189">
        <v>2170</v>
      </c>
      <c r="BM99" s="189">
        <v>1823</v>
      </c>
      <c r="BN99" s="189">
        <v>1946</v>
      </c>
      <c r="BO99" s="189"/>
      <c r="BP99" s="189">
        <v>1811</v>
      </c>
      <c r="BQ99" s="166" t="s">
        <v>84</v>
      </c>
      <c r="BR99" s="189"/>
      <c r="BS99" s="189">
        <v>1500</v>
      </c>
    </row>
    <row r="100" spans="1:71" ht="11.25" customHeight="1" x14ac:dyDescent="0.35">
      <c r="A100" s="281"/>
      <c r="B100" s="281"/>
      <c r="C100" s="210"/>
      <c r="D100" s="163">
        <v>2015</v>
      </c>
      <c r="E100" s="163"/>
      <c r="F100" s="189">
        <v>1742</v>
      </c>
      <c r="G100" s="189">
        <v>1678</v>
      </c>
      <c r="H100" s="189">
        <v>1863</v>
      </c>
      <c r="I100" s="189">
        <v>1643</v>
      </c>
      <c r="J100" s="189"/>
      <c r="K100" s="189">
        <v>1427</v>
      </c>
      <c r="L100" s="189">
        <v>1581</v>
      </c>
      <c r="M100" s="189">
        <v>1537</v>
      </c>
      <c r="N100" s="189">
        <v>1458</v>
      </c>
      <c r="O100" s="189">
        <v>1629</v>
      </c>
      <c r="P100" s="189">
        <v>1474</v>
      </c>
      <c r="Q100" s="189"/>
      <c r="R100" s="189">
        <v>1531</v>
      </c>
      <c r="S100" s="189">
        <v>1521</v>
      </c>
      <c r="T100" s="189">
        <v>1254</v>
      </c>
      <c r="U100" s="189"/>
      <c r="V100" s="189">
        <v>1035</v>
      </c>
      <c r="W100" s="189">
        <v>891</v>
      </c>
      <c r="X100" s="189">
        <v>757</v>
      </c>
      <c r="Y100" s="189"/>
      <c r="Z100" s="189">
        <v>1385</v>
      </c>
      <c r="AA100" s="189">
        <v>906</v>
      </c>
      <c r="AB100" s="189">
        <v>1180</v>
      </c>
      <c r="AC100" s="189">
        <v>691</v>
      </c>
      <c r="AD100" s="189">
        <v>643</v>
      </c>
      <c r="AE100" s="189">
        <v>827</v>
      </c>
      <c r="AF100" s="189">
        <v>653</v>
      </c>
      <c r="AG100" s="189">
        <v>631</v>
      </c>
      <c r="AH100" s="189"/>
      <c r="AI100" s="270" t="s">
        <v>84</v>
      </c>
      <c r="AJ100" s="270" t="s">
        <v>84</v>
      </c>
      <c r="AK100" s="270" t="s">
        <v>84</v>
      </c>
      <c r="AL100" s="270" t="s">
        <v>84</v>
      </c>
      <c r="AM100" s="269"/>
      <c r="AN100" s="270" t="s">
        <v>84</v>
      </c>
      <c r="AO100" s="270" t="s">
        <v>84</v>
      </c>
      <c r="AP100" s="270" t="s">
        <v>84</v>
      </c>
      <c r="AQ100" s="269"/>
      <c r="AR100" s="270" t="s">
        <v>84</v>
      </c>
      <c r="AS100" s="270" t="s">
        <v>84</v>
      </c>
      <c r="AT100" s="269"/>
      <c r="AU100" s="270" t="s">
        <v>84</v>
      </c>
      <c r="AV100" s="270" t="s">
        <v>84</v>
      </c>
      <c r="AW100" s="269"/>
      <c r="AX100" s="270" t="s">
        <v>84</v>
      </c>
      <c r="AY100" s="270" t="s">
        <v>84</v>
      </c>
      <c r="AZ100" s="269"/>
      <c r="BA100" s="270" t="s">
        <v>84</v>
      </c>
      <c r="BB100" s="270" t="s">
        <v>84</v>
      </c>
      <c r="BC100" s="269"/>
      <c r="BD100" s="270" t="s">
        <v>84</v>
      </c>
      <c r="BE100" s="270" t="s">
        <v>84</v>
      </c>
      <c r="BF100" s="190"/>
      <c r="BG100" s="189">
        <v>1642</v>
      </c>
      <c r="BH100" s="189">
        <v>1632</v>
      </c>
      <c r="BI100" s="189"/>
      <c r="BJ100" s="189">
        <v>1732</v>
      </c>
      <c r="BK100" s="189">
        <v>2105</v>
      </c>
      <c r="BL100" s="189">
        <v>1910</v>
      </c>
      <c r="BM100" s="189">
        <v>1704</v>
      </c>
      <c r="BN100" s="189">
        <v>1770</v>
      </c>
      <c r="BO100" s="189"/>
      <c r="BP100" s="189">
        <v>1682</v>
      </c>
      <c r="BQ100" s="166" t="s">
        <v>84</v>
      </c>
      <c r="BR100" s="189"/>
      <c r="BS100" s="189">
        <v>1452</v>
      </c>
    </row>
    <row r="101" spans="1:71" ht="11.25" customHeight="1" x14ac:dyDescent="0.35">
      <c r="A101" s="281"/>
      <c r="B101" s="281"/>
      <c r="C101" s="210"/>
      <c r="D101" s="163">
        <v>2018</v>
      </c>
      <c r="E101" s="163"/>
      <c r="F101" s="189">
        <v>1916</v>
      </c>
      <c r="G101" s="189">
        <v>1853</v>
      </c>
      <c r="H101" s="189">
        <v>2069</v>
      </c>
      <c r="I101" s="189">
        <v>1817</v>
      </c>
      <c r="J101" s="189"/>
      <c r="K101" s="189">
        <v>1560</v>
      </c>
      <c r="L101" s="189">
        <v>1692</v>
      </c>
      <c r="M101" s="189">
        <v>1602</v>
      </c>
      <c r="N101" s="189">
        <v>1568</v>
      </c>
      <c r="O101" s="189">
        <v>1759</v>
      </c>
      <c r="P101" s="189">
        <v>1648</v>
      </c>
      <c r="Q101" s="189"/>
      <c r="R101" s="189">
        <v>1663</v>
      </c>
      <c r="S101" s="189">
        <v>1640</v>
      </c>
      <c r="T101" s="189">
        <v>1326</v>
      </c>
      <c r="U101" s="189"/>
      <c r="V101" s="189">
        <v>1091</v>
      </c>
      <c r="W101" s="189">
        <v>884</v>
      </c>
      <c r="X101" s="189">
        <v>702</v>
      </c>
      <c r="Y101" s="189"/>
      <c r="Z101" s="189">
        <v>1489</v>
      </c>
      <c r="AA101" s="189">
        <v>893</v>
      </c>
      <c r="AB101" s="189">
        <v>1268</v>
      </c>
      <c r="AC101" s="189">
        <v>653</v>
      </c>
      <c r="AD101" s="189">
        <v>592</v>
      </c>
      <c r="AE101" s="189">
        <v>804</v>
      </c>
      <c r="AF101" s="189">
        <v>601</v>
      </c>
      <c r="AG101" s="189">
        <v>562</v>
      </c>
      <c r="AH101" s="189"/>
      <c r="AI101" s="270" t="s">
        <v>84</v>
      </c>
      <c r="AJ101" s="270" t="s">
        <v>84</v>
      </c>
      <c r="AK101" s="270" t="s">
        <v>84</v>
      </c>
      <c r="AL101" s="270" t="s">
        <v>84</v>
      </c>
      <c r="AM101" s="269"/>
      <c r="AN101" s="270" t="s">
        <v>84</v>
      </c>
      <c r="AO101" s="270" t="s">
        <v>84</v>
      </c>
      <c r="AP101" s="270" t="s">
        <v>84</v>
      </c>
      <c r="AQ101" s="269"/>
      <c r="AR101" s="270" t="s">
        <v>84</v>
      </c>
      <c r="AS101" s="270" t="s">
        <v>84</v>
      </c>
      <c r="AT101" s="269"/>
      <c r="AU101" s="270" t="s">
        <v>84</v>
      </c>
      <c r="AV101" s="270" t="s">
        <v>84</v>
      </c>
      <c r="AW101" s="269"/>
      <c r="AX101" s="270" t="s">
        <v>84</v>
      </c>
      <c r="AY101" s="270" t="s">
        <v>84</v>
      </c>
      <c r="AZ101" s="269"/>
      <c r="BA101" s="270" t="s">
        <v>84</v>
      </c>
      <c r="BB101" s="270" t="s">
        <v>84</v>
      </c>
      <c r="BC101" s="269"/>
      <c r="BD101" s="270" t="s">
        <v>84</v>
      </c>
      <c r="BE101" s="270" t="s">
        <v>84</v>
      </c>
      <c r="BF101" s="190"/>
      <c r="BG101" s="189">
        <v>1774</v>
      </c>
      <c r="BH101" s="189">
        <v>1807</v>
      </c>
      <c r="BI101" s="189"/>
      <c r="BJ101" s="189">
        <v>1769</v>
      </c>
      <c r="BK101" s="189">
        <v>2184</v>
      </c>
      <c r="BL101" s="189">
        <v>2116</v>
      </c>
      <c r="BM101" s="189">
        <v>1879</v>
      </c>
      <c r="BN101" s="189">
        <v>1951</v>
      </c>
      <c r="BO101" s="189"/>
      <c r="BP101" s="189">
        <v>1845</v>
      </c>
      <c r="BQ101" s="189">
        <v>1714</v>
      </c>
      <c r="BR101" s="189"/>
      <c r="BS101" s="189">
        <v>1564</v>
      </c>
    </row>
    <row r="102" spans="1:71" ht="11.25" customHeight="1" x14ac:dyDescent="0.35">
      <c r="A102" s="281"/>
      <c r="B102" s="281" t="s">
        <v>214</v>
      </c>
      <c r="C102" s="210"/>
      <c r="D102" s="163">
        <v>2013</v>
      </c>
      <c r="E102" s="163"/>
      <c r="F102" s="189">
        <v>82</v>
      </c>
      <c r="G102" s="189">
        <v>5</v>
      </c>
      <c r="H102" s="189">
        <v>90</v>
      </c>
      <c r="I102" s="189">
        <v>7</v>
      </c>
      <c r="J102" s="189"/>
      <c r="K102" s="189">
        <v>10</v>
      </c>
      <c r="L102" s="189">
        <v>93</v>
      </c>
      <c r="M102" s="189">
        <v>97</v>
      </c>
      <c r="N102" s="189">
        <v>20</v>
      </c>
      <c r="O102" s="189">
        <v>3</v>
      </c>
      <c r="P102" s="189">
        <v>29</v>
      </c>
      <c r="Q102" s="189"/>
      <c r="R102" s="189">
        <v>93</v>
      </c>
      <c r="S102" s="189">
        <v>98</v>
      </c>
      <c r="T102" s="189">
        <v>21</v>
      </c>
      <c r="U102" s="189"/>
      <c r="V102" s="189">
        <v>72</v>
      </c>
      <c r="W102" s="189">
        <v>21</v>
      </c>
      <c r="X102" s="189">
        <v>18</v>
      </c>
      <c r="Y102" s="189"/>
      <c r="Z102" s="190">
        <v>3</v>
      </c>
      <c r="AA102" s="190">
        <v>1</v>
      </c>
      <c r="AB102" s="189">
        <v>0</v>
      </c>
      <c r="AC102" s="189">
        <v>0</v>
      </c>
      <c r="AD102" s="189">
        <v>0</v>
      </c>
      <c r="AE102" s="189">
        <v>0</v>
      </c>
      <c r="AF102" s="189">
        <v>0</v>
      </c>
      <c r="AG102" s="190">
        <v>0</v>
      </c>
      <c r="AH102" s="190"/>
      <c r="AI102" s="270" t="s">
        <v>84</v>
      </c>
      <c r="AJ102" s="270" t="s">
        <v>84</v>
      </c>
      <c r="AK102" s="270" t="s">
        <v>84</v>
      </c>
      <c r="AL102" s="270" t="s">
        <v>84</v>
      </c>
      <c r="AM102" s="269"/>
      <c r="AN102" s="270" t="s">
        <v>84</v>
      </c>
      <c r="AO102" s="270" t="s">
        <v>84</v>
      </c>
      <c r="AP102" s="270" t="s">
        <v>84</v>
      </c>
      <c r="AQ102" s="269"/>
      <c r="AR102" s="270" t="s">
        <v>84</v>
      </c>
      <c r="AS102" s="270" t="s">
        <v>84</v>
      </c>
      <c r="AT102" s="269"/>
      <c r="AU102" s="270" t="s">
        <v>84</v>
      </c>
      <c r="AV102" s="270" t="s">
        <v>84</v>
      </c>
      <c r="AW102" s="269"/>
      <c r="AX102" s="270" t="s">
        <v>84</v>
      </c>
      <c r="AY102" s="270" t="s">
        <v>84</v>
      </c>
      <c r="AZ102" s="269"/>
      <c r="BA102" s="270" t="s">
        <v>84</v>
      </c>
      <c r="BB102" s="270" t="s">
        <v>84</v>
      </c>
      <c r="BC102" s="269"/>
      <c r="BD102" s="270" t="s">
        <v>84</v>
      </c>
      <c r="BE102" s="270" t="s">
        <v>84</v>
      </c>
      <c r="BF102" s="190"/>
      <c r="BG102" s="189">
        <v>4</v>
      </c>
      <c r="BH102" s="189">
        <v>3</v>
      </c>
      <c r="BI102" s="189"/>
      <c r="BJ102" s="189">
        <v>16</v>
      </c>
      <c r="BK102" s="189">
        <v>5</v>
      </c>
      <c r="BL102" s="189">
        <v>5</v>
      </c>
      <c r="BM102" s="189">
        <v>16</v>
      </c>
      <c r="BN102" s="189">
        <v>3</v>
      </c>
      <c r="BO102" s="189"/>
      <c r="BP102" s="189">
        <v>4</v>
      </c>
      <c r="BQ102" s="166" t="s">
        <v>84</v>
      </c>
      <c r="BR102" s="189"/>
      <c r="BS102" s="189">
        <v>10.5</v>
      </c>
    </row>
    <row r="103" spans="1:71" ht="11.25" customHeight="1" x14ac:dyDescent="0.35">
      <c r="A103" s="281"/>
      <c r="B103" s="281"/>
      <c r="C103" s="210"/>
      <c r="D103" s="163">
        <v>2015</v>
      </c>
      <c r="E103" s="163"/>
      <c r="F103" s="189">
        <v>83</v>
      </c>
      <c r="G103" s="189">
        <v>5</v>
      </c>
      <c r="H103" s="189">
        <v>93</v>
      </c>
      <c r="I103" s="189">
        <v>4</v>
      </c>
      <c r="J103" s="189"/>
      <c r="K103" s="189">
        <v>10</v>
      </c>
      <c r="L103" s="189">
        <v>97</v>
      </c>
      <c r="M103" s="189">
        <v>100</v>
      </c>
      <c r="N103" s="189">
        <v>21</v>
      </c>
      <c r="O103" s="189">
        <v>2</v>
      </c>
      <c r="P103" s="189">
        <v>27</v>
      </c>
      <c r="Q103" s="189"/>
      <c r="R103" s="189">
        <v>96</v>
      </c>
      <c r="S103" s="189">
        <v>97</v>
      </c>
      <c r="T103" s="189">
        <v>21</v>
      </c>
      <c r="U103" s="189"/>
      <c r="V103" s="189">
        <v>78</v>
      </c>
      <c r="W103" s="189">
        <v>28</v>
      </c>
      <c r="X103" s="189">
        <v>24</v>
      </c>
      <c r="Y103" s="189"/>
      <c r="Z103" s="190">
        <v>4</v>
      </c>
      <c r="AA103" s="190">
        <v>1</v>
      </c>
      <c r="AB103" s="189">
        <v>0</v>
      </c>
      <c r="AC103" s="189">
        <v>0</v>
      </c>
      <c r="AD103" s="190">
        <v>2</v>
      </c>
      <c r="AE103" s="189">
        <v>0</v>
      </c>
      <c r="AF103" s="189">
        <v>0</v>
      </c>
      <c r="AG103" s="189">
        <v>0</v>
      </c>
      <c r="AH103" s="190"/>
      <c r="AI103" s="270" t="s">
        <v>84</v>
      </c>
      <c r="AJ103" s="270" t="s">
        <v>84</v>
      </c>
      <c r="AK103" s="270" t="s">
        <v>84</v>
      </c>
      <c r="AL103" s="270" t="s">
        <v>84</v>
      </c>
      <c r="AM103" s="269"/>
      <c r="AN103" s="270" t="s">
        <v>84</v>
      </c>
      <c r="AO103" s="270" t="s">
        <v>84</v>
      </c>
      <c r="AP103" s="270" t="s">
        <v>84</v>
      </c>
      <c r="AQ103" s="269"/>
      <c r="AR103" s="270" t="s">
        <v>84</v>
      </c>
      <c r="AS103" s="270" t="s">
        <v>84</v>
      </c>
      <c r="AT103" s="269"/>
      <c r="AU103" s="270" t="s">
        <v>84</v>
      </c>
      <c r="AV103" s="270" t="s">
        <v>84</v>
      </c>
      <c r="AW103" s="269"/>
      <c r="AX103" s="270" t="s">
        <v>84</v>
      </c>
      <c r="AY103" s="270" t="s">
        <v>84</v>
      </c>
      <c r="AZ103" s="269"/>
      <c r="BA103" s="270" t="s">
        <v>84</v>
      </c>
      <c r="BB103" s="270" t="s">
        <v>84</v>
      </c>
      <c r="BC103" s="269"/>
      <c r="BD103" s="270" t="s">
        <v>84</v>
      </c>
      <c r="BE103" s="270" t="s">
        <v>84</v>
      </c>
      <c r="BF103" s="190"/>
      <c r="BG103" s="189">
        <v>4</v>
      </c>
      <c r="BH103" s="189">
        <v>3</v>
      </c>
      <c r="BI103" s="189"/>
      <c r="BJ103" s="189">
        <v>6</v>
      </c>
      <c r="BK103" s="189">
        <v>4</v>
      </c>
      <c r="BL103" s="189">
        <v>5</v>
      </c>
      <c r="BM103" s="189">
        <v>17</v>
      </c>
      <c r="BN103" s="189">
        <v>3</v>
      </c>
      <c r="BO103" s="189"/>
      <c r="BP103" s="189">
        <v>5</v>
      </c>
      <c r="BQ103" s="166" t="s">
        <v>84</v>
      </c>
      <c r="BR103" s="189"/>
      <c r="BS103" s="189">
        <v>10.7</v>
      </c>
    </row>
    <row r="104" spans="1:71" ht="11.25" customHeight="1" x14ac:dyDescent="0.35">
      <c r="A104" s="281"/>
      <c r="B104" s="281"/>
      <c r="C104" s="210"/>
      <c r="D104" s="163">
        <v>2018</v>
      </c>
      <c r="E104" s="163"/>
      <c r="F104" s="189">
        <v>87</v>
      </c>
      <c r="G104" s="189">
        <v>5</v>
      </c>
      <c r="H104" s="189">
        <v>97</v>
      </c>
      <c r="I104" s="189">
        <v>0</v>
      </c>
      <c r="J104" s="189"/>
      <c r="K104" s="189">
        <v>0</v>
      </c>
      <c r="L104" s="189">
        <v>98</v>
      </c>
      <c r="M104" s="189">
        <v>100</v>
      </c>
      <c r="N104" s="189">
        <v>21</v>
      </c>
      <c r="O104" s="189">
        <v>0</v>
      </c>
      <c r="P104" s="189">
        <v>36</v>
      </c>
      <c r="Q104" s="189"/>
      <c r="R104" s="189">
        <v>98</v>
      </c>
      <c r="S104" s="189">
        <v>98</v>
      </c>
      <c r="T104" s="189">
        <v>22</v>
      </c>
      <c r="U104" s="189"/>
      <c r="V104" s="189">
        <v>80</v>
      </c>
      <c r="W104" s="189">
        <v>22</v>
      </c>
      <c r="X104" s="189">
        <v>12</v>
      </c>
      <c r="Y104" s="189"/>
      <c r="Z104" s="190">
        <v>3</v>
      </c>
      <c r="AA104" s="190">
        <v>2</v>
      </c>
      <c r="AB104" s="189">
        <v>0</v>
      </c>
      <c r="AC104" s="189">
        <v>0</v>
      </c>
      <c r="AD104" s="190">
        <v>16</v>
      </c>
      <c r="AE104" s="189">
        <v>0</v>
      </c>
      <c r="AF104" s="189">
        <v>0</v>
      </c>
      <c r="AG104" s="189">
        <v>0</v>
      </c>
      <c r="AH104" s="190"/>
      <c r="AI104" s="270" t="s">
        <v>84</v>
      </c>
      <c r="AJ104" s="270" t="s">
        <v>84</v>
      </c>
      <c r="AK104" s="270" t="s">
        <v>84</v>
      </c>
      <c r="AL104" s="270" t="s">
        <v>84</v>
      </c>
      <c r="AM104" s="269"/>
      <c r="AN104" s="270" t="s">
        <v>84</v>
      </c>
      <c r="AO104" s="270" t="s">
        <v>84</v>
      </c>
      <c r="AP104" s="270" t="s">
        <v>84</v>
      </c>
      <c r="AQ104" s="269"/>
      <c r="AR104" s="270" t="s">
        <v>84</v>
      </c>
      <c r="AS104" s="270" t="s">
        <v>84</v>
      </c>
      <c r="AT104" s="269"/>
      <c r="AU104" s="270" t="s">
        <v>84</v>
      </c>
      <c r="AV104" s="270" t="s">
        <v>84</v>
      </c>
      <c r="AW104" s="269"/>
      <c r="AX104" s="270" t="s">
        <v>84</v>
      </c>
      <c r="AY104" s="270" t="s">
        <v>84</v>
      </c>
      <c r="AZ104" s="269"/>
      <c r="BA104" s="270" t="s">
        <v>84</v>
      </c>
      <c r="BB104" s="270" t="s">
        <v>84</v>
      </c>
      <c r="BC104" s="269"/>
      <c r="BD104" s="270" t="s">
        <v>84</v>
      </c>
      <c r="BE104" s="270" t="s">
        <v>84</v>
      </c>
      <c r="BF104" s="190"/>
      <c r="BG104" s="189">
        <v>4</v>
      </c>
      <c r="BH104" s="189">
        <v>3</v>
      </c>
      <c r="BI104" s="189"/>
      <c r="BJ104" s="189">
        <v>0</v>
      </c>
      <c r="BK104" s="189">
        <v>1</v>
      </c>
      <c r="BL104" s="189">
        <v>6</v>
      </c>
      <c r="BM104" s="189">
        <v>18</v>
      </c>
      <c r="BN104" s="189">
        <v>6</v>
      </c>
      <c r="BO104" s="189"/>
      <c r="BP104" s="189">
        <v>5</v>
      </c>
      <c r="BQ104" s="189">
        <v>9</v>
      </c>
      <c r="BR104" s="189"/>
      <c r="BS104" s="189">
        <v>11</v>
      </c>
    </row>
    <row r="105" spans="1:71" ht="11.25" customHeight="1" x14ac:dyDescent="0.35">
      <c r="A105" s="281" t="s">
        <v>215</v>
      </c>
      <c r="B105" s="281" t="s">
        <v>216</v>
      </c>
      <c r="C105" s="210"/>
      <c r="D105" s="163">
        <v>2013</v>
      </c>
      <c r="E105" s="163"/>
      <c r="F105" s="189">
        <v>2512</v>
      </c>
      <c r="G105" s="189">
        <v>2422</v>
      </c>
      <c r="H105" s="189">
        <v>2632</v>
      </c>
      <c r="I105" s="189">
        <v>2356</v>
      </c>
      <c r="J105" s="189"/>
      <c r="K105" s="189">
        <v>2136</v>
      </c>
      <c r="L105" s="189">
        <v>2287</v>
      </c>
      <c r="M105" s="189">
        <v>2244</v>
      </c>
      <c r="N105" s="189">
        <v>2130</v>
      </c>
      <c r="O105" s="189">
        <v>2308</v>
      </c>
      <c r="P105" s="189">
        <v>2194</v>
      </c>
      <c r="Q105" s="189"/>
      <c r="R105" s="189">
        <v>2231</v>
      </c>
      <c r="S105" s="189">
        <v>2188</v>
      </c>
      <c r="T105" s="189">
        <v>1865</v>
      </c>
      <c r="U105" s="189"/>
      <c r="V105" s="189">
        <v>1656</v>
      </c>
      <c r="W105" s="189">
        <v>1439</v>
      </c>
      <c r="X105" s="189">
        <v>1291</v>
      </c>
      <c r="Y105" s="189"/>
      <c r="Z105" s="189">
        <v>2152</v>
      </c>
      <c r="AA105" s="189">
        <v>1462</v>
      </c>
      <c r="AB105" s="189">
        <v>1867</v>
      </c>
      <c r="AC105" s="189">
        <v>1185</v>
      </c>
      <c r="AD105" s="189">
        <v>1068</v>
      </c>
      <c r="AE105" s="189">
        <v>1519</v>
      </c>
      <c r="AF105" s="189">
        <v>1182</v>
      </c>
      <c r="AG105" s="189">
        <v>1054</v>
      </c>
      <c r="AH105" s="189"/>
      <c r="AI105" s="270" t="s">
        <v>84</v>
      </c>
      <c r="AJ105" s="270" t="s">
        <v>84</v>
      </c>
      <c r="AK105" s="270" t="s">
        <v>84</v>
      </c>
      <c r="AL105" s="270" t="s">
        <v>84</v>
      </c>
      <c r="AM105" s="269"/>
      <c r="AN105" s="270" t="s">
        <v>84</v>
      </c>
      <c r="AO105" s="270" t="s">
        <v>84</v>
      </c>
      <c r="AP105" s="270" t="s">
        <v>84</v>
      </c>
      <c r="AQ105" s="269"/>
      <c r="AR105" s="270" t="s">
        <v>84</v>
      </c>
      <c r="AS105" s="270" t="s">
        <v>84</v>
      </c>
      <c r="AT105" s="269"/>
      <c r="AU105" s="270" t="s">
        <v>84</v>
      </c>
      <c r="AV105" s="270" t="s">
        <v>84</v>
      </c>
      <c r="AW105" s="269"/>
      <c r="AX105" s="270" t="s">
        <v>84</v>
      </c>
      <c r="AY105" s="270" t="s">
        <v>84</v>
      </c>
      <c r="AZ105" s="269"/>
      <c r="BA105" s="270" t="s">
        <v>84</v>
      </c>
      <c r="BB105" s="270" t="s">
        <v>84</v>
      </c>
      <c r="BC105" s="269"/>
      <c r="BD105" s="270" t="s">
        <v>84</v>
      </c>
      <c r="BE105" s="270" t="s">
        <v>84</v>
      </c>
      <c r="BF105" s="190"/>
      <c r="BG105" s="189">
        <v>2342</v>
      </c>
      <c r="BH105" s="189">
        <v>2460</v>
      </c>
      <c r="BI105" s="189"/>
      <c r="BJ105" s="189">
        <v>2362</v>
      </c>
      <c r="BK105" s="189">
        <v>3260</v>
      </c>
      <c r="BL105" s="189">
        <v>2879</v>
      </c>
      <c r="BM105" s="189">
        <v>2507</v>
      </c>
      <c r="BN105" s="189">
        <v>2642</v>
      </c>
      <c r="BO105" s="189"/>
      <c r="BP105" s="189">
        <v>2493</v>
      </c>
      <c r="BQ105" s="166" t="s">
        <v>84</v>
      </c>
      <c r="BR105" s="189"/>
      <c r="BS105" s="189">
        <v>2129</v>
      </c>
    </row>
    <row r="106" spans="1:71" ht="11.25" customHeight="1" x14ac:dyDescent="0.35">
      <c r="A106" s="281"/>
      <c r="B106" s="281"/>
      <c r="C106" s="210"/>
      <c r="D106" s="163">
        <v>2015</v>
      </c>
      <c r="E106" s="163"/>
      <c r="F106" s="189">
        <v>2410</v>
      </c>
      <c r="G106" s="189">
        <v>2312</v>
      </c>
      <c r="H106" s="189">
        <v>2530</v>
      </c>
      <c r="I106" s="189">
        <v>2297</v>
      </c>
      <c r="J106" s="189"/>
      <c r="K106" s="189">
        <v>2065</v>
      </c>
      <c r="L106" s="189">
        <v>2224</v>
      </c>
      <c r="M106" s="189">
        <v>2181</v>
      </c>
      <c r="N106" s="189">
        <v>2091</v>
      </c>
      <c r="O106" s="189">
        <v>2265</v>
      </c>
      <c r="P106" s="189">
        <v>2135</v>
      </c>
      <c r="Q106" s="189"/>
      <c r="R106" s="189">
        <v>2181</v>
      </c>
      <c r="S106" s="189">
        <v>2143</v>
      </c>
      <c r="T106" s="189">
        <v>1852</v>
      </c>
      <c r="U106" s="189"/>
      <c r="V106" s="189">
        <v>1657</v>
      </c>
      <c r="W106" s="189">
        <v>1431</v>
      </c>
      <c r="X106" s="189">
        <v>1300</v>
      </c>
      <c r="Y106" s="189"/>
      <c r="Z106" s="189">
        <v>2065</v>
      </c>
      <c r="AA106" s="189">
        <v>1487</v>
      </c>
      <c r="AB106" s="189">
        <v>1831</v>
      </c>
      <c r="AC106" s="189">
        <v>1219</v>
      </c>
      <c r="AD106" s="189">
        <v>1138</v>
      </c>
      <c r="AE106" s="189">
        <v>1461</v>
      </c>
      <c r="AF106" s="189">
        <v>1218</v>
      </c>
      <c r="AG106" s="189">
        <v>1149</v>
      </c>
      <c r="AH106" s="189"/>
      <c r="AI106" s="270" t="s">
        <v>84</v>
      </c>
      <c r="AJ106" s="270" t="s">
        <v>84</v>
      </c>
      <c r="AK106" s="270" t="s">
        <v>84</v>
      </c>
      <c r="AL106" s="270" t="s">
        <v>84</v>
      </c>
      <c r="AM106" s="269"/>
      <c r="AN106" s="270" t="s">
        <v>84</v>
      </c>
      <c r="AO106" s="270" t="s">
        <v>84</v>
      </c>
      <c r="AP106" s="270" t="s">
        <v>84</v>
      </c>
      <c r="AQ106" s="269"/>
      <c r="AR106" s="270" t="s">
        <v>84</v>
      </c>
      <c r="AS106" s="270" t="s">
        <v>84</v>
      </c>
      <c r="AT106" s="269"/>
      <c r="AU106" s="270" t="s">
        <v>84</v>
      </c>
      <c r="AV106" s="270" t="s">
        <v>84</v>
      </c>
      <c r="AW106" s="269"/>
      <c r="AX106" s="270" t="s">
        <v>84</v>
      </c>
      <c r="AY106" s="270" t="s">
        <v>84</v>
      </c>
      <c r="AZ106" s="269"/>
      <c r="BA106" s="270" t="s">
        <v>84</v>
      </c>
      <c r="BB106" s="270" t="s">
        <v>84</v>
      </c>
      <c r="BC106" s="269"/>
      <c r="BD106" s="270" t="s">
        <v>84</v>
      </c>
      <c r="BE106" s="270" t="s">
        <v>84</v>
      </c>
      <c r="BF106" s="190"/>
      <c r="BG106" s="189">
        <v>2283</v>
      </c>
      <c r="BH106" s="189">
        <v>2312</v>
      </c>
      <c r="BI106" s="189"/>
      <c r="BJ106" s="189">
        <v>2393</v>
      </c>
      <c r="BK106" s="189">
        <v>2830</v>
      </c>
      <c r="BL106" s="189">
        <v>2605</v>
      </c>
      <c r="BM106" s="189">
        <v>2379</v>
      </c>
      <c r="BN106" s="189">
        <v>2456</v>
      </c>
      <c r="BO106" s="189"/>
      <c r="BP106" s="189">
        <v>2356</v>
      </c>
      <c r="BQ106" s="166" t="s">
        <v>84</v>
      </c>
      <c r="BR106" s="189"/>
      <c r="BS106" s="189">
        <v>2073</v>
      </c>
    </row>
    <row r="107" spans="1:71" ht="11.25" customHeight="1" x14ac:dyDescent="0.35">
      <c r="A107" s="281"/>
      <c r="B107" s="281"/>
      <c r="C107" s="210"/>
      <c r="D107" s="163">
        <v>2018</v>
      </c>
      <c r="E107" s="163"/>
      <c r="F107" s="189">
        <v>2520</v>
      </c>
      <c r="G107" s="189">
        <v>2426</v>
      </c>
      <c r="H107" s="189">
        <v>2678</v>
      </c>
      <c r="I107" s="189">
        <v>2411</v>
      </c>
      <c r="J107" s="189"/>
      <c r="K107" s="189">
        <v>2142</v>
      </c>
      <c r="L107" s="189">
        <v>2281</v>
      </c>
      <c r="M107" s="189">
        <v>2184</v>
      </c>
      <c r="N107" s="189">
        <v>2139</v>
      </c>
      <c r="O107" s="189">
        <v>2346</v>
      </c>
      <c r="P107" s="189">
        <v>2251</v>
      </c>
      <c r="Q107" s="189"/>
      <c r="R107" s="189">
        <v>2252</v>
      </c>
      <c r="S107" s="189">
        <v>2221</v>
      </c>
      <c r="T107" s="189">
        <v>1863</v>
      </c>
      <c r="U107" s="189"/>
      <c r="V107" s="189">
        <v>1625</v>
      </c>
      <c r="W107" s="189">
        <v>1370</v>
      </c>
      <c r="X107" s="189">
        <v>1173</v>
      </c>
      <c r="Y107" s="189"/>
      <c r="Z107" s="189">
        <v>2089</v>
      </c>
      <c r="AA107" s="189">
        <v>1408</v>
      </c>
      <c r="AB107" s="189">
        <v>1838</v>
      </c>
      <c r="AC107" s="189">
        <v>1129</v>
      </c>
      <c r="AD107" s="189">
        <v>1044</v>
      </c>
      <c r="AE107" s="189">
        <v>1363</v>
      </c>
      <c r="AF107" s="189">
        <v>1098</v>
      </c>
      <c r="AG107" s="189">
        <v>1024</v>
      </c>
      <c r="AH107" s="189"/>
      <c r="AI107" s="270" t="s">
        <v>84</v>
      </c>
      <c r="AJ107" s="270" t="s">
        <v>84</v>
      </c>
      <c r="AK107" s="270" t="s">
        <v>84</v>
      </c>
      <c r="AL107" s="270" t="s">
        <v>84</v>
      </c>
      <c r="AM107" s="269"/>
      <c r="AN107" s="270" t="s">
        <v>84</v>
      </c>
      <c r="AO107" s="270" t="s">
        <v>84</v>
      </c>
      <c r="AP107" s="270" t="s">
        <v>84</v>
      </c>
      <c r="AQ107" s="269"/>
      <c r="AR107" s="270" t="s">
        <v>84</v>
      </c>
      <c r="AS107" s="270" t="s">
        <v>84</v>
      </c>
      <c r="AT107" s="269"/>
      <c r="AU107" s="270" t="s">
        <v>84</v>
      </c>
      <c r="AV107" s="270" t="s">
        <v>84</v>
      </c>
      <c r="AW107" s="269"/>
      <c r="AX107" s="270" t="s">
        <v>84</v>
      </c>
      <c r="AY107" s="270" t="s">
        <v>84</v>
      </c>
      <c r="AZ107" s="269"/>
      <c r="BA107" s="270" t="s">
        <v>84</v>
      </c>
      <c r="BB107" s="270" t="s">
        <v>84</v>
      </c>
      <c r="BC107" s="269"/>
      <c r="BD107" s="270" t="s">
        <v>84</v>
      </c>
      <c r="BE107" s="270" t="s">
        <v>84</v>
      </c>
      <c r="BF107" s="190"/>
      <c r="BG107" s="189">
        <v>2351</v>
      </c>
      <c r="BH107" s="189">
        <v>2411</v>
      </c>
      <c r="BI107" s="189"/>
      <c r="BJ107" s="189">
        <v>2359</v>
      </c>
      <c r="BK107" s="189">
        <v>2810</v>
      </c>
      <c r="BL107" s="189">
        <v>2725</v>
      </c>
      <c r="BM107" s="189">
        <v>2477</v>
      </c>
      <c r="BN107" s="189">
        <v>2554</v>
      </c>
      <c r="BO107" s="189"/>
      <c r="BP107" s="189">
        <v>2442</v>
      </c>
      <c r="BQ107" s="189">
        <v>2290</v>
      </c>
      <c r="BR107" s="189"/>
      <c r="BS107" s="189">
        <v>2122</v>
      </c>
    </row>
    <row r="108" spans="1:71" ht="11.25" customHeight="1" x14ac:dyDescent="0.35">
      <c r="A108" s="281"/>
      <c r="B108" s="281" t="s">
        <v>217</v>
      </c>
      <c r="C108" s="210"/>
      <c r="D108" s="163">
        <v>2013</v>
      </c>
      <c r="E108" s="163"/>
      <c r="F108" s="189">
        <v>98</v>
      </c>
      <c r="G108" s="189">
        <v>92</v>
      </c>
      <c r="H108" s="189">
        <v>99</v>
      </c>
      <c r="I108" s="189">
        <v>93</v>
      </c>
      <c r="J108" s="189"/>
      <c r="K108" s="189">
        <v>0</v>
      </c>
      <c r="L108" s="189">
        <v>100</v>
      </c>
      <c r="M108" s="189">
        <v>0</v>
      </c>
      <c r="N108" s="189">
        <v>100</v>
      </c>
      <c r="O108" s="189">
        <v>0</v>
      </c>
      <c r="P108" s="189">
        <v>0</v>
      </c>
      <c r="Q108" s="189"/>
      <c r="R108" s="189">
        <v>92</v>
      </c>
      <c r="S108" s="189">
        <v>100</v>
      </c>
      <c r="T108" s="189">
        <v>0</v>
      </c>
      <c r="U108" s="189"/>
      <c r="V108" s="189">
        <v>99</v>
      </c>
      <c r="W108" s="189">
        <v>0</v>
      </c>
      <c r="X108" s="189">
        <v>0</v>
      </c>
      <c r="Y108" s="189"/>
      <c r="Z108" s="190">
        <v>0</v>
      </c>
      <c r="AA108" s="190">
        <v>0</v>
      </c>
      <c r="AB108" s="190">
        <v>0</v>
      </c>
      <c r="AC108" s="190">
        <v>0</v>
      </c>
      <c r="AD108" s="190">
        <v>0</v>
      </c>
      <c r="AE108" s="190">
        <v>0</v>
      </c>
      <c r="AF108" s="190">
        <v>0</v>
      </c>
      <c r="AG108" s="190">
        <v>0</v>
      </c>
      <c r="AH108" s="190"/>
      <c r="AI108" s="270" t="s">
        <v>84</v>
      </c>
      <c r="AJ108" s="270" t="s">
        <v>84</v>
      </c>
      <c r="AK108" s="270" t="s">
        <v>84</v>
      </c>
      <c r="AL108" s="270" t="s">
        <v>84</v>
      </c>
      <c r="AM108" s="269"/>
      <c r="AN108" s="270" t="s">
        <v>84</v>
      </c>
      <c r="AO108" s="270" t="s">
        <v>84</v>
      </c>
      <c r="AP108" s="270" t="s">
        <v>84</v>
      </c>
      <c r="AQ108" s="269"/>
      <c r="AR108" s="270" t="s">
        <v>84</v>
      </c>
      <c r="AS108" s="270" t="s">
        <v>84</v>
      </c>
      <c r="AT108" s="269"/>
      <c r="AU108" s="270" t="s">
        <v>84</v>
      </c>
      <c r="AV108" s="270" t="s">
        <v>84</v>
      </c>
      <c r="AW108" s="269"/>
      <c r="AX108" s="270" t="s">
        <v>84</v>
      </c>
      <c r="AY108" s="270" t="s">
        <v>84</v>
      </c>
      <c r="AZ108" s="269"/>
      <c r="BA108" s="270" t="s">
        <v>84</v>
      </c>
      <c r="BB108" s="270" t="s">
        <v>84</v>
      </c>
      <c r="BC108" s="269"/>
      <c r="BD108" s="270" t="s">
        <v>84</v>
      </c>
      <c r="BE108" s="270" t="s">
        <v>84</v>
      </c>
      <c r="BF108" s="190"/>
      <c r="BG108" s="189">
        <v>0</v>
      </c>
      <c r="BH108" s="189">
        <v>0</v>
      </c>
      <c r="BI108" s="189"/>
      <c r="BJ108" s="189">
        <v>41</v>
      </c>
      <c r="BK108" s="189">
        <v>30</v>
      </c>
      <c r="BL108" s="189">
        <v>24</v>
      </c>
      <c r="BM108" s="189">
        <v>31</v>
      </c>
      <c r="BN108" s="189">
        <v>9</v>
      </c>
      <c r="BO108" s="189"/>
      <c r="BP108" s="189">
        <v>10</v>
      </c>
      <c r="BQ108" s="166" t="s">
        <v>84</v>
      </c>
      <c r="BR108" s="189"/>
      <c r="BS108" s="189">
        <v>14.6</v>
      </c>
    </row>
    <row r="109" spans="1:71" ht="11.25" customHeight="1" x14ac:dyDescent="0.35">
      <c r="A109" s="281"/>
      <c r="B109" s="281"/>
      <c r="C109" s="210"/>
      <c r="D109" s="163">
        <v>2015</v>
      </c>
      <c r="E109" s="163"/>
      <c r="F109" s="189">
        <v>97</v>
      </c>
      <c r="G109" s="189">
        <v>90</v>
      </c>
      <c r="H109" s="189">
        <v>99</v>
      </c>
      <c r="I109" s="189">
        <v>91</v>
      </c>
      <c r="J109" s="189"/>
      <c r="K109" s="189">
        <v>11</v>
      </c>
      <c r="L109" s="189">
        <v>98</v>
      </c>
      <c r="M109" s="189">
        <v>11</v>
      </c>
      <c r="N109" s="189">
        <v>86</v>
      </c>
      <c r="O109" s="189">
        <v>4</v>
      </c>
      <c r="P109" s="189">
        <v>10</v>
      </c>
      <c r="Q109" s="189"/>
      <c r="R109" s="189">
        <v>92</v>
      </c>
      <c r="S109" s="189">
        <v>99</v>
      </c>
      <c r="T109" s="189">
        <v>5</v>
      </c>
      <c r="U109" s="189"/>
      <c r="V109" s="189">
        <v>98</v>
      </c>
      <c r="W109" s="189">
        <v>2</v>
      </c>
      <c r="X109" s="189">
        <v>3</v>
      </c>
      <c r="Y109" s="189"/>
      <c r="Z109" s="190">
        <v>0</v>
      </c>
      <c r="AA109" s="190">
        <v>0</v>
      </c>
      <c r="AB109" s="190">
        <v>0</v>
      </c>
      <c r="AC109" s="190">
        <v>0</v>
      </c>
      <c r="AD109" s="190">
        <v>0</v>
      </c>
      <c r="AE109" s="190">
        <v>0</v>
      </c>
      <c r="AF109" s="190">
        <v>0</v>
      </c>
      <c r="AG109" s="190">
        <v>0</v>
      </c>
      <c r="AH109" s="190"/>
      <c r="AI109" s="270" t="s">
        <v>84</v>
      </c>
      <c r="AJ109" s="270" t="s">
        <v>84</v>
      </c>
      <c r="AK109" s="270" t="s">
        <v>84</v>
      </c>
      <c r="AL109" s="270" t="s">
        <v>84</v>
      </c>
      <c r="AM109" s="269"/>
      <c r="AN109" s="270" t="s">
        <v>84</v>
      </c>
      <c r="AO109" s="270" t="s">
        <v>84</v>
      </c>
      <c r="AP109" s="270" t="s">
        <v>84</v>
      </c>
      <c r="AQ109" s="269"/>
      <c r="AR109" s="270" t="s">
        <v>84</v>
      </c>
      <c r="AS109" s="270" t="s">
        <v>84</v>
      </c>
      <c r="AT109" s="269"/>
      <c r="AU109" s="270" t="s">
        <v>84</v>
      </c>
      <c r="AV109" s="270" t="s">
        <v>84</v>
      </c>
      <c r="AW109" s="269"/>
      <c r="AX109" s="270" t="s">
        <v>84</v>
      </c>
      <c r="AY109" s="270" t="s">
        <v>84</v>
      </c>
      <c r="AZ109" s="269"/>
      <c r="BA109" s="270" t="s">
        <v>84</v>
      </c>
      <c r="BB109" s="270" t="s">
        <v>84</v>
      </c>
      <c r="BC109" s="269"/>
      <c r="BD109" s="270" t="s">
        <v>84</v>
      </c>
      <c r="BE109" s="270" t="s">
        <v>84</v>
      </c>
      <c r="BF109" s="190"/>
      <c r="BG109" s="189">
        <v>5</v>
      </c>
      <c r="BH109" s="189">
        <v>4</v>
      </c>
      <c r="BI109" s="189"/>
      <c r="BJ109" s="189">
        <v>57</v>
      </c>
      <c r="BK109" s="189">
        <v>28</v>
      </c>
      <c r="BL109" s="189">
        <v>24</v>
      </c>
      <c r="BM109" s="189">
        <v>32</v>
      </c>
      <c r="BN109" s="189">
        <v>9</v>
      </c>
      <c r="BO109" s="189"/>
      <c r="BP109" s="189">
        <v>10</v>
      </c>
      <c r="BQ109" s="166" t="s">
        <v>84</v>
      </c>
      <c r="BR109" s="189"/>
      <c r="BS109" s="189">
        <v>14.7</v>
      </c>
    </row>
    <row r="110" spans="1:71" ht="11.25" customHeight="1" x14ac:dyDescent="0.35">
      <c r="A110" s="281"/>
      <c r="B110" s="281"/>
      <c r="C110" s="210"/>
      <c r="D110" s="163">
        <v>2018</v>
      </c>
      <c r="E110" s="163"/>
      <c r="F110" s="189">
        <v>98</v>
      </c>
      <c r="G110" s="189">
        <v>97</v>
      </c>
      <c r="H110" s="189">
        <v>100</v>
      </c>
      <c r="I110" s="189">
        <v>97</v>
      </c>
      <c r="J110" s="189"/>
      <c r="K110" s="189">
        <v>0</v>
      </c>
      <c r="L110" s="189">
        <v>100</v>
      </c>
      <c r="M110" s="189">
        <v>0</v>
      </c>
      <c r="N110" s="189">
        <v>100</v>
      </c>
      <c r="O110" s="189">
        <v>0</v>
      </c>
      <c r="P110" s="189">
        <v>0</v>
      </c>
      <c r="Q110" s="189"/>
      <c r="R110" s="189">
        <v>95</v>
      </c>
      <c r="S110" s="189">
        <v>100</v>
      </c>
      <c r="T110" s="189">
        <v>0</v>
      </c>
      <c r="U110" s="189"/>
      <c r="V110" s="189">
        <v>98</v>
      </c>
      <c r="W110" s="189">
        <v>0</v>
      </c>
      <c r="X110" s="189">
        <v>0</v>
      </c>
      <c r="Y110" s="189"/>
      <c r="Z110" s="190">
        <v>0</v>
      </c>
      <c r="AA110" s="190">
        <v>0</v>
      </c>
      <c r="AB110" s="190">
        <v>0</v>
      </c>
      <c r="AC110" s="190">
        <v>0</v>
      </c>
      <c r="AD110" s="190">
        <v>0</v>
      </c>
      <c r="AE110" s="190">
        <v>0</v>
      </c>
      <c r="AF110" s="190">
        <v>0</v>
      </c>
      <c r="AG110" s="190">
        <v>0</v>
      </c>
      <c r="AH110" s="190"/>
      <c r="AI110" s="270" t="s">
        <v>84</v>
      </c>
      <c r="AJ110" s="270" t="s">
        <v>84</v>
      </c>
      <c r="AK110" s="270" t="s">
        <v>84</v>
      </c>
      <c r="AL110" s="270" t="s">
        <v>84</v>
      </c>
      <c r="AM110" s="269"/>
      <c r="AN110" s="270" t="s">
        <v>84</v>
      </c>
      <c r="AO110" s="270" t="s">
        <v>84</v>
      </c>
      <c r="AP110" s="270" t="s">
        <v>84</v>
      </c>
      <c r="AQ110" s="269"/>
      <c r="AR110" s="270" t="s">
        <v>84</v>
      </c>
      <c r="AS110" s="270" t="s">
        <v>84</v>
      </c>
      <c r="AT110" s="269"/>
      <c r="AU110" s="270" t="s">
        <v>84</v>
      </c>
      <c r="AV110" s="270" t="s">
        <v>84</v>
      </c>
      <c r="AW110" s="269"/>
      <c r="AX110" s="270" t="s">
        <v>84</v>
      </c>
      <c r="AY110" s="270" t="s">
        <v>84</v>
      </c>
      <c r="AZ110" s="269"/>
      <c r="BA110" s="270" t="s">
        <v>84</v>
      </c>
      <c r="BB110" s="270" t="s">
        <v>84</v>
      </c>
      <c r="BC110" s="269"/>
      <c r="BD110" s="270" t="s">
        <v>84</v>
      </c>
      <c r="BE110" s="270" t="s">
        <v>84</v>
      </c>
      <c r="BF110" s="190"/>
      <c r="BG110" s="189">
        <v>0</v>
      </c>
      <c r="BH110" s="189">
        <v>0</v>
      </c>
      <c r="BI110" s="189"/>
      <c r="BJ110" s="189">
        <v>35</v>
      </c>
      <c r="BK110" s="189">
        <v>23</v>
      </c>
      <c r="BL110" s="189">
        <v>23</v>
      </c>
      <c r="BM110" s="189">
        <v>32</v>
      </c>
      <c r="BN110" s="189">
        <v>12</v>
      </c>
      <c r="BO110" s="189"/>
      <c r="BP110" s="189">
        <v>10</v>
      </c>
      <c r="BQ110" s="189">
        <v>20</v>
      </c>
      <c r="BR110" s="189"/>
      <c r="BS110" s="189">
        <v>14.5</v>
      </c>
    </row>
    <row r="111" spans="1:71" ht="11.25" customHeight="1" x14ac:dyDescent="0.35">
      <c r="A111" s="281" t="s">
        <v>218</v>
      </c>
      <c r="B111" s="281" t="s">
        <v>219</v>
      </c>
      <c r="C111" s="210"/>
      <c r="D111" s="163">
        <v>2013</v>
      </c>
      <c r="E111" s="163"/>
      <c r="F111" s="189">
        <v>16.7</v>
      </c>
      <c r="G111" s="189">
        <v>19.5</v>
      </c>
      <c r="H111" s="189">
        <v>16.399999999999999</v>
      </c>
      <c r="I111" s="189">
        <v>20.7</v>
      </c>
      <c r="J111" s="189"/>
      <c r="K111" s="189">
        <v>15</v>
      </c>
      <c r="L111" s="189">
        <v>13</v>
      </c>
      <c r="M111" s="189">
        <v>13.3</v>
      </c>
      <c r="N111" s="189">
        <v>16.2</v>
      </c>
      <c r="O111" s="189">
        <v>16.3</v>
      </c>
      <c r="P111" s="189">
        <v>17.100000000000001</v>
      </c>
      <c r="Q111" s="189"/>
      <c r="R111" s="189">
        <v>14.3</v>
      </c>
      <c r="S111" s="189">
        <v>12.1</v>
      </c>
      <c r="T111" s="189">
        <v>11.6</v>
      </c>
      <c r="U111" s="189"/>
      <c r="V111" s="189">
        <v>11.1</v>
      </c>
      <c r="W111" s="189">
        <v>2.8</v>
      </c>
      <c r="X111" s="189">
        <v>6.8</v>
      </c>
      <c r="Y111" s="189"/>
      <c r="Z111" s="189">
        <v>21.2</v>
      </c>
      <c r="AA111" s="189">
        <v>6.6</v>
      </c>
      <c r="AB111" s="189">
        <v>10.3</v>
      </c>
      <c r="AC111" s="189">
        <v>2.2999999999999998</v>
      </c>
      <c r="AD111" s="189">
        <v>1.1000000000000001</v>
      </c>
      <c r="AE111" s="189">
        <v>6.4</v>
      </c>
      <c r="AF111" s="189">
        <v>6.1</v>
      </c>
      <c r="AG111" s="189">
        <v>1.3</v>
      </c>
      <c r="AH111" s="189"/>
      <c r="AI111" s="189">
        <v>14.7</v>
      </c>
      <c r="AJ111" s="189">
        <v>12.5</v>
      </c>
      <c r="AK111" s="189">
        <v>18.8</v>
      </c>
      <c r="AL111" s="189">
        <v>20.3</v>
      </c>
      <c r="AM111" s="189"/>
      <c r="AN111" s="189">
        <v>15.7</v>
      </c>
      <c r="AO111" s="189">
        <v>16</v>
      </c>
      <c r="AP111" s="189">
        <v>15.8</v>
      </c>
      <c r="AQ111" s="189"/>
      <c r="AR111" s="189">
        <v>36.200000000000003</v>
      </c>
      <c r="AS111" s="189">
        <v>23.3</v>
      </c>
      <c r="AT111" s="189"/>
      <c r="AU111" s="189">
        <v>20</v>
      </c>
      <c r="AV111" s="189">
        <v>12.4</v>
      </c>
      <c r="AW111" s="189"/>
      <c r="AX111" s="189">
        <v>28.1</v>
      </c>
      <c r="AY111" s="189">
        <v>17.7</v>
      </c>
      <c r="AZ111" s="189"/>
      <c r="BA111" s="189">
        <v>30.5</v>
      </c>
      <c r="BB111" s="189">
        <v>28</v>
      </c>
      <c r="BC111" s="189"/>
      <c r="BD111" s="189">
        <v>20.7</v>
      </c>
      <c r="BE111" s="189">
        <v>11.2</v>
      </c>
      <c r="BF111" s="189"/>
      <c r="BG111" s="189">
        <v>21.1</v>
      </c>
      <c r="BH111" s="189">
        <v>26.9</v>
      </c>
      <c r="BI111" s="189"/>
      <c r="BJ111" s="189">
        <v>21.7</v>
      </c>
      <c r="BK111" s="189">
        <v>45.7</v>
      </c>
      <c r="BL111" s="189">
        <v>31.2</v>
      </c>
      <c r="BM111" s="189">
        <v>25.8</v>
      </c>
      <c r="BN111" s="189">
        <v>28.3</v>
      </c>
      <c r="BO111" s="189"/>
      <c r="BP111" s="189">
        <v>25.7</v>
      </c>
      <c r="BQ111" s="166" t="s">
        <v>84</v>
      </c>
      <c r="BR111" s="189"/>
      <c r="BS111" s="189">
        <v>15.8</v>
      </c>
    </row>
    <row r="112" spans="1:71" ht="11.25" customHeight="1" x14ac:dyDescent="0.35">
      <c r="A112" s="281"/>
      <c r="B112" s="281"/>
      <c r="C112" s="210"/>
      <c r="D112" s="163">
        <v>2015</v>
      </c>
      <c r="E112" s="163"/>
      <c r="F112" s="189">
        <v>16.8</v>
      </c>
      <c r="G112" s="189">
        <v>19.5</v>
      </c>
      <c r="H112" s="189">
        <v>16.5</v>
      </c>
      <c r="I112" s="189">
        <v>21.1</v>
      </c>
      <c r="J112" s="189"/>
      <c r="K112" s="189">
        <v>13.7</v>
      </c>
      <c r="L112" s="189">
        <v>13.2</v>
      </c>
      <c r="M112" s="189">
        <v>12.9</v>
      </c>
      <c r="N112" s="189">
        <v>16.2</v>
      </c>
      <c r="O112" s="189">
        <v>16.399999999999999</v>
      </c>
      <c r="P112" s="189">
        <v>17.600000000000001</v>
      </c>
      <c r="Q112" s="189"/>
      <c r="R112" s="189">
        <v>14.4</v>
      </c>
      <c r="S112" s="189">
        <v>12.1</v>
      </c>
      <c r="T112" s="189">
        <v>11.8</v>
      </c>
      <c r="U112" s="189"/>
      <c r="V112" s="189">
        <v>11.4</v>
      </c>
      <c r="W112" s="189">
        <v>2.9</v>
      </c>
      <c r="X112" s="189">
        <v>6.6</v>
      </c>
      <c r="Y112" s="189"/>
      <c r="Z112" s="189">
        <v>21.5</v>
      </c>
      <c r="AA112" s="189">
        <v>6.8</v>
      </c>
      <c r="AB112" s="189">
        <v>10.8</v>
      </c>
      <c r="AC112" s="189">
        <v>2.1</v>
      </c>
      <c r="AD112" s="189">
        <v>1</v>
      </c>
      <c r="AE112" s="189">
        <v>6.3</v>
      </c>
      <c r="AF112" s="189">
        <v>6</v>
      </c>
      <c r="AG112" s="189">
        <v>1.4</v>
      </c>
      <c r="AH112" s="189"/>
      <c r="AI112" s="189">
        <v>14.7</v>
      </c>
      <c r="AJ112" s="189">
        <v>15.1</v>
      </c>
      <c r="AK112" s="189">
        <v>19</v>
      </c>
      <c r="AL112" s="189">
        <v>20.5</v>
      </c>
      <c r="AM112" s="189"/>
      <c r="AN112" s="189">
        <v>15.9</v>
      </c>
      <c r="AO112" s="189">
        <v>15.3</v>
      </c>
      <c r="AP112" s="189">
        <v>16.399999999999999</v>
      </c>
      <c r="AQ112" s="189"/>
      <c r="AR112" s="189">
        <v>35.700000000000003</v>
      </c>
      <c r="AS112" s="189">
        <v>23.3</v>
      </c>
      <c r="AT112" s="189"/>
      <c r="AU112" s="189">
        <v>19.3</v>
      </c>
      <c r="AV112" s="189">
        <v>14</v>
      </c>
      <c r="AW112" s="189"/>
      <c r="AX112" s="189">
        <v>28.1</v>
      </c>
      <c r="AY112" s="189">
        <v>17.8</v>
      </c>
      <c r="AZ112" s="189"/>
      <c r="BA112" s="189">
        <v>30.5</v>
      </c>
      <c r="BB112" s="189">
        <v>28.2</v>
      </c>
      <c r="BC112" s="189"/>
      <c r="BD112" s="189">
        <v>20.9</v>
      </c>
      <c r="BE112" s="189">
        <v>14.4</v>
      </c>
      <c r="BF112" s="189"/>
      <c r="BG112" s="189">
        <v>21.6</v>
      </c>
      <c r="BH112" s="189">
        <v>26.4</v>
      </c>
      <c r="BI112" s="189"/>
      <c r="BJ112" s="189">
        <v>23.4</v>
      </c>
      <c r="BK112" s="189">
        <v>44.9</v>
      </c>
      <c r="BL112" s="189">
        <v>31</v>
      </c>
      <c r="BM112" s="189">
        <v>25.9</v>
      </c>
      <c r="BN112" s="189">
        <v>28.3</v>
      </c>
      <c r="BO112" s="189"/>
      <c r="BP112" s="189">
        <v>25.8</v>
      </c>
      <c r="BQ112" s="166" t="s">
        <v>84</v>
      </c>
      <c r="BR112" s="189"/>
      <c r="BS112" s="189">
        <v>15.9</v>
      </c>
    </row>
    <row r="113" spans="1:71" ht="11.25" customHeight="1" x14ac:dyDescent="0.35">
      <c r="A113" s="281"/>
      <c r="B113" s="281"/>
      <c r="C113" s="210"/>
      <c r="D113" s="163">
        <v>2018</v>
      </c>
      <c r="E113" s="163"/>
      <c r="F113" s="189">
        <v>16.3</v>
      </c>
      <c r="G113" s="189">
        <v>19.7</v>
      </c>
      <c r="H113" s="189">
        <v>16.2</v>
      </c>
      <c r="I113" s="189">
        <v>22</v>
      </c>
      <c r="J113" s="189"/>
      <c r="K113" s="189">
        <v>13.2</v>
      </c>
      <c r="L113" s="189">
        <v>13.1</v>
      </c>
      <c r="M113" s="189">
        <v>11.9</v>
      </c>
      <c r="N113" s="189">
        <v>16</v>
      </c>
      <c r="O113" s="189">
        <v>17.2</v>
      </c>
      <c r="P113" s="189">
        <v>18</v>
      </c>
      <c r="Q113" s="189"/>
      <c r="R113" s="189">
        <v>14.2</v>
      </c>
      <c r="S113" s="189">
        <v>12</v>
      </c>
      <c r="T113" s="189">
        <v>11.7</v>
      </c>
      <c r="U113" s="189"/>
      <c r="V113" s="189">
        <v>10.9</v>
      </c>
      <c r="W113" s="189">
        <v>2.7</v>
      </c>
      <c r="X113" s="189">
        <v>4.5</v>
      </c>
      <c r="Y113" s="189"/>
      <c r="Z113" s="189">
        <v>21.3</v>
      </c>
      <c r="AA113" s="189">
        <v>6.5</v>
      </c>
      <c r="AB113" s="189">
        <v>9.9</v>
      </c>
      <c r="AC113" s="189">
        <v>2.2000000000000002</v>
      </c>
      <c r="AD113" s="189">
        <v>1.4</v>
      </c>
      <c r="AE113" s="189">
        <v>6.2</v>
      </c>
      <c r="AF113" s="189">
        <v>5.2</v>
      </c>
      <c r="AG113" s="189">
        <v>1.4</v>
      </c>
      <c r="AH113" s="189"/>
      <c r="AI113" s="189">
        <v>14.3</v>
      </c>
      <c r="AJ113" s="189">
        <v>14.8</v>
      </c>
      <c r="AK113" s="189">
        <v>18.899999999999999</v>
      </c>
      <c r="AL113" s="189">
        <v>20.100000000000001</v>
      </c>
      <c r="AM113" s="189"/>
      <c r="AN113" s="189">
        <v>15.7</v>
      </c>
      <c r="AO113" s="189">
        <v>15.1</v>
      </c>
      <c r="AP113" s="189">
        <v>16.5</v>
      </c>
      <c r="AQ113" s="189"/>
      <c r="AR113" s="189">
        <v>35.1</v>
      </c>
      <c r="AS113" s="189">
        <v>23.1</v>
      </c>
      <c r="AT113" s="189"/>
      <c r="AU113" s="189">
        <v>16.899999999999999</v>
      </c>
      <c r="AV113" s="189">
        <v>15.3</v>
      </c>
      <c r="AW113" s="189"/>
      <c r="AX113" s="189">
        <v>27.9</v>
      </c>
      <c r="AY113" s="189">
        <v>17.7</v>
      </c>
      <c r="AZ113" s="189"/>
      <c r="BA113" s="189">
        <v>30</v>
      </c>
      <c r="BB113" s="189">
        <v>21</v>
      </c>
      <c r="BC113" s="189"/>
      <c r="BD113" s="189">
        <v>20.6</v>
      </c>
      <c r="BE113" s="189">
        <v>16.2</v>
      </c>
      <c r="BF113" s="189"/>
      <c r="BG113" s="189">
        <v>21.5</v>
      </c>
      <c r="BH113" s="189">
        <v>27</v>
      </c>
      <c r="BI113" s="189"/>
      <c r="BJ113" s="189">
        <v>24.6</v>
      </c>
      <c r="BK113" s="189">
        <v>37.5</v>
      </c>
      <c r="BL113" s="189">
        <v>29.9</v>
      </c>
      <c r="BM113" s="189">
        <v>25.9</v>
      </c>
      <c r="BN113" s="189">
        <v>27.6</v>
      </c>
      <c r="BO113" s="189"/>
      <c r="BP113" s="189">
        <v>25.3</v>
      </c>
      <c r="BQ113" s="189">
        <v>14.4</v>
      </c>
      <c r="BR113" s="189"/>
      <c r="BS113" s="189">
        <v>15.6</v>
      </c>
    </row>
    <row r="114" spans="1:71" ht="11.25" customHeight="1" x14ac:dyDescent="0.35">
      <c r="A114" s="281" t="s">
        <v>220</v>
      </c>
      <c r="B114" s="281" t="s">
        <v>221</v>
      </c>
      <c r="C114" s="210"/>
      <c r="D114" s="163">
        <v>2013</v>
      </c>
      <c r="E114" s="163"/>
      <c r="F114" s="189">
        <v>29</v>
      </c>
      <c r="G114" s="189">
        <v>43</v>
      </c>
      <c r="H114" s="189">
        <v>49</v>
      </c>
      <c r="I114" s="189">
        <v>40</v>
      </c>
      <c r="J114" s="189"/>
      <c r="K114" s="271" t="s">
        <v>84</v>
      </c>
      <c r="L114" s="271" t="s">
        <v>84</v>
      </c>
      <c r="M114" s="271" t="s">
        <v>84</v>
      </c>
      <c r="N114" s="189">
        <v>40</v>
      </c>
      <c r="O114" s="189">
        <v>56</v>
      </c>
      <c r="P114" s="189">
        <v>44</v>
      </c>
      <c r="Q114" s="189"/>
      <c r="R114" s="189">
        <v>39</v>
      </c>
      <c r="S114" s="271" t="s">
        <v>84</v>
      </c>
      <c r="T114" s="189">
        <v>37</v>
      </c>
      <c r="U114" s="189"/>
      <c r="V114" s="189">
        <v>26</v>
      </c>
      <c r="W114" s="271" t="s">
        <v>84</v>
      </c>
      <c r="X114" s="189">
        <v>38</v>
      </c>
      <c r="Y114" s="189"/>
      <c r="Z114" s="189">
        <v>46</v>
      </c>
      <c r="AA114" s="189">
        <v>41</v>
      </c>
      <c r="AB114" s="271" t="s">
        <v>84</v>
      </c>
      <c r="AC114" s="189">
        <v>39</v>
      </c>
      <c r="AD114" s="271" t="s">
        <v>84</v>
      </c>
      <c r="AE114" s="271" t="s">
        <v>84</v>
      </c>
      <c r="AF114" s="271" t="s">
        <v>84</v>
      </c>
      <c r="AG114" s="271" t="s">
        <v>84</v>
      </c>
      <c r="AH114" s="189"/>
      <c r="AI114" s="269"/>
      <c r="AJ114" s="269"/>
      <c r="AK114" s="269"/>
      <c r="AL114" s="269"/>
      <c r="AM114" s="269"/>
      <c r="AN114" s="269"/>
      <c r="AO114" s="269"/>
      <c r="AP114" s="269"/>
      <c r="AQ114" s="269"/>
      <c r="AR114" s="269"/>
      <c r="AS114" s="269"/>
      <c r="AT114" s="269"/>
      <c r="AU114" s="269"/>
      <c r="AV114" s="269"/>
      <c r="AW114" s="269"/>
      <c r="AX114" s="189">
        <v>49</v>
      </c>
      <c r="AY114" s="189">
        <v>46</v>
      </c>
      <c r="AZ114" s="189"/>
      <c r="BA114" s="189">
        <v>45</v>
      </c>
      <c r="BB114" s="189">
        <v>31</v>
      </c>
      <c r="BC114" s="189"/>
      <c r="BD114" s="189">
        <v>46</v>
      </c>
      <c r="BE114" s="189">
        <v>39</v>
      </c>
      <c r="BF114" s="189"/>
      <c r="BG114" s="189">
        <v>43</v>
      </c>
      <c r="BH114" s="189">
        <v>47</v>
      </c>
      <c r="BI114" s="189"/>
      <c r="BJ114" s="271" t="s">
        <v>84</v>
      </c>
      <c r="BK114" s="189">
        <v>46</v>
      </c>
      <c r="BL114" s="189">
        <v>42</v>
      </c>
      <c r="BM114" s="189">
        <v>44</v>
      </c>
      <c r="BN114" s="189">
        <v>43</v>
      </c>
      <c r="BO114" s="189"/>
      <c r="BP114" s="189">
        <v>39</v>
      </c>
      <c r="BQ114" s="271" t="s">
        <v>84</v>
      </c>
      <c r="BR114" s="189"/>
      <c r="BS114" s="189">
        <v>47</v>
      </c>
    </row>
    <row r="115" spans="1:71" ht="11.25" customHeight="1" x14ac:dyDescent="0.35">
      <c r="A115" s="281"/>
      <c r="B115" s="281"/>
      <c r="C115" s="210"/>
      <c r="D115" s="163">
        <v>2015</v>
      </c>
      <c r="E115" s="163"/>
      <c r="F115" s="189">
        <v>31</v>
      </c>
      <c r="G115" s="189">
        <v>46</v>
      </c>
      <c r="H115" s="189">
        <v>52</v>
      </c>
      <c r="I115" s="189">
        <v>43</v>
      </c>
      <c r="J115" s="189"/>
      <c r="K115" s="271" t="s">
        <v>84</v>
      </c>
      <c r="L115" s="189">
        <v>43</v>
      </c>
      <c r="M115" s="271" t="s">
        <v>84</v>
      </c>
      <c r="N115" s="189">
        <v>43</v>
      </c>
      <c r="O115" s="189">
        <v>72</v>
      </c>
      <c r="P115" s="189">
        <v>46</v>
      </c>
      <c r="Q115" s="189"/>
      <c r="R115" s="189">
        <v>40</v>
      </c>
      <c r="S115" s="271" t="s">
        <v>84</v>
      </c>
      <c r="T115" s="189">
        <v>39</v>
      </c>
      <c r="U115" s="189"/>
      <c r="V115" s="189">
        <v>31</v>
      </c>
      <c r="W115" s="271" t="s">
        <v>84</v>
      </c>
      <c r="X115" s="189">
        <v>39</v>
      </c>
      <c r="Y115" s="189"/>
      <c r="Z115" s="189">
        <v>47</v>
      </c>
      <c r="AA115" s="189">
        <v>45</v>
      </c>
      <c r="AB115" s="271" t="s">
        <v>84</v>
      </c>
      <c r="AC115" s="189">
        <v>38</v>
      </c>
      <c r="AD115" s="271" t="s">
        <v>84</v>
      </c>
      <c r="AE115" s="271" t="s">
        <v>84</v>
      </c>
      <c r="AF115" s="271" t="s">
        <v>84</v>
      </c>
      <c r="AG115" s="271" t="s">
        <v>84</v>
      </c>
      <c r="AH115" s="189"/>
      <c r="AI115" s="269"/>
      <c r="AJ115" s="269"/>
      <c r="AK115" s="269"/>
      <c r="AL115" s="269"/>
      <c r="AM115" s="269"/>
      <c r="AN115" s="269"/>
      <c r="AO115" s="269"/>
      <c r="AP115" s="269"/>
      <c r="AQ115" s="269"/>
      <c r="AR115" s="269"/>
      <c r="AS115" s="269"/>
      <c r="AT115" s="269"/>
      <c r="AU115" s="269"/>
      <c r="AV115" s="269"/>
      <c r="AW115" s="269"/>
      <c r="AX115" s="189">
        <v>51</v>
      </c>
      <c r="AY115" s="189">
        <v>46</v>
      </c>
      <c r="AZ115" s="189"/>
      <c r="BA115" s="189">
        <v>49</v>
      </c>
      <c r="BB115" s="271" t="s">
        <v>84</v>
      </c>
      <c r="BC115" s="189"/>
      <c r="BD115" s="189">
        <v>48</v>
      </c>
      <c r="BE115" s="189">
        <v>42</v>
      </c>
      <c r="BF115" s="189"/>
      <c r="BG115" s="189">
        <v>47</v>
      </c>
      <c r="BH115" s="189">
        <v>49</v>
      </c>
      <c r="BI115" s="189"/>
      <c r="BJ115" s="271" t="s">
        <v>84</v>
      </c>
      <c r="BK115" s="189">
        <v>47</v>
      </c>
      <c r="BL115" s="189">
        <v>45</v>
      </c>
      <c r="BM115" s="189">
        <v>47</v>
      </c>
      <c r="BN115" s="189">
        <v>45</v>
      </c>
      <c r="BO115" s="189"/>
      <c r="BP115" s="189">
        <v>41</v>
      </c>
      <c r="BQ115" s="271" t="s">
        <v>84</v>
      </c>
      <c r="BR115" s="189"/>
      <c r="BS115" s="189">
        <v>49</v>
      </c>
    </row>
    <row r="116" spans="1:71" ht="11.25" customHeight="1" x14ac:dyDescent="0.35">
      <c r="A116" s="281"/>
      <c r="B116" s="281"/>
      <c r="C116" s="210"/>
      <c r="D116" s="163">
        <v>2018</v>
      </c>
      <c r="E116" s="163"/>
      <c r="F116" s="189">
        <v>184</v>
      </c>
      <c r="G116" s="189">
        <v>231</v>
      </c>
      <c r="H116" s="189">
        <v>270</v>
      </c>
      <c r="I116" s="189">
        <v>224</v>
      </c>
      <c r="J116" s="189"/>
      <c r="K116" s="271" t="s">
        <v>84</v>
      </c>
      <c r="L116" s="189">
        <v>223</v>
      </c>
      <c r="M116" s="271" t="s">
        <v>84</v>
      </c>
      <c r="N116" s="189">
        <v>244</v>
      </c>
      <c r="O116" s="271" t="s">
        <v>84</v>
      </c>
      <c r="P116" s="189">
        <v>240</v>
      </c>
      <c r="Q116" s="189"/>
      <c r="R116" s="189">
        <v>216</v>
      </c>
      <c r="S116" s="271" t="s">
        <v>84</v>
      </c>
      <c r="T116" s="189">
        <v>219</v>
      </c>
      <c r="U116" s="189"/>
      <c r="V116" s="189">
        <v>187</v>
      </c>
      <c r="W116" s="271" t="s">
        <v>84</v>
      </c>
      <c r="X116" s="189">
        <v>218</v>
      </c>
      <c r="Y116" s="189"/>
      <c r="Z116" s="189">
        <v>238</v>
      </c>
      <c r="AA116" s="189">
        <v>232</v>
      </c>
      <c r="AB116" s="271" t="s">
        <v>84</v>
      </c>
      <c r="AC116" s="189">
        <v>210</v>
      </c>
      <c r="AD116" s="271" t="s">
        <v>84</v>
      </c>
      <c r="AE116" s="271" t="s">
        <v>84</v>
      </c>
      <c r="AF116" s="271" t="s">
        <v>84</v>
      </c>
      <c r="AG116" s="271" t="s">
        <v>84</v>
      </c>
      <c r="AH116" s="189"/>
      <c r="AI116" s="269"/>
      <c r="AJ116" s="269"/>
      <c r="AK116" s="269"/>
      <c r="AL116" s="269"/>
      <c r="AM116" s="269"/>
      <c r="AN116" s="269"/>
      <c r="AO116" s="269"/>
      <c r="AP116" s="269"/>
      <c r="AQ116" s="269"/>
      <c r="AR116" s="269"/>
      <c r="AS116" s="269"/>
      <c r="AT116" s="269"/>
      <c r="AU116" s="269"/>
      <c r="AV116" s="269"/>
      <c r="AW116" s="269"/>
      <c r="AX116" s="189">
        <v>248</v>
      </c>
      <c r="AY116" s="189">
        <v>233</v>
      </c>
      <c r="AZ116" s="189"/>
      <c r="BA116" s="189">
        <v>242</v>
      </c>
      <c r="BB116" s="271" t="s">
        <v>84</v>
      </c>
      <c r="BC116" s="189"/>
      <c r="BD116" s="189">
        <v>241</v>
      </c>
      <c r="BE116" s="189">
        <v>238</v>
      </c>
      <c r="BF116" s="189"/>
      <c r="BG116" s="189">
        <v>237</v>
      </c>
      <c r="BH116" s="189">
        <v>245</v>
      </c>
      <c r="BI116" s="189"/>
      <c r="BJ116" s="271" t="s">
        <v>84</v>
      </c>
      <c r="BK116" s="189">
        <v>229</v>
      </c>
      <c r="BL116" s="189">
        <v>232</v>
      </c>
      <c r="BM116" s="189">
        <v>237</v>
      </c>
      <c r="BN116" s="189">
        <v>229</v>
      </c>
      <c r="BO116" s="189"/>
      <c r="BP116" s="189">
        <v>220</v>
      </c>
      <c r="BQ116" s="189">
        <v>227</v>
      </c>
      <c r="BR116" s="189"/>
      <c r="BS116" s="189">
        <v>243</v>
      </c>
    </row>
    <row r="117" spans="1:71" ht="11.25" customHeight="1" x14ac:dyDescent="0.35">
      <c r="A117" s="211"/>
      <c r="B117" s="211"/>
      <c r="C117" s="211"/>
      <c r="D117" s="168"/>
      <c r="E117" s="168"/>
      <c r="F117" s="192"/>
      <c r="G117" s="192"/>
      <c r="H117" s="192"/>
      <c r="I117" s="192"/>
      <c r="J117" s="192"/>
      <c r="K117" s="193"/>
      <c r="L117" s="192"/>
      <c r="M117" s="193"/>
      <c r="N117" s="192"/>
      <c r="O117" s="193"/>
      <c r="P117" s="192"/>
      <c r="Q117" s="192"/>
      <c r="R117" s="192"/>
      <c r="S117" s="193"/>
      <c r="T117" s="192"/>
      <c r="U117" s="192"/>
      <c r="V117" s="192"/>
      <c r="W117" s="193"/>
      <c r="X117" s="192"/>
      <c r="Y117" s="192"/>
      <c r="Z117" s="192"/>
      <c r="AA117" s="192"/>
      <c r="AB117" s="193"/>
      <c r="AC117" s="192"/>
      <c r="AD117" s="193"/>
      <c r="AE117" s="193"/>
      <c r="AF117" s="193"/>
      <c r="AG117" s="193"/>
      <c r="AH117" s="192"/>
      <c r="AI117" s="194"/>
      <c r="AJ117" s="194"/>
      <c r="AK117" s="194"/>
      <c r="AL117" s="194"/>
      <c r="AM117" s="194"/>
      <c r="AN117" s="194"/>
      <c r="AO117" s="194"/>
      <c r="AP117" s="194"/>
      <c r="AQ117" s="194"/>
      <c r="AR117" s="194"/>
      <c r="AS117" s="194"/>
      <c r="AT117" s="194"/>
      <c r="AU117" s="194"/>
      <c r="AV117" s="194"/>
      <c r="AW117" s="194"/>
      <c r="AX117" s="192"/>
      <c r="AY117" s="192"/>
      <c r="AZ117" s="192"/>
      <c r="BA117" s="192"/>
      <c r="BB117" s="193"/>
      <c r="BC117" s="192"/>
      <c r="BD117" s="192"/>
      <c r="BE117" s="192"/>
      <c r="BF117" s="192"/>
      <c r="BG117" s="192"/>
      <c r="BH117" s="192"/>
      <c r="BI117" s="192"/>
      <c r="BJ117" s="193"/>
      <c r="BK117" s="192"/>
      <c r="BL117" s="192"/>
      <c r="BM117" s="192"/>
      <c r="BN117" s="192"/>
      <c r="BO117" s="192"/>
      <c r="BP117" s="192"/>
      <c r="BQ117" s="192"/>
      <c r="BR117" s="192"/>
      <c r="BS117" s="192"/>
    </row>
    <row r="118" spans="1:71" ht="11.25" customHeight="1" x14ac:dyDescent="0.35">
      <c r="A118" s="5" t="s">
        <v>222</v>
      </c>
      <c r="B118" s="88"/>
      <c r="C118" s="210"/>
      <c r="D118" s="163"/>
      <c r="E118" s="163"/>
      <c r="F118" s="186"/>
      <c r="G118" s="186"/>
      <c r="H118" s="186"/>
      <c r="I118" s="186"/>
      <c r="J118" s="186"/>
      <c r="K118" s="191"/>
      <c r="L118" s="186"/>
      <c r="M118" s="191"/>
      <c r="N118" s="186"/>
      <c r="O118" s="191"/>
      <c r="P118" s="186"/>
      <c r="Q118" s="186"/>
      <c r="R118" s="186"/>
      <c r="S118" s="191"/>
      <c r="T118" s="186"/>
      <c r="U118" s="186"/>
      <c r="V118" s="186"/>
      <c r="W118" s="191"/>
      <c r="X118" s="186"/>
      <c r="Y118" s="186"/>
      <c r="Z118" s="186"/>
      <c r="AA118" s="186"/>
      <c r="AB118" s="191"/>
      <c r="AC118" s="186"/>
      <c r="AD118" s="191"/>
      <c r="AE118" s="191"/>
      <c r="AF118" s="191"/>
      <c r="AG118" s="191"/>
      <c r="AH118" s="186"/>
      <c r="AI118" s="187"/>
      <c r="AJ118" s="187"/>
      <c r="AK118" s="187"/>
      <c r="AL118" s="187"/>
      <c r="AM118" s="187"/>
      <c r="AN118" s="187"/>
      <c r="AO118" s="187"/>
      <c r="AP118" s="187"/>
      <c r="AQ118" s="187"/>
      <c r="AR118" s="187"/>
      <c r="AS118" s="187"/>
      <c r="AT118" s="187"/>
      <c r="AU118" s="187"/>
      <c r="AV118" s="187"/>
      <c r="AW118" s="187"/>
      <c r="AX118" s="186"/>
      <c r="AY118" s="186"/>
      <c r="AZ118" s="186"/>
      <c r="BA118" s="186"/>
      <c r="BB118" s="191"/>
      <c r="BC118" s="186"/>
      <c r="BD118" s="186"/>
      <c r="BE118" s="186"/>
      <c r="BF118" s="186"/>
      <c r="BG118" s="186"/>
      <c r="BH118" s="186"/>
      <c r="BI118" s="186"/>
      <c r="BJ118" s="191"/>
      <c r="BK118" s="186"/>
      <c r="BL118" s="186"/>
      <c r="BM118" s="186"/>
      <c r="BN118" s="186"/>
      <c r="BO118" s="186"/>
      <c r="BP118" s="186"/>
      <c r="BQ118" s="186"/>
      <c r="BR118" s="186"/>
      <c r="BS118" s="188"/>
    </row>
    <row r="119" spans="1:71" x14ac:dyDescent="0.35">
      <c r="A119" s="3" t="s">
        <v>100</v>
      </c>
    </row>
  </sheetData>
  <mergeCells count="73">
    <mergeCell ref="F3:AG3"/>
    <mergeCell ref="AI3:AV3"/>
    <mergeCell ref="AX3:BQ3"/>
    <mergeCell ref="BS3:BS5"/>
    <mergeCell ref="F4:I4"/>
    <mergeCell ref="K4:P4"/>
    <mergeCell ref="R4:T4"/>
    <mergeCell ref="V4:X4"/>
    <mergeCell ref="Z4:AG4"/>
    <mergeCell ref="AI4:AL4"/>
    <mergeCell ref="BG4:BH4"/>
    <mergeCell ref="BJ4:BN4"/>
    <mergeCell ref="BP4:BQ4"/>
    <mergeCell ref="AX4:AY4"/>
    <mergeCell ref="BA4:BB4"/>
    <mergeCell ref="BD4:BE4"/>
    <mergeCell ref="A10:A11"/>
    <mergeCell ref="B10:B11"/>
    <mergeCell ref="AN4:AP4"/>
    <mergeCell ref="AR4:AS4"/>
    <mergeCell ref="AU4:AV4"/>
    <mergeCell ref="A8:A9"/>
    <mergeCell ref="B8:B9"/>
    <mergeCell ref="A12:A13"/>
    <mergeCell ref="B12:B13"/>
    <mergeCell ref="A14:A16"/>
    <mergeCell ref="B14:B16"/>
    <mergeCell ref="A19:A21"/>
    <mergeCell ref="B19:B21"/>
    <mergeCell ref="A22:A27"/>
    <mergeCell ref="B22:B27"/>
    <mergeCell ref="A28:A31"/>
    <mergeCell ref="B28:B31"/>
    <mergeCell ref="A38:A41"/>
    <mergeCell ref="B38:B41"/>
    <mergeCell ref="A42:A45"/>
    <mergeCell ref="B42:B45"/>
    <mergeCell ref="A46:A49"/>
    <mergeCell ref="B46:B49"/>
    <mergeCell ref="A50:A53"/>
    <mergeCell ref="B50:B53"/>
    <mergeCell ref="A54:A57"/>
    <mergeCell ref="B54:B57"/>
    <mergeCell ref="A58:A61"/>
    <mergeCell ref="B58:B61"/>
    <mergeCell ref="A62:A65"/>
    <mergeCell ref="B62:B65"/>
    <mergeCell ref="A66:A69"/>
    <mergeCell ref="B66:B69"/>
    <mergeCell ref="A70:A73"/>
    <mergeCell ref="B70:B73"/>
    <mergeCell ref="A76:A81"/>
    <mergeCell ref="B76:B78"/>
    <mergeCell ref="B79:B81"/>
    <mergeCell ref="A82:A87"/>
    <mergeCell ref="B82:B84"/>
    <mergeCell ref="B85:B87"/>
    <mergeCell ref="A88:A93"/>
    <mergeCell ref="B88:B90"/>
    <mergeCell ref="B91:B93"/>
    <mergeCell ref="A114:A116"/>
    <mergeCell ref="B114:B116"/>
    <mergeCell ref="A94:A96"/>
    <mergeCell ref="B94:B96"/>
    <mergeCell ref="A98:B98"/>
    <mergeCell ref="A99:A104"/>
    <mergeCell ref="B99:B101"/>
    <mergeCell ref="B102:B104"/>
    <mergeCell ref="A105:A110"/>
    <mergeCell ref="B105:B107"/>
    <mergeCell ref="B108:B110"/>
    <mergeCell ref="A111:A113"/>
    <mergeCell ref="B111:B1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showGridLines="0" topLeftCell="AW40" zoomScaleNormal="100" workbookViewId="0">
      <selection activeCell="BS75" sqref="BS72:BS75"/>
    </sheetView>
  </sheetViews>
  <sheetFormatPr defaultColWidth="9.54296875" defaultRowHeight="14.5" x14ac:dyDescent="0.35"/>
  <cols>
    <col min="1" max="1" width="40.54296875" customWidth="1"/>
    <col min="2" max="2" width="11.54296875" customWidth="1"/>
    <col min="3" max="3" width="4.26953125" style="13" customWidth="1"/>
    <col min="4" max="4" width="6" style="13" customWidth="1"/>
    <col min="5" max="5" width="9.54296875" style="202"/>
    <col min="10" max="10" width="1.7265625" customWidth="1"/>
    <col min="18" max="18" width="1.7265625" customWidth="1"/>
    <col min="23" max="23" width="1.7265625" customWidth="1"/>
    <col min="28" max="28" width="1.7265625" customWidth="1"/>
    <col min="38" max="38" width="1.7265625" customWidth="1"/>
    <col min="44" max="44" width="1.7265625" customWidth="1"/>
    <col min="49" max="49" width="1.7265625" customWidth="1"/>
    <col min="53" max="53" width="1.7265625" customWidth="1"/>
    <col min="57" max="57" width="1.7265625" customWidth="1"/>
    <col min="61" max="61" width="1.7265625" customWidth="1"/>
    <col min="64" max="64" width="1.7265625" customWidth="1"/>
    <col min="67" max="67" width="1.7265625" customWidth="1"/>
    <col min="70" max="70" width="1.7265625" customWidth="1"/>
    <col min="73" max="73" width="1.7265625" customWidth="1"/>
    <col min="75" max="75" width="11.81640625" customWidth="1"/>
    <col min="80" max="80" width="1.7265625" customWidth="1"/>
    <col min="81" max="81" width="15.26953125" customWidth="1"/>
  </cols>
  <sheetData>
    <row r="1" spans="1:81" s="3" customFormat="1" ht="11.25" customHeight="1" x14ac:dyDescent="0.3">
      <c r="A1" s="2" t="s">
        <v>64</v>
      </c>
      <c r="C1" s="196"/>
      <c r="D1" s="196"/>
      <c r="E1" s="197"/>
      <c r="AF1" s="7"/>
      <c r="AG1" s="7"/>
      <c r="AH1" s="7"/>
      <c r="BI1" s="7"/>
      <c r="BJ1" s="7"/>
      <c r="BK1" s="7"/>
    </row>
    <row r="2" spans="1:81" s="3" customFormat="1" ht="11.25" customHeight="1" x14ac:dyDescent="0.25">
      <c r="A2" s="2" t="s">
        <v>223</v>
      </c>
      <c r="C2" s="4"/>
      <c r="D2" s="4"/>
      <c r="E2" s="25"/>
      <c r="O2" s="7"/>
      <c r="BA2" s="19"/>
    </row>
    <row r="3" spans="1:81" s="15" customFormat="1" ht="15" customHeight="1" x14ac:dyDescent="0.35">
      <c r="A3" s="18"/>
      <c r="B3" s="18"/>
      <c r="C3" s="18"/>
      <c r="D3" s="18"/>
      <c r="E3" s="275" t="s">
        <v>87</v>
      </c>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156"/>
      <c r="AM3" s="275" t="s">
        <v>88</v>
      </c>
      <c r="AN3" s="275"/>
      <c r="AO3" s="275"/>
      <c r="AP3" s="275"/>
      <c r="AQ3" s="275"/>
      <c r="AR3" s="275"/>
      <c r="AS3" s="275"/>
      <c r="AT3" s="275"/>
      <c r="AU3" s="275"/>
      <c r="AV3" s="275"/>
      <c r="AW3" s="275"/>
      <c r="AX3" s="275"/>
      <c r="AY3" s="275"/>
      <c r="AZ3" s="275"/>
      <c r="BA3" s="275"/>
      <c r="BB3" s="275"/>
      <c r="BC3" s="275"/>
      <c r="BD3" s="275"/>
      <c r="BE3" s="156"/>
      <c r="BF3" s="275" t="s">
        <v>34</v>
      </c>
      <c r="BG3" s="275"/>
      <c r="BH3" s="275"/>
      <c r="BI3" s="275"/>
      <c r="BJ3" s="275"/>
      <c r="BK3" s="275"/>
      <c r="BL3" s="275"/>
      <c r="BM3" s="275"/>
      <c r="BN3" s="275"/>
      <c r="BO3" s="275"/>
      <c r="BP3" s="275"/>
      <c r="BQ3" s="275"/>
      <c r="BR3" s="275"/>
      <c r="BS3" s="275"/>
      <c r="BT3" s="275"/>
      <c r="BU3" s="275"/>
      <c r="BV3" s="275"/>
      <c r="BW3" s="275"/>
      <c r="BX3" s="275"/>
      <c r="BY3" s="275"/>
      <c r="BZ3" s="275"/>
      <c r="CA3" s="275"/>
      <c r="CB3" s="18"/>
      <c r="CC3" s="284" t="s">
        <v>58</v>
      </c>
    </row>
    <row r="4" spans="1:81" s="17" customFormat="1" ht="15" customHeight="1" x14ac:dyDescent="0.35">
      <c r="E4" s="275" t="s">
        <v>0</v>
      </c>
      <c r="F4" s="275"/>
      <c r="G4" s="275"/>
      <c r="H4" s="275"/>
      <c r="I4" s="275"/>
      <c r="J4" s="157"/>
      <c r="K4" s="275" t="s">
        <v>1</v>
      </c>
      <c r="L4" s="275"/>
      <c r="M4" s="275"/>
      <c r="N4" s="275"/>
      <c r="O4" s="275"/>
      <c r="P4" s="275"/>
      <c r="Q4" s="275"/>
      <c r="R4" s="157"/>
      <c r="S4" s="275" t="s">
        <v>85</v>
      </c>
      <c r="T4" s="275"/>
      <c r="U4" s="275"/>
      <c r="V4" s="275"/>
      <c r="W4" s="157"/>
      <c r="X4" s="275" t="s">
        <v>86</v>
      </c>
      <c r="Y4" s="275"/>
      <c r="Z4" s="275"/>
      <c r="AA4" s="275"/>
      <c r="AB4" s="157"/>
      <c r="AC4" s="275" t="s">
        <v>2</v>
      </c>
      <c r="AD4" s="275"/>
      <c r="AE4" s="275"/>
      <c r="AF4" s="275"/>
      <c r="AG4" s="275"/>
      <c r="AH4" s="275"/>
      <c r="AI4" s="275"/>
      <c r="AJ4" s="275"/>
      <c r="AK4" s="275"/>
      <c r="AL4" s="157"/>
      <c r="AM4" s="275" t="s">
        <v>3</v>
      </c>
      <c r="AN4" s="275"/>
      <c r="AO4" s="275"/>
      <c r="AP4" s="275"/>
      <c r="AQ4" s="275"/>
      <c r="AR4" s="157"/>
      <c r="AS4" s="275" t="s">
        <v>4</v>
      </c>
      <c r="AT4" s="275"/>
      <c r="AU4" s="275"/>
      <c r="AV4" s="275"/>
      <c r="AW4" s="157"/>
      <c r="AX4" s="275" t="s">
        <v>105</v>
      </c>
      <c r="AY4" s="275"/>
      <c r="AZ4" s="275"/>
      <c r="BA4" s="157"/>
      <c r="BB4" s="275" t="s">
        <v>106</v>
      </c>
      <c r="BC4" s="275"/>
      <c r="BD4" s="275"/>
      <c r="BE4" s="157"/>
      <c r="BF4" s="233"/>
      <c r="BG4" s="275" t="s">
        <v>5</v>
      </c>
      <c r="BH4" s="275"/>
      <c r="BI4" s="157"/>
      <c r="BJ4" s="275" t="s">
        <v>6</v>
      </c>
      <c r="BK4" s="275"/>
      <c r="BL4" s="157"/>
      <c r="BM4" s="275" t="s">
        <v>278</v>
      </c>
      <c r="BN4" s="275"/>
      <c r="BO4" s="157"/>
      <c r="BP4" s="275" t="s">
        <v>8</v>
      </c>
      <c r="BQ4" s="275"/>
      <c r="BR4" s="157"/>
      <c r="BS4" s="275" t="s">
        <v>9</v>
      </c>
      <c r="BT4" s="275"/>
      <c r="BU4" s="157"/>
      <c r="BV4" s="275" t="s">
        <v>7</v>
      </c>
      <c r="BW4" s="275"/>
      <c r="BX4" s="275"/>
      <c r="BY4" s="275"/>
      <c r="BZ4" s="275"/>
      <c r="CA4" s="275"/>
      <c r="CC4" s="281"/>
    </row>
    <row r="5" spans="1:81" s="5" customFormat="1" ht="30" x14ac:dyDescent="0.2">
      <c r="A5" s="51"/>
      <c r="B5" s="9" t="s">
        <v>168</v>
      </c>
      <c r="C5" s="12" t="s">
        <v>10</v>
      </c>
      <c r="D5" s="12"/>
      <c r="E5" s="51" t="s">
        <v>109</v>
      </c>
      <c r="F5" s="211" t="s">
        <v>90</v>
      </c>
      <c r="G5" s="211" t="s">
        <v>11</v>
      </c>
      <c r="H5" s="211" t="s">
        <v>102</v>
      </c>
      <c r="I5" s="211" t="s">
        <v>12</v>
      </c>
      <c r="J5" s="211"/>
      <c r="K5" s="211" t="s">
        <v>110</v>
      </c>
      <c r="L5" s="211" t="s">
        <v>13</v>
      </c>
      <c r="M5" s="211" t="s">
        <v>14</v>
      </c>
      <c r="N5" s="211" t="s">
        <v>15</v>
      </c>
      <c r="O5" s="211" t="s">
        <v>93</v>
      </c>
      <c r="P5" s="211" t="s">
        <v>73</v>
      </c>
      <c r="Q5" s="211" t="s">
        <v>33</v>
      </c>
      <c r="R5" s="211"/>
      <c r="S5" s="211" t="s">
        <v>111</v>
      </c>
      <c r="T5" s="211" t="s">
        <v>16</v>
      </c>
      <c r="U5" s="211" t="s">
        <v>17</v>
      </c>
      <c r="V5" s="211" t="s">
        <v>18</v>
      </c>
      <c r="W5" s="211"/>
      <c r="X5" s="211" t="s">
        <v>123</v>
      </c>
      <c r="Y5" s="211" t="s">
        <v>22</v>
      </c>
      <c r="Z5" s="211" t="s">
        <v>23</v>
      </c>
      <c r="AA5" s="211" t="s">
        <v>24</v>
      </c>
      <c r="AB5" s="211"/>
      <c r="AC5" s="211" t="s">
        <v>112</v>
      </c>
      <c r="AD5" s="211" t="s">
        <v>19</v>
      </c>
      <c r="AE5" s="211" t="s">
        <v>20</v>
      </c>
      <c r="AF5" s="211" t="s">
        <v>21</v>
      </c>
      <c r="AG5" s="211" t="s">
        <v>89</v>
      </c>
      <c r="AH5" s="211" t="s">
        <v>25</v>
      </c>
      <c r="AI5" s="211" t="s">
        <v>26</v>
      </c>
      <c r="AJ5" s="211" t="s">
        <v>27</v>
      </c>
      <c r="AK5" s="211" t="s">
        <v>28</v>
      </c>
      <c r="AL5" s="211"/>
      <c r="AM5" s="211" t="s">
        <v>129</v>
      </c>
      <c r="AN5" s="49" t="s">
        <v>122</v>
      </c>
      <c r="AO5" s="49" t="s">
        <v>101</v>
      </c>
      <c r="AP5" s="211" t="s">
        <v>74</v>
      </c>
      <c r="AQ5" s="211" t="s">
        <v>75</v>
      </c>
      <c r="AR5" s="211"/>
      <c r="AS5" s="211" t="s">
        <v>113</v>
      </c>
      <c r="AT5" s="211" t="s">
        <v>76</v>
      </c>
      <c r="AU5" s="211" t="s">
        <v>77</v>
      </c>
      <c r="AV5" s="211" t="s">
        <v>78</v>
      </c>
      <c r="AW5" s="211"/>
      <c r="AX5" s="211" t="s">
        <v>114</v>
      </c>
      <c r="AY5" s="214" t="s">
        <v>94</v>
      </c>
      <c r="AZ5" s="214" t="s">
        <v>95</v>
      </c>
      <c r="BA5" s="214"/>
      <c r="BB5" s="214" t="s">
        <v>115</v>
      </c>
      <c r="BC5" s="211" t="s">
        <v>96</v>
      </c>
      <c r="BD5" s="211" t="s">
        <v>29</v>
      </c>
      <c r="BE5" s="211"/>
      <c r="BF5" s="211" t="s">
        <v>125</v>
      </c>
      <c r="BG5" s="211" t="s">
        <v>79</v>
      </c>
      <c r="BH5" s="211" t="s">
        <v>80</v>
      </c>
      <c r="BI5" s="211"/>
      <c r="BJ5" s="211" t="s">
        <v>97</v>
      </c>
      <c r="BK5" s="211" t="s">
        <v>91</v>
      </c>
      <c r="BL5" s="211"/>
      <c r="BM5" s="211" t="s">
        <v>98</v>
      </c>
      <c r="BN5" s="214" t="s">
        <v>81</v>
      </c>
      <c r="BO5" s="214"/>
      <c r="BP5" s="50" t="s">
        <v>30</v>
      </c>
      <c r="BQ5" s="50" t="s">
        <v>124</v>
      </c>
      <c r="BR5" s="211"/>
      <c r="BS5" s="214" t="s">
        <v>31</v>
      </c>
      <c r="BT5" s="214" t="s">
        <v>32</v>
      </c>
      <c r="BU5" s="214"/>
      <c r="BV5" s="214" t="s">
        <v>116</v>
      </c>
      <c r="BW5" s="211" t="s">
        <v>99</v>
      </c>
      <c r="BX5" s="49" t="s">
        <v>127</v>
      </c>
      <c r="BY5" s="49" t="s">
        <v>128</v>
      </c>
      <c r="BZ5" s="214" t="s">
        <v>92</v>
      </c>
      <c r="CA5" s="211" t="s">
        <v>82</v>
      </c>
      <c r="CB5" s="211"/>
      <c r="CC5" s="285"/>
    </row>
    <row r="6" spans="1:81" s="5" customFormat="1" ht="10" x14ac:dyDescent="0.2">
      <c r="B6" s="3"/>
      <c r="C6" s="4"/>
      <c r="D6" s="4"/>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3"/>
      <c r="AO6" s="213"/>
      <c r="AP6" s="210"/>
      <c r="AQ6" s="210"/>
      <c r="AR6" s="210"/>
      <c r="AS6" s="210"/>
      <c r="AT6" s="210"/>
      <c r="AU6" s="210"/>
      <c r="AV6" s="210"/>
      <c r="AW6" s="210"/>
      <c r="AX6" s="210"/>
      <c r="AY6" s="213"/>
      <c r="AZ6" s="213"/>
      <c r="BA6" s="213"/>
      <c r="BB6" s="213"/>
      <c r="BC6" s="210"/>
      <c r="BD6" s="210"/>
      <c r="BE6" s="210"/>
      <c r="BF6" s="210"/>
      <c r="BG6" s="210"/>
      <c r="BH6" s="210"/>
      <c r="BI6" s="210"/>
      <c r="BJ6" s="210"/>
      <c r="BK6" s="210"/>
      <c r="BL6" s="210"/>
      <c r="BM6" s="210"/>
      <c r="BN6" s="213"/>
      <c r="BO6" s="213"/>
      <c r="BP6" s="210"/>
      <c r="BQ6" s="210"/>
      <c r="BR6" s="210"/>
      <c r="BS6" s="213"/>
      <c r="BT6" s="213"/>
      <c r="BU6" s="213"/>
      <c r="BV6" s="213"/>
      <c r="BW6" s="210"/>
      <c r="BX6" s="213"/>
      <c r="BY6" s="213"/>
      <c r="BZ6" s="213"/>
      <c r="CA6" s="210"/>
      <c r="CB6" s="210"/>
      <c r="CC6" s="210"/>
    </row>
    <row r="7" spans="1:81" s="241" customFormat="1" ht="11.25" customHeight="1" x14ac:dyDescent="0.35">
      <c r="A7" s="10" t="s">
        <v>36</v>
      </c>
      <c r="B7" s="198"/>
      <c r="C7" s="55"/>
      <c r="D7" s="55"/>
      <c r="E7" s="107"/>
      <c r="F7" s="198"/>
      <c r="G7" s="198"/>
      <c r="H7" s="198"/>
      <c r="I7" s="198"/>
      <c r="J7" s="198"/>
      <c r="K7" s="240"/>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7"/>
      <c r="BW7" s="198"/>
      <c r="BX7" s="198"/>
      <c r="BY7" s="198"/>
      <c r="BZ7" s="198"/>
      <c r="CA7" s="7"/>
      <c r="CB7" s="7"/>
      <c r="CC7" s="198"/>
    </row>
    <row r="8" spans="1:81" s="243" customFormat="1" ht="11.25" customHeight="1" x14ac:dyDescent="0.35">
      <c r="A8" s="24" t="s">
        <v>103</v>
      </c>
      <c r="B8" s="198" t="s">
        <v>224</v>
      </c>
      <c r="C8" s="4">
        <v>2013</v>
      </c>
      <c r="D8" s="4"/>
      <c r="E8" s="145">
        <v>29</v>
      </c>
      <c r="F8" s="19">
        <v>21</v>
      </c>
      <c r="G8" s="19">
        <v>2</v>
      </c>
      <c r="H8" s="19">
        <v>3</v>
      </c>
      <c r="I8" s="19">
        <v>4</v>
      </c>
      <c r="J8" s="19"/>
      <c r="K8" s="242">
        <v>55</v>
      </c>
      <c r="L8" s="19">
        <v>1</v>
      </c>
      <c r="M8" s="19">
        <v>0</v>
      </c>
      <c r="N8" s="19">
        <v>0</v>
      </c>
      <c r="O8" s="19">
        <v>33</v>
      </c>
      <c r="P8" s="19">
        <v>21</v>
      </c>
      <c r="Q8" s="19">
        <v>0</v>
      </c>
      <c r="R8" s="19"/>
      <c r="S8" s="19">
        <v>10</v>
      </c>
      <c r="T8" s="19">
        <v>0</v>
      </c>
      <c r="U8" s="19">
        <v>0</v>
      </c>
      <c r="V8" s="19">
        <v>10</v>
      </c>
      <c r="W8" s="19"/>
      <c r="X8" s="19">
        <v>0</v>
      </c>
      <c r="Y8" s="19">
        <v>0</v>
      </c>
      <c r="Z8" s="19">
        <v>0</v>
      </c>
      <c r="AA8" s="19">
        <v>0</v>
      </c>
      <c r="AB8" s="19"/>
      <c r="AC8" s="19">
        <v>2</v>
      </c>
      <c r="AD8" s="19">
        <v>2</v>
      </c>
      <c r="AE8" s="19">
        <v>0</v>
      </c>
      <c r="AF8" s="19">
        <v>0</v>
      </c>
      <c r="AG8" s="19">
        <v>0</v>
      </c>
      <c r="AH8" s="19">
        <v>0</v>
      </c>
      <c r="AI8" s="19">
        <v>0</v>
      </c>
      <c r="AJ8" s="19">
        <v>0</v>
      </c>
      <c r="AK8" s="19">
        <v>0</v>
      </c>
      <c r="AL8" s="19"/>
      <c r="AM8" s="19">
        <v>14802</v>
      </c>
      <c r="AN8" s="19">
        <v>14746</v>
      </c>
      <c r="AO8" s="19">
        <v>30</v>
      </c>
      <c r="AP8" s="19">
        <v>26</v>
      </c>
      <c r="AQ8" s="19">
        <v>0</v>
      </c>
      <c r="AR8" s="19"/>
      <c r="AS8" s="19">
        <v>510</v>
      </c>
      <c r="AT8" s="19">
        <v>113</v>
      </c>
      <c r="AU8" s="19">
        <v>392</v>
      </c>
      <c r="AV8" s="19">
        <v>5</v>
      </c>
      <c r="AW8" s="19"/>
      <c r="AX8" s="19">
        <v>1</v>
      </c>
      <c r="AY8" s="19">
        <v>0</v>
      </c>
      <c r="AZ8" s="19">
        <v>0</v>
      </c>
      <c r="BA8" s="19"/>
      <c r="BB8" s="19">
        <v>4</v>
      </c>
      <c r="BC8" s="19">
        <v>4</v>
      </c>
      <c r="BD8" s="19">
        <v>0</v>
      </c>
      <c r="BE8" s="19"/>
      <c r="BF8" s="19">
        <v>58</v>
      </c>
      <c r="BG8" s="19">
        <v>2</v>
      </c>
      <c r="BH8" s="19">
        <v>7</v>
      </c>
      <c r="BI8" s="19"/>
      <c r="BJ8" s="19">
        <v>10</v>
      </c>
      <c r="BK8" s="19">
        <v>0</v>
      </c>
      <c r="BL8" s="19"/>
      <c r="BM8" s="19">
        <v>29</v>
      </c>
      <c r="BN8" s="19">
        <v>0</v>
      </c>
      <c r="BO8" s="19"/>
      <c r="BP8" s="19">
        <v>0</v>
      </c>
      <c r="BQ8" s="19">
        <v>0</v>
      </c>
      <c r="BR8" s="19"/>
      <c r="BS8" s="19">
        <v>4</v>
      </c>
      <c r="BT8" s="19">
        <v>5</v>
      </c>
      <c r="BU8" s="19"/>
      <c r="BV8" s="19">
        <v>5</v>
      </c>
      <c r="BW8" s="19">
        <v>0</v>
      </c>
      <c r="BX8" s="19">
        <v>0</v>
      </c>
      <c r="BY8" s="19">
        <v>4</v>
      </c>
      <c r="BZ8" s="19">
        <v>1</v>
      </c>
      <c r="CA8" s="19">
        <v>0</v>
      </c>
      <c r="CB8" s="19"/>
      <c r="CC8" s="19">
        <v>15475</v>
      </c>
    </row>
    <row r="9" spans="1:81" s="243" customFormat="1" ht="11.25" customHeight="1" x14ac:dyDescent="0.35">
      <c r="A9" s="199"/>
      <c r="B9" s="198"/>
      <c r="C9" s="4">
        <v>2015</v>
      </c>
      <c r="D9" s="4"/>
      <c r="E9" s="145">
        <v>9</v>
      </c>
      <c r="F9" s="19">
        <v>4</v>
      </c>
      <c r="G9" s="19">
        <v>1</v>
      </c>
      <c r="H9" s="19">
        <v>2</v>
      </c>
      <c r="I9" s="19">
        <v>2</v>
      </c>
      <c r="J9" s="19"/>
      <c r="K9" s="242">
        <v>50</v>
      </c>
      <c r="L9" s="19">
        <v>1</v>
      </c>
      <c r="M9" s="19">
        <v>0</v>
      </c>
      <c r="N9" s="19">
        <v>0</v>
      </c>
      <c r="O9" s="19">
        <v>27</v>
      </c>
      <c r="P9" s="19">
        <v>22</v>
      </c>
      <c r="Q9" s="19">
        <v>0</v>
      </c>
      <c r="R9" s="19"/>
      <c r="S9" s="19">
        <v>2</v>
      </c>
      <c r="T9" s="19">
        <v>0</v>
      </c>
      <c r="U9" s="19">
        <v>0</v>
      </c>
      <c r="V9" s="19">
        <v>2</v>
      </c>
      <c r="W9" s="19"/>
      <c r="X9" s="19">
        <v>0</v>
      </c>
      <c r="Y9" s="19">
        <v>0</v>
      </c>
      <c r="Z9" s="19">
        <v>0</v>
      </c>
      <c r="AA9" s="19">
        <v>0</v>
      </c>
      <c r="AB9" s="19"/>
      <c r="AC9" s="19">
        <v>2</v>
      </c>
      <c r="AD9" s="19">
        <v>1</v>
      </c>
      <c r="AE9" s="19">
        <v>0</v>
      </c>
      <c r="AF9" s="19">
        <v>0</v>
      </c>
      <c r="AG9" s="19">
        <v>0</v>
      </c>
      <c r="AH9" s="19">
        <v>0</v>
      </c>
      <c r="AI9" s="19">
        <v>0</v>
      </c>
      <c r="AJ9" s="19">
        <v>0</v>
      </c>
      <c r="AK9" s="19">
        <v>0</v>
      </c>
      <c r="AL9" s="19"/>
      <c r="AM9" s="19">
        <v>14769</v>
      </c>
      <c r="AN9" s="19">
        <v>14693</v>
      </c>
      <c r="AO9" s="19">
        <v>42</v>
      </c>
      <c r="AP9" s="19">
        <v>34</v>
      </c>
      <c r="AQ9" s="19">
        <v>0</v>
      </c>
      <c r="AR9" s="19"/>
      <c r="AS9" s="19">
        <v>503</v>
      </c>
      <c r="AT9" s="19">
        <v>87</v>
      </c>
      <c r="AU9" s="19">
        <v>413</v>
      </c>
      <c r="AV9" s="19">
        <v>3</v>
      </c>
      <c r="AW9" s="19"/>
      <c r="AX9" s="19">
        <v>1</v>
      </c>
      <c r="AY9" s="19">
        <v>1</v>
      </c>
      <c r="AZ9" s="19">
        <v>0</v>
      </c>
      <c r="BA9" s="19"/>
      <c r="BB9" s="19">
        <v>2</v>
      </c>
      <c r="BC9" s="19">
        <v>2</v>
      </c>
      <c r="BD9" s="19">
        <v>0</v>
      </c>
      <c r="BE9" s="19"/>
      <c r="BF9" s="19">
        <v>60</v>
      </c>
      <c r="BG9" s="19">
        <v>2</v>
      </c>
      <c r="BH9" s="19">
        <v>6</v>
      </c>
      <c r="BI9" s="19"/>
      <c r="BJ9" s="19">
        <v>16</v>
      </c>
      <c r="BK9" s="19">
        <v>0</v>
      </c>
      <c r="BL9" s="19"/>
      <c r="BM9" s="19">
        <v>27</v>
      </c>
      <c r="BN9" s="19">
        <v>0</v>
      </c>
      <c r="BO9" s="19"/>
      <c r="BP9" s="19">
        <v>0</v>
      </c>
      <c r="BQ9" s="19">
        <v>0</v>
      </c>
      <c r="BR9" s="19"/>
      <c r="BS9" s="19">
        <v>4</v>
      </c>
      <c r="BT9" s="19">
        <v>5</v>
      </c>
      <c r="BU9" s="19"/>
      <c r="BV9" s="19">
        <v>3</v>
      </c>
      <c r="BW9" s="19">
        <v>0</v>
      </c>
      <c r="BX9" s="19">
        <v>0</v>
      </c>
      <c r="BY9" s="19">
        <v>2</v>
      </c>
      <c r="BZ9" s="19">
        <v>1</v>
      </c>
      <c r="CA9" s="19">
        <v>0</v>
      </c>
      <c r="CB9" s="19"/>
      <c r="CC9" s="19">
        <v>15401</v>
      </c>
    </row>
    <row r="10" spans="1:81" s="243" customFormat="1" ht="11.25" customHeight="1" x14ac:dyDescent="0.35">
      <c r="A10" s="198"/>
      <c r="B10" s="198"/>
      <c r="C10" s="4">
        <v>2018</v>
      </c>
      <c r="D10" s="4"/>
      <c r="E10" s="145">
        <v>10</v>
      </c>
      <c r="F10" s="19">
        <v>4</v>
      </c>
      <c r="G10" s="19">
        <v>1</v>
      </c>
      <c r="H10" s="19">
        <v>2</v>
      </c>
      <c r="I10" s="19">
        <v>2</v>
      </c>
      <c r="J10" s="19"/>
      <c r="K10" s="242">
        <v>34</v>
      </c>
      <c r="L10" s="19">
        <v>0</v>
      </c>
      <c r="M10" s="19">
        <v>0</v>
      </c>
      <c r="N10" s="19">
        <v>0</v>
      </c>
      <c r="O10" s="19">
        <v>18</v>
      </c>
      <c r="P10" s="19">
        <v>16</v>
      </c>
      <c r="Q10" s="19">
        <v>0</v>
      </c>
      <c r="R10" s="19"/>
      <c r="S10" s="19">
        <v>1</v>
      </c>
      <c r="T10" s="19">
        <v>0</v>
      </c>
      <c r="U10" s="19">
        <v>0</v>
      </c>
      <c r="V10" s="19">
        <v>1</v>
      </c>
      <c r="W10" s="19"/>
      <c r="X10" s="19">
        <v>0</v>
      </c>
      <c r="Y10" s="19">
        <v>0</v>
      </c>
      <c r="Z10" s="19">
        <v>0</v>
      </c>
      <c r="AA10" s="19">
        <v>0</v>
      </c>
      <c r="AB10" s="19"/>
      <c r="AC10" s="19">
        <v>2</v>
      </c>
      <c r="AD10" s="19">
        <v>2</v>
      </c>
      <c r="AE10" s="19">
        <v>0</v>
      </c>
      <c r="AF10" s="19">
        <v>0</v>
      </c>
      <c r="AG10" s="19">
        <v>0</v>
      </c>
      <c r="AH10" s="19">
        <v>0</v>
      </c>
      <c r="AI10" s="19">
        <v>0</v>
      </c>
      <c r="AJ10" s="19">
        <v>0</v>
      </c>
      <c r="AK10" s="19">
        <v>0</v>
      </c>
      <c r="AL10" s="19"/>
      <c r="AM10" s="19">
        <v>15232</v>
      </c>
      <c r="AN10" s="19">
        <v>15146</v>
      </c>
      <c r="AO10" s="19">
        <v>56</v>
      </c>
      <c r="AP10" s="19">
        <v>29</v>
      </c>
      <c r="AQ10" s="19">
        <v>0</v>
      </c>
      <c r="AR10" s="19"/>
      <c r="AS10" s="19">
        <v>366</v>
      </c>
      <c r="AT10" s="19">
        <v>87</v>
      </c>
      <c r="AU10" s="19">
        <v>277</v>
      </c>
      <c r="AV10" s="19">
        <v>2</v>
      </c>
      <c r="AW10" s="19"/>
      <c r="AX10" s="19">
        <v>0</v>
      </c>
      <c r="AY10" s="19">
        <v>0</v>
      </c>
      <c r="AZ10" s="19">
        <v>0</v>
      </c>
      <c r="BA10" s="19"/>
      <c r="BB10" s="19">
        <v>5</v>
      </c>
      <c r="BC10" s="19">
        <v>4</v>
      </c>
      <c r="BD10" s="19">
        <v>0</v>
      </c>
      <c r="BE10" s="19"/>
      <c r="BF10" s="19">
        <v>46</v>
      </c>
      <c r="BG10" s="19">
        <v>2</v>
      </c>
      <c r="BH10" s="19">
        <v>5</v>
      </c>
      <c r="BI10" s="19"/>
      <c r="BJ10" s="19">
        <v>5</v>
      </c>
      <c r="BK10" s="19">
        <v>1</v>
      </c>
      <c r="BL10" s="19"/>
      <c r="BM10" s="19">
        <v>29</v>
      </c>
      <c r="BN10" s="19">
        <v>0</v>
      </c>
      <c r="BO10" s="19"/>
      <c r="BP10" s="19">
        <v>0</v>
      </c>
      <c r="BQ10" s="19">
        <v>0</v>
      </c>
      <c r="BR10" s="19"/>
      <c r="BS10" s="19">
        <v>3</v>
      </c>
      <c r="BT10" s="19">
        <v>1</v>
      </c>
      <c r="BU10" s="19"/>
      <c r="BV10" s="19">
        <v>3</v>
      </c>
      <c r="BW10" s="19">
        <v>0</v>
      </c>
      <c r="BX10" s="19">
        <v>0</v>
      </c>
      <c r="BY10" s="19">
        <v>2</v>
      </c>
      <c r="BZ10" s="19">
        <v>1</v>
      </c>
      <c r="CA10" s="19">
        <v>0</v>
      </c>
      <c r="CB10" s="19"/>
      <c r="CC10" s="19">
        <v>15699</v>
      </c>
    </row>
    <row r="11" spans="1:81" s="243" customFormat="1" ht="11.25" customHeight="1" x14ac:dyDescent="0.35">
      <c r="A11" s="3"/>
      <c r="B11" s="3"/>
      <c r="C11" s="4">
        <v>2020</v>
      </c>
      <c r="D11" s="4"/>
      <c r="E11" s="145">
        <v>9</v>
      </c>
      <c r="F11" s="19">
        <v>5</v>
      </c>
      <c r="G11" s="19">
        <v>1</v>
      </c>
      <c r="H11" s="19">
        <v>2</v>
      </c>
      <c r="I11" s="19">
        <v>1</v>
      </c>
      <c r="J11" s="19"/>
      <c r="K11" s="242">
        <v>30</v>
      </c>
      <c r="L11" s="19">
        <v>0</v>
      </c>
      <c r="M11" s="19">
        <v>0</v>
      </c>
      <c r="N11" s="19">
        <v>0</v>
      </c>
      <c r="O11" s="19">
        <v>13</v>
      </c>
      <c r="P11" s="19">
        <v>16</v>
      </c>
      <c r="Q11" s="19">
        <v>0</v>
      </c>
      <c r="R11" s="19"/>
      <c r="S11" s="19">
        <v>1</v>
      </c>
      <c r="T11" s="19">
        <v>0</v>
      </c>
      <c r="U11" s="19">
        <v>0</v>
      </c>
      <c r="V11" s="19">
        <v>1</v>
      </c>
      <c r="W11" s="19"/>
      <c r="X11" s="19">
        <v>0</v>
      </c>
      <c r="Y11" s="19">
        <v>0</v>
      </c>
      <c r="Z11" s="19">
        <v>0</v>
      </c>
      <c r="AA11" s="19">
        <v>0</v>
      </c>
      <c r="AB11" s="19"/>
      <c r="AC11" s="19">
        <v>2</v>
      </c>
      <c r="AD11" s="19">
        <v>1</v>
      </c>
      <c r="AE11" s="19">
        <v>0</v>
      </c>
      <c r="AF11" s="19">
        <v>0</v>
      </c>
      <c r="AG11" s="19">
        <v>0</v>
      </c>
      <c r="AH11" s="19">
        <v>0</v>
      </c>
      <c r="AI11" s="19">
        <v>0</v>
      </c>
      <c r="AJ11" s="19">
        <v>0</v>
      </c>
      <c r="AK11" s="19">
        <v>0</v>
      </c>
      <c r="AL11" s="19"/>
      <c r="AM11" s="19">
        <v>17194</v>
      </c>
      <c r="AN11" s="19">
        <v>17102</v>
      </c>
      <c r="AO11" s="19">
        <v>63</v>
      </c>
      <c r="AP11" s="19">
        <v>28</v>
      </c>
      <c r="AQ11" s="19">
        <v>0</v>
      </c>
      <c r="AR11" s="19"/>
      <c r="AS11" s="19">
        <v>431</v>
      </c>
      <c r="AT11" s="19">
        <v>106</v>
      </c>
      <c r="AU11" s="19">
        <v>322</v>
      </c>
      <c r="AV11" s="19">
        <v>3</v>
      </c>
      <c r="AW11" s="19"/>
      <c r="AX11" s="19">
        <v>1</v>
      </c>
      <c r="AY11" s="19">
        <v>1</v>
      </c>
      <c r="AZ11" s="19">
        <v>0</v>
      </c>
      <c r="BA11" s="19"/>
      <c r="BB11" s="19">
        <v>4</v>
      </c>
      <c r="BC11" s="19">
        <v>4</v>
      </c>
      <c r="BD11" s="19">
        <v>0</v>
      </c>
      <c r="BE11" s="19"/>
      <c r="BF11" s="19">
        <v>53</v>
      </c>
      <c r="BG11" s="19">
        <v>2</v>
      </c>
      <c r="BH11" s="19">
        <v>5</v>
      </c>
      <c r="BI11" s="19"/>
      <c r="BJ11" s="19">
        <v>8</v>
      </c>
      <c r="BK11" s="19">
        <v>0</v>
      </c>
      <c r="BL11" s="19"/>
      <c r="BM11" s="19">
        <v>32</v>
      </c>
      <c r="BN11" s="19">
        <v>0</v>
      </c>
      <c r="BO11" s="19"/>
      <c r="BP11" s="19">
        <v>0</v>
      </c>
      <c r="BQ11" s="19">
        <v>0</v>
      </c>
      <c r="BR11" s="19"/>
      <c r="BS11" s="19">
        <v>3</v>
      </c>
      <c r="BT11" s="19">
        <v>2</v>
      </c>
      <c r="BU11" s="19"/>
      <c r="BV11" s="19">
        <v>3</v>
      </c>
      <c r="BW11" s="19">
        <v>0</v>
      </c>
      <c r="BX11" s="19">
        <v>0</v>
      </c>
      <c r="BY11" s="19">
        <v>2</v>
      </c>
      <c r="BZ11" s="19">
        <v>1</v>
      </c>
      <c r="CA11" s="19">
        <v>0</v>
      </c>
      <c r="CB11" s="19"/>
      <c r="CC11" s="19">
        <v>17727</v>
      </c>
    </row>
    <row r="12" spans="1:81" s="243" customFormat="1" ht="11.25" customHeight="1" x14ac:dyDescent="0.35">
      <c r="A12" s="90" t="s">
        <v>143</v>
      </c>
      <c r="B12" s="198" t="s">
        <v>224</v>
      </c>
      <c r="C12" s="4">
        <v>2013</v>
      </c>
      <c r="D12" s="4"/>
      <c r="E12" s="145">
        <v>2</v>
      </c>
      <c r="F12" s="19">
        <v>1</v>
      </c>
      <c r="G12" s="19">
        <v>0</v>
      </c>
      <c r="H12" s="19">
        <v>1</v>
      </c>
      <c r="I12" s="19">
        <v>0</v>
      </c>
      <c r="J12" s="19"/>
      <c r="K12" s="242">
        <v>9</v>
      </c>
      <c r="L12" s="19">
        <v>0</v>
      </c>
      <c r="M12" s="19">
        <v>0</v>
      </c>
      <c r="N12" s="19">
        <v>0</v>
      </c>
      <c r="O12" s="19">
        <v>6</v>
      </c>
      <c r="P12" s="19">
        <v>3</v>
      </c>
      <c r="Q12" s="19">
        <v>0</v>
      </c>
      <c r="R12" s="19"/>
      <c r="S12" s="19">
        <v>1</v>
      </c>
      <c r="T12" s="19">
        <v>0</v>
      </c>
      <c r="U12" s="19">
        <v>0</v>
      </c>
      <c r="V12" s="19">
        <v>1</v>
      </c>
      <c r="W12" s="19"/>
      <c r="X12" s="19">
        <v>0</v>
      </c>
      <c r="Y12" s="19">
        <v>0</v>
      </c>
      <c r="Z12" s="19">
        <v>0</v>
      </c>
      <c r="AA12" s="19">
        <v>0</v>
      </c>
      <c r="AB12" s="19"/>
      <c r="AC12" s="19">
        <v>0</v>
      </c>
      <c r="AD12" s="19">
        <v>0</v>
      </c>
      <c r="AE12" s="19">
        <v>0</v>
      </c>
      <c r="AF12" s="19">
        <v>0</v>
      </c>
      <c r="AG12" s="19">
        <v>0</v>
      </c>
      <c r="AH12" s="19">
        <v>0</v>
      </c>
      <c r="AI12" s="19">
        <v>0</v>
      </c>
      <c r="AJ12" s="19">
        <v>0</v>
      </c>
      <c r="AK12" s="19">
        <v>0</v>
      </c>
      <c r="AL12" s="19"/>
      <c r="AM12" s="19">
        <v>2158</v>
      </c>
      <c r="AN12" s="19">
        <v>1463</v>
      </c>
      <c r="AO12" s="19">
        <v>6</v>
      </c>
      <c r="AP12" s="19">
        <v>688</v>
      </c>
      <c r="AQ12" s="19">
        <v>0</v>
      </c>
      <c r="AR12" s="19"/>
      <c r="AS12" s="19">
        <v>46</v>
      </c>
      <c r="AT12" s="19">
        <v>7</v>
      </c>
      <c r="AU12" s="19">
        <v>39</v>
      </c>
      <c r="AV12" s="19">
        <v>0</v>
      </c>
      <c r="AW12" s="19"/>
      <c r="AX12" s="19">
        <v>1</v>
      </c>
      <c r="AY12" s="19">
        <v>1</v>
      </c>
      <c r="AZ12" s="19">
        <v>0</v>
      </c>
      <c r="BA12" s="19"/>
      <c r="BB12" s="19">
        <v>4</v>
      </c>
      <c r="BC12" s="19">
        <v>4</v>
      </c>
      <c r="BD12" s="19">
        <v>0</v>
      </c>
      <c r="BE12" s="19"/>
      <c r="BF12" s="19">
        <v>17</v>
      </c>
      <c r="BG12" s="19">
        <v>2</v>
      </c>
      <c r="BH12" s="19">
        <v>3</v>
      </c>
      <c r="BI12" s="19"/>
      <c r="BJ12" s="19">
        <v>2</v>
      </c>
      <c r="BK12" s="19">
        <v>0</v>
      </c>
      <c r="BL12" s="19"/>
      <c r="BM12" s="19">
        <v>8</v>
      </c>
      <c r="BN12" s="19">
        <v>0</v>
      </c>
      <c r="BO12" s="19"/>
      <c r="BP12" s="19">
        <v>0</v>
      </c>
      <c r="BQ12" s="19">
        <v>0</v>
      </c>
      <c r="BR12" s="19"/>
      <c r="BS12" s="19">
        <v>1</v>
      </c>
      <c r="BT12" s="19">
        <v>1</v>
      </c>
      <c r="BU12" s="19"/>
      <c r="BV12" s="19">
        <v>0</v>
      </c>
      <c r="BW12" s="19">
        <v>0</v>
      </c>
      <c r="BX12" s="19">
        <v>0</v>
      </c>
      <c r="BY12" s="19">
        <v>0</v>
      </c>
      <c r="BZ12" s="19">
        <v>0</v>
      </c>
      <c r="CA12" s="19">
        <v>0</v>
      </c>
      <c r="CB12" s="19"/>
      <c r="CC12" s="19">
        <v>2239</v>
      </c>
    </row>
    <row r="13" spans="1:81" s="243" customFormat="1" ht="11.25" customHeight="1" x14ac:dyDescent="0.35">
      <c r="A13" s="213"/>
      <c r="B13" s="198"/>
      <c r="C13" s="4">
        <v>2015</v>
      </c>
      <c r="D13" s="4"/>
      <c r="E13" s="145">
        <v>1</v>
      </c>
      <c r="F13" s="19">
        <v>0</v>
      </c>
      <c r="G13" s="19">
        <v>0</v>
      </c>
      <c r="H13" s="19">
        <v>0</v>
      </c>
      <c r="I13" s="19">
        <v>0</v>
      </c>
      <c r="J13" s="19"/>
      <c r="K13" s="242">
        <v>4</v>
      </c>
      <c r="L13" s="19">
        <v>0</v>
      </c>
      <c r="M13" s="19">
        <v>0</v>
      </c>
      <c r="N13" s="19">
        <v>0</v>
      </c>
      <c r="O13" s="19">
        <v>2</v>
      </c>
      <c r="P13" s="19">
        <v>1</v>
      </c>
      <c r="Q13" s="19">
        <v>0</v>
      </c>
      <c r="R13" s="19"/>
      <c r="S13" s="19">
        <v>0</v>
      </c>
      <c r="T13" s="19">
        <v>0</v>
      </c>
      <c r="U13" s="19">
        <v>0</v>
      </c>
      <c r="V13" s="19">
        <v>0</v>
      </c>
      <c r="W13" s="19"/>
      <c r="X13" s="19">
        <v>0</v>
      </c>
      <c r="Y13" s="19">
        <v>0</v>
      </c>
      <c r="Z13" s="19">
        <v>0</v>
      </c>
      <c r="AA13" s="19">
        <v>0</v>
      </c>
      <c r="AB13" s="19"/>
      <c r="AC13" s="19">
        <v>0</v>
      </c>
      <c r="AD13" s="19">
        <v>0</v>
      </c>
      <c r="AE13" s="19">
        <v>0</v>
      </c>
      <c r="AF13" s="19">
        <v>0</v>
      </c>
      <c r="AG13" s="19">
        <v>0</v>
      </c>
      <c r="AH13" s="19">
        <v>0</v>
      </c>
      <c r="AI13" s="19">
        <v>0</v>
      </c>
      <c r="AJ13" s="19">
        <v>0</v>
      </c>
      <c r="AK13" s="19">
        <v>0</v>
      </c>
      <c r="AL13" s="19"/>
      <c r="AM13" s="19">
        <v>1494</v>
      </c>
      <c r="AN13" s="19">
        <v>814</v>
      </c>
      <c r="AO13" s="19">
        <v>7</v>
      </c>
      <c r="AP13" s="19">
        <v>672</v>
      </c>
      <c r="AQ13" s="19">
        <v>0</v>
      </c>
      <c r="AR13" s="19"/>
      <c r="AS13" s="19">
        <v>36</v>
      </c>
      <c r="AT13" s="19">
        <v>5</v>
      </c>
      <c r="AU13" s="19">
        <v>31</v>
      </c>
      <c r="AV13" s="19">
        <v>0</v>
      </c>
      <c r="AW13" s="19"/>
      <c r="AX13" s="19">
        <v>1</v>
      </c>
      <c r="AY13" s="19">
        <v>1</v>
      </c>
      <c r="AZ13" s="19">
        <v>0</v>
      </c>
      <c r="BA13" s="19"/>
      <c r="BB13" s="19">
        <v>1</v>
      </c>
      <c r="BC13" s="19">
        <v>1</v>
      </c>
      <c r="BD13" s="19">
        <v>0</v>
      </c>
      <c r="BE13" s="19"/>
      <c r="BF13" s="19">
        <v>11</v>
      </c>
      <c r="BG13" s="19">
        <v>1</v>
      </c>
      <c r="BH13" s="19">
        <v>2</v>
      </c>
      <c r="BI13" s="19"/>
      <c r="BJ13" s="19">
        <v>0</v>
      </c>
      <c r="BK13" s="19">
        <v>0</v>
      </c>
      <c r="BL13" s="19"/>
      <c r="BM13" s="19">
        <v>6</v>
      </c>
      <c r="BN13" s="19">
        <v>0</v>
      </c>
      <c r="BO13" s="19"/>
      <c r="BP13" s="19">
        <v>0</v>
      </c>
      <c r="BQ13" s="19">
        <v>0</v>
      </c>
      <c r="BR13" s="19"/>
      <c r="BS13" s="19">
        <v>1</v>
      </c>
      <c r="BT13" s="19">
        <v>0</v>
      </c>
      <c r="BU13" s="19"/>
      <c r="BV13" s="19">
        <v>1</v>
      </c>
      <c r="BW13" s="19">
        <v>0</v>
      </c>
      <c r="BX13" s="19">
        <v>0</v>
      </c>
      <c r="BY13" s="19">
        <v>1</v>
      </c>
      <c r="BZ13" s="19">
        <v>0</v>
      </c>
      <c r="CA13" s="19">
        <v>0</v>
      </c>
      <c r="CB13" s="19"/>
      <c r="CC13" s="19">
        <v>1548</v>
      </c>
    </row>
    <row r="14" spans="1:81" s="243" customFormat="1" ht="11.25" customHeight="1" x14ac:dyDescent="0.35">
      <c r="A14" s="198"/>
      <c r="B14" s="198"/>
      <c r="C14" s="4">
        <v>2018</v>
      </c>
      <c r="D14" s="4"/>
      <c r="E14" s="145">
        <v>1</v>
      </c>
      <c r="F14" s="19">
        <v>0</v>
      </c>
      <c r="G14" s="19">
        <v>0</v>
      </c>
      <c r="H14" s="19">
        <v>0</v>
      </c>
      <c r="I14" s="19">
        <v>0</v>
      </c>
      <c r="J14" s="19"/>
      <c r="K14" s="242">
        <v>2</v>
      </c>
      <c r="L14" s="19">
        <v>0</v>
      </c>
      <c r="M14" s="19">
        <v>0</v>
      </c>
      <c r="N14" s="19">
        <v>0</v>
      </c>
      <c r="O14" s="19">
        <v>2</v>
      </c>
      <c r="P14" s="19">
        <v>1</v>
      </c>
      <c r="Q14" s="19">
        <v>0</v>
      </c>
      <c r="R14" s="19"/>
      <c r="S14" s="19">
        <v>0</v>
      </c>
      <c r="T14" s="19">
        <v>0</v>
      </c>
      <c r="U14" s="19">
        <v>0</v>
      </c>
      <c r="V14" s="19">
        <v>0</v>
      </c>
      <c r="W14" s="19"/>
      <c r="X14" s="19">
        <v>0</v>
      </c>
      <c r="Y14" s="19">
        <v>0</v>
      </c>
      <c r="Z14" s="19">
        <v>0</v>
      </c>
      <c r="AA14" s="19">
        <v>0</v>
      </c>
      <c r="AB14" s="19"/>
      <c r="AC14" s="19">
        <v>0</v>
      </c>
      <c r="AD14" s="19">
        <v>0</v>
      </c>
      <c r="AE14" s="19">
        <v>0</v>
      </c>
      <c r="AF14" s="19">
        <v>0</v>
      </c>
      <c r="AG14" s="19">
        <v>0</v>
      </c>
      <c r="AH14" s="19">
        <v>0</v>
      </c>
      <c r="AI14" s="19">
        <v>0</v>
      </c>
      <c r="AJ14" s="19">
        <v>0</v>
      </c>
      <c r="AK14" s="19">
        <v>0</v>
      </c>
      <c r="AL14" s="19"/>
      <c r="AM14" s="19">
        <v>1390</v>
      </c>
      <c r="AN14" s="19">
        <v>710</v>
      </c>
      <c r="AO14" s="19">
        <v>7</v>
      </c>
      <c r="AP14" s="19">
        <v>673</v>
      </c>
      <c r="AQ14" s="19">
        <v>0</v>
      </c>
      <c r="AR14" s="19"/>
      <c r="AS14" s="19">
        <v>18</v>
      </c>
      <c r="AT14" s="19">
        <v>3</v>
      </c>
      <c r="AU14" s="19">
        <v>15</v>
      </c>
      <c r="AV14" s="19">
        <v>0</v>
      </c>
      <c r="AW14" s="19"/>
      <c r="AX14" s="19">
        <v>1</v>
      </c>
      <c r="AY14" s="19">
        <v>1</v>
      </c>
      <c r="AZ14" s="19">
        <v>0</v>
      </c>
      <c r="BA14" s="19"/>
      <c r="BB14" s="19">
        <v>1</v>
      </c>
      <c r="BC14" s="19">
        <v>1</v>
      </c>
      <c r="BD14" s="19">
        <v>0</v>
      </c>
      <c r="BE14" s="19"/>
      <c r="BF14" s="19">
        <v>9</v>
      </c>
      <c r="BG14" s="19">
        <v>1</v>
      </c>
      <c r="BH14" s="19">
        <v>2</v>
      </c>
      <c r="BI14" s="19"/>
      <c r="BJ14" s="19">
        <v>0</v>
      </c>
      <c r="BK14" s="19">
        <v>0</v>
      </c>
      <c r="BL14" s="19"/>
      <c r="BM14" s="19">
        <v>6</v>
      </c>
      <c r="BN14" s="19">
        <v>0</v>
      </c>
      <c r="BO14" s="19"/>
      <c r="BP14" s="19">
        <v>0</v>
      </c>
      <c r="BQ14" s="19">
        <v>0</v>
      </c>
      <c r="BR14" s="19"/>
      <c r="BS14" s="19">
        <v>1</v>
      </c>
      <c r="BT14" s="19">
        <v>0</v>
      </c>
      <c r="BU14" s="19"/>
      <c r="BV14" s="19">
        <v>0</v>
      </c>
      <c r="BW14" s="19">
        <v>0</v>
      </c>
      <c r="BX14" s="19">
        <v>0</v>
      </c>
      <c r="BY14" s="19">
        <v>0</v>
      </c>
      <c r="BZ14" s="19">
        <v>0</v>
      </c>
      <c r="CA14" s="19">
        <v>0</v>
      </c>
      <c r="CB14" s="19"/>
      <c r="CC14" s="19">
        <v>1423</v>
      </c>
    </row>
    <row r="15" spans="1:81" s="243" customFormat="1" ht="11.25" customHeight="1" x14ac:dyDescent="0.35">
      <c r="A15" s="3"/>
      <c r="B15" s="3"/>
      <c r="C15" s="4">
        <v>2020</v>
      </c>
      <c r="D15" s="4"/>
      <c r="E15" s="145">
        <v>1</v>
      </c>
      <c r="F15" s="19">
        <v>0</v>
      </c>
      <c r="G15" s="19">
        <v>0</v>
      </c>
      <c r="H15" s="19">
        <v>0</v>
      </c>
      <c r="I15" s="19">
        <v>0</v>
      </c>
      <c r="J15" s="19"/>
      <c r="K15" s="242">
        <v>1</v>
      </c>
      <c r="L15" s="19">
        <v>0</v>
      </c>
      <c r="M15" s="19">
        <v>0</v>
      </c>
      <c r="N15" s="19">
        <v>0</v>
      </c>
      <c r="O15" s="19">
        <v>1</v>
      </c>
      <c r="P15" s="19">
        <v>1</v>
      </c>
      <c r="Q15" s="19">
        <v>0</v>
      </c>
      <c r="R15" s="19"/>
      <c r="S15" s="19">
        <v>0</v>
      </c>
      <c r="T15" s="19">
        <v>0</v>
      </c>
      <c r="U15" s="19">
        <v>0</v>
      </c>
      <c r="V15" s="19">
        <v>0</v>
      </c>
      <c r="W15" s="19"/>
      <c r="X15" s="19">
        <v>0</v>
      </c>
      <c r="Y15" s="19">
        <v>0</v>
      </c>
      <c r="Z15" s="19">
        <v>0</v>
      </c>
      <c r="AA15" s="19">
        <v>0</v>
      </c>
      <c r="AB15" s="19"/>
      <c r="AC15" s="19">
        <v>0</v>
      </c>
      <c r="AD15" s="19">
        <v>0</v>
      </c>
      <c r="AE15" s="19">
        <v>0</v>
      </c>
      <c r="AF15" s="19">
        <v>0</v>
      </c>
      <c r="AG15" s="19">
        <v>0</v>
      </c>
      <c r="AH15" s="19">
        <v>0</v>
      </c>
      <c r="AI15" s="19">
        <v>0</v>
      </c>
      <c r="AJ15" s="19">
        <v>0</v>
      </c>
      <c r="AK15" s="19">
        <v>0</v>
      </c>
      <c r="AL15" s="19"/>
      <c r="AM15" s="19">
        <v>1153</v>
      </c>
      <c r="AN15" s="19">
        <v>521</v>
      </c>
      <c r="AO15" s="19">
        <v>4</v>
      </c>
      <c r="AP15" s="19">
        <v>627</v>
      </c>
      <c r="AQ15" s="19">
        <v>0</v>
      </c>
      <c r="AR15" s="19"/>
      <c r="AS15" s="19">
        <v>12</v>
      </c>
      <c r="AT15" s="19">
        <v>2</v>
      </c>
      <c r="AU15" s="19">
        <v>9</v>
      </c>
      <c r="AV15" s="19">
        <v>0</v>
      </c>
      <c r="AW15" s="19"/>
      <c r="AX15" s="19">
        <v>1</v>
      </c>
      <c r="AY15" s="19">
        <v>1</v>
      </c>
      <c r="AZ15" s="19">
        <v>0</v>
      </c>
      <c r="BA15" s="19"/>
      <c r="BB15" s="19">
        <v>0</v>
      </c>
      <c r="BC15" s="19">
        <v>0</v>
      </c>
      <c r="BD15" s="19">
        <v>0</v>
      </c>
      <c r="BE15" s="19"/>
      <c r="BF15" s="19">
        <v>8</v>
      </c>
      <c r="BG15" s="19">
        <v>1</v>
      </c>
      <c r="BH15" s="19">
        <v>1</v>
      </c>
      <c r="BI15" s="19"/>
      <c r="BJ15" s="19">
        <v>0</v>
      </c>
      <c r="BK15" s="19">
        <v>0</v>
      </c>
      <c r="BL15" s="19"/>
      <c r="BM15" s="19">
        <v>5</v>
      </c>
      <c r="BN15" s="19">
        <v>0</v>
      </c>
      <c r="BO15" s="19"/>
      <c r="BP15" s="19">
        <v>0</v>
      </c>
      <c r="BQ15" s="19">
        <v>0</v>
      </c>
      <c r="BR15" s="19"/>
      <c r="BS15" s="19">
        <v>0</v>
      </c>
      <c r="BT15" s="19">
        <v>0</v>
      </c>
      <c r="BU15" s="19"/>
      <c r="BV15" s="19">
        <v>0</v>
      </c>
      <c r="BW15" s="19">
        <v>0</v>
      </c>
      <c r="BX15" s="19">
        <v>0</v>
      </c>
      <c r="BY15" s="19">
        <v>0</v>
      </c>
      <c r="BZ15" s="19">
        <v>0</v>
      </c>
      <c r="CA15" s="19">
        <v>0</v>
      </c>
      <c r="CB15" s="19"/>
      <c r="CC15" s="19">
        <v>1176</v>
      </c>
    </row>
    <row r="16" spans="1:81" s="243" customFormat="1" ht="11.25" customHeight="1" x14ac:dyDescent="0.35">
      <c r="A16" s="3" t="s">
        <v>225</v>
      </c>
      <c r="B16" s="3" t="s">
        <v>224</v>
      </c>
      <c r="C16" s="4">
        <v>2013</v>
      </c>
      <c r="D16" s="4"/>
      <c r="E16" s="145">
        <v>0</v>
      </c>
      <c r="F16" s="19">
        <v>0</v>
      </c>
      <c r="G16" s="19">
        <v>0</v>
      </c>
      <c r="H16" s="19">
        <v>0</v>
      </c>
      <c r="I16" s="19">
        <v>0</v>
      </c>
      <c r="J16" s="19"/>
      <c r="K16" s="242">
        <v>0</v>
      </c>
      <c r="L16" s="19">
        <v>0</v>
      </c>
      <c r="M16" s="19">
        <v>0</v>
      </c>
      <c r="N16" s="19">
        <v>0</v>
      </c>
      <c r="O16" s="19">
        <v>0</v>
      </c>
      <c r="P16" s="19">
        <v>0</v>
      </c>
      <c r="Q16" s="19">
        <v>0</v>
      </c>
      <c r="R16" s="19"/>
      <c r="S16" s="19">
        <v>0</v>
      </c>
      <c r="T16" s="19">
        <v>0</v>
      </c>
      <c r="U16" s="19">
        <v>0</v>
      </c>
      <c r="V16" s="19">
        <v>0</v>
      </c>
      <c r="W16" s="19"/>
      <c r="X16" s="19">
        <v>0</v>
      </c>
      <c r="Y16" s="19">
        <v>0</v>
      </c>
      <c r="Z16" s="19">
        <v>0</v>
      </c>
      <c r="AA16" s="19">
        <v>0</v>
      </c>
      <c r="AB16" s="19"/>
      <c r="AC16" s="19">
        <v>0</v>
      </c>
      <c r="AD16" s="19">
        <v>0</v>
      </c>
      <c r="AE16" s="19">
        <v>0</v>
      </c>
      <c r="AF16" s="19">
        <v>0</v>
      </c>
      <c r="AG16" s="19">
        <v>0</v>
      </c>
      <c r="AH16" s="19">
        <v>0</v>
      </c>
      <c r="AI16" s="19">
        <v>0</v>
      </c>
      <c r="AJ16" s="19">
        <v>0</v>
      </c>
      <c r="AK16" s="19">
        <v>0</v>
      </c>
      <c r="AL16" s="19"/>
      <c r="AM16" s="19">
        <v>177</v>
      </c>
      <c r="AN16" s="19">
        <v>177</v>
      </c>
      <c r="AO16" s="19">
        <v>0</v>
      </c>
      <c r="AP16" s="19">
        <v>1</v>
      </c>
      <c r="AQ16" s="19">
        <v>0</v>
      </c>
      <c r="AR16" s="19"/>
      <c r="AS16" s="19">
        <v>14</v>
      </c>
      <c r="AT16" s="19">
        <v>4</v>
      </c>
      <c r="AU16" s="19">
        <v>10</v>
      </c>
      <c r="AV16" s="19">
        <v>0</v>
      </c>
      <c r="AW16" s="19"/>
      <c r="AX16" s="19">
        <v>0</v>
      </c>
      <c r="AY16" s="19">
        <v>0</v>
      </c>
      <c r="AZ16" s="19">
        <v>0</v>
      </c>
      <c r="BA16" s="19"/>
      <c r="BB16" s="19">
        <v>0</v>
      </c>
      <c r="BC16" s="19">
        <v>0</v>
      </c>
      <c r="BD16" s="19">
        <v>0</v>
      </c>
      <c r="BE16" s="19"/>
      <c r="BF16" s="19">
        <v>1</v>
      </c>
      <c r="BG16" s="19">
        <v>0</v>
      </c>
      <c r="BH16" s="19">
        <v>0</v>
      </c>
      <c r="BI16" s="19"/>
      <c r="BJ16" s="19">
        <v>0</v>
      </c>
      <c r="BK16" s="19">
        <v>0</v>
      </c>
      <c r="BL16" s="19"/>
      <c r="BM16" s="19">
        <v>1</v>
      </c>
      <c r="BN16" s="19">
        <v>0</v>
      </c>
      <c r="BO16" s="19"/>
      <c r="BP16" s="19">
        <v>0</v>
      </c>
      <c r="BQ16" s="19">
        <v>0</v>
      </c>
      <c r="BR16" s="19"/>
      <c r="BS16" s="19">
        <v>0</v>
      </c>
      <c r="BT16" s="19">
        <v>0</v>
      </c>
      <c r="BU16" s="19"/>
      <c r="BV16" s="19">
        <v>0</v>
      </c>
      <c r="BW16" s="19">
        <v>0</v>
      </c>
      <c r="BX16" s="19">
        <v>0</v>
      </c>
      <c r="BY16" s="19">
        <v>0</v>
      </c>
      <c r="BZ16" s="19">
        <v>0</v>
      </c>
      <c r="CA16" s="19">
        <v>0</v>
      </c>
      <c r="CB16" s="19"/>
      <c r="CC16" s="19">
        <v>193</v>
      </c>
    </row>
    <row r="17" spans="1:81" s="243" customFormat="1" ht="11.25" customHeight="1" x14ac:dyDescent="0.35">
      <c r="A17" s="3"/>
      <c r="B17" s="3"/>
      <c r="C17" s="4">
        <v>2015</v>
      </c>
      <c r="D17" s="4"/>
      <c r="E17" s="145">
        <v>0</v>
      </c>
      <c r="F17" s="19">
        <v>0</v>
      </c>
      <c r="G17" s="19">
        <v>0</v>
      </c>
      <c r="H17" s="19">
        <v>0</v>
      </c>
      <c r="I17" s="19">
        <v>0</v>
      </c>
      <c r="J17" s="19"/>
      <c r="K17" s="242">
        <v>0</v>
      </c>
      <c r="L17" s="19">
        <v>0</v>
      </c>
      <c r="M17" s="19">
        <v>0</v>
      </c>
      <c r="N17" s="19">
        <v>0</v>
      </c>
      <c r="O17" s="19">
        <v>0</v>
      </c>
      <c r="P17" s="19">
        <v>0</v>
      </c>
      <c r="Q17" s="19">
        <v>0</v>
      </c>
      <c r="R17" s="19"/>
      <c r="S17" s="19">
        <v>0</v>
      </c>
      <c r="T17" s="19">
        <v>0</v>
      </c>
      <c r="U17" s="19">
        <v>0</v>
      </c>
      <c r="V17" s="19">
        <v>0</v>
      </c>
      <c r="W17" s="19"/>
      <c r="X17" s="19">
        <v>0</v>
      </c>
      <c r="Y17" s="19">
        <v>0</v>
      </c>
      <c r="Z17" s="19">
        <v>0</v>
      </c>
      <c r="AA17" s="19">
        <v>0</v>
      </c>
      <c r="AB17" s="19"/>
      <c r="AC17" s="19">
        <v>0</v>
      </c>
      <c r="AD17" s="19">
        <v>0</v>
      </c>
      <c r="AE17" s="19">
        <v>0</v>
      </c>
      <c r="AF17" s="19">
        <v>0</v>
      </c>
      <c r="AG17" s="19">
        <v>0</v>
      </c>
      <c r="AH17" s="19">
        <v>0</v>
      </c>
      <c r="AI17" s="19">
        <v>0</v>
      </c>
      <c r="AJ17" s="19">
        <v>0</v>
      </c>
      <c r="AK17" s="19">
        <v>0</v>
      </c>
      <c r="AL17" s="19"/>
      <c r="AM17" s="19">
        <v>183</v>
      </c>
      <c r="AN17" s="19">
        <v>181</v>
      </c>
      <c r="AO17" s="19">
        <v>1</v>
      </c>
      <c r="AP17" s="19">
        <v>1</v>
      </c>
      <c r="AQ17" s="19">
        <v>0</v>
      </c>
      <c r="AR17" s="19"/>
      <c r="AS17" s="19">
        <v>16</v>
      </c>
      <c r="AT17" s="19">
        <v>4</v>
      </c>
      <c r="AU17" s="19">
        <v>12</v>
      </c>
      <c r="AV17" s="19">
        <v>0</v>
      </c>
      <c r="AW17" s="19"/>
      <c r="AX17" s="19">
        <v>0</v>
      </c>
      <c r="AY17" s="19">
        <v>0</v>
      </c>
      <c r="AZ17" s="19">
        <v>0</v>
      </c>
      <c r="BA17" s="19"/>
      <c r="BB17" s="19">
        <v>0</v>
      </c>
      <c r="BC17" s="19">
        <v>0</v>
      </c>
      <c r="BD17" s="19">
        <v>0</v>
      </c>
      <c r="BE17" s="19"/>
      <c r="BF17" s="19">
        <v>1</v>
      </c>
      <c r="BG17" s="19">
        <v>0</v>
      </c>
      <c r="BH17" s="19">
        <v>0</v>
      </c>
      <c r="BI17" s="19"/>
      <c r="BJ17" s="19">
        <v>0</v>
      </c>
      <c r="BK17" s="19">
        <v>0</v>
      </c>
      <c r="BL17" s="19"/>
      <c r="BM17" s="19">
        <v>1</v>
      </c>
      <c r="BN17" s="19">
        <v>0</v>
      </c>
      <c r="BO17" s="19"/>
      <c r="BP17" s="19">
        <v>0</v>
      </c>
      <c r="BQ17" s="19">
        <v>0</v>
      </c>
      <c r="BR17" s="19"/>
      <c r="BS17" s="19">
        <v>0</v>
      </c>
      <c r="BT17" s="19">
        <v>0</v>
      </c>
      <c r="BU17" s="19"/>
      <c r="BV17" s="19">
        <v>0</v>
      </c>
      <c r="BW17" s="19">
        <v>0</v>
      </c>
      <c r="BX17" s="19">
        <v>0</v>
      </c>
      <c r="BY17" s="19">
        <v>0</v>
      </c>
      <c r="BZ17" s="19">
        <v>0</v>
      </c>
      <c r="CA17" s="19">
        <v>0</v>
      </c>
      <c r="CB17" s="19"/>
      <c r="CC17" s="19">
        <v>200</v>
      </c>
    </row>
    <row r="18" spans="1:81" s="243" customFormat="1" ht="11.25" customHeight="1" x14ac:dyDescent="0.35">
      <c r="A18" s="3"/>
      <c r="B18" s="3"/>
      <c r="C18" s="4">
        <v>2018</v>
      </c>
      <c r="D18" s="4"/>
      <c r="E18" s="145">
        <v>0</v>
      </c>
      <c r="F18" s="19">
        <v>0</v>
      </c>
      <c r="G18" s="19">
        <v>0</v>
      </c>
      <c r="H18" s="19">
        <v>0</v>
      </c>
      <c r="I18" s="19">
        <v>0</v>
      </c>
      <c r="J18" s="19"/>
      <c r="K18" s="242">
        <v>0</v>
      </c>
      <c r="L18" s="19">
        <v>0</v>
      </c>
      <c r="M18" s="19">
        <v>0</v>
      </c>
      <c r="N18" s="19">
        <v>0</v>
      </c>
      <c r="O18" s="19">
        <v>0</v>
      </c>
      <c r="P18" s="19">
        <v>0</v>
      </c>
      <c r="Q18" s="19">
        <v>0</v>
      </c>
      <c r="R18" s="19"/>
      <c r="S18" s="19">
        <v>0</v>
      </c>
      <c r="T18" s="19">
        <v>0</v>
      </c>
      <c r="U18" s="19">
        <v>0</v>
      </c>
      <c r="V18" s="19">
        <v>0</v>
      </c>
      <c r="W18" s="19"/>
      <c r="X18" s="19">
        <v>0</v>
      </c>
      <c r="Y18" s="19">
        <v>0</v>
      </c>
      <c r="Z18" s="19">
        <v>0</v>
      </c>
      <c r="AA18" s="19">
        <v>0</v>
      </c>
      <c r="AB18" s="19"/>
      <c r="AC18" s="19">
        <v>0</v>
      </c>
      <c r="AD18" s="19">
        <v>0</v>
      </c>
      <c r="AE18" s="19">
        <v>0</v>
      </c>
      <c r="AF18" s="19">
        <v>0</v>
      </c>
      <c r="AG18" s="19">
        <v>0</v>
      </c>
      <c r="AH18" s="19">
        <v>0</v>
      </c>
      <c r="AI18" s="19">
        <v>0</v>
      </c>
      <c r="AJ18" s="19">
        <v>0</v>
      </c>
      <c r="AK18" s="19">
        <v>0</v>
      </c>
      <c r="AL18" s="19"/>
      <c r="AM18" s="19">
        <v>173</v>
      </c>
      <c r="AN18" s="19">
        <v>171</v>
      </c>
      <c r="AO18" s="19">
        <v>1</v>
      </c>
      <c r="AP18" s="19">
        <v>0</v>
      </c>
      <c r="AQ18" s="19">
        <v>0</v>
      </c>
      <c r="AR18" s="19"/>
      <c r="AS18" s="19">
        <v>12</v>
      </c>
      <c r="AT18" s="19">
        <v>3</v>
      </c>
      <c r="AU18" s="19">
        <v>8</v>
      </c>
      <c r="AV18" s="19">
        <v>0</v>
      </c>
      <c r="AW18" s="19"/>
      <c r="AX18" s="19">
        <v>0</v>
      </c>
      <c r="AY18" s="19">
        <v>0</v>
      </c>
      <c r="AZ18" s="19">
        <v>0</v>
      </c>
      <c r="BA18" s="19"/>
      <c r="BB18" s="19">
        <v>0</v>
      </c>
      <c r="BC18" s="19">
        <v>0</v>
      </c>
      <c r="BD18" s="19">
        <v>0</v>
      </c>
      <c r="BE18" s="19"/>
      <c r="BF18" s="19">
        <v>1</v>
      </c>
      <c r="BG18" s="19">
        <v>0</v>
      </c>
      <c r="BH18" s="19">
        <v>0</v>
      </c>
      <c r="BI18" s="19"/>
      <c r="BJ18" s="19">
        <v>0</v>
      </c>
      <c r="BK18" s="19">
        <v>0</v>
      </c>
      <c r="BL18" s="19"/>
      <c r="BM18" s="19">
        <v>1</v>
      </c>
      <c r="BN18" s="19">
        <v>0</v>
      </c>
      <c r="BO18" s="19"/>
      <c r="BP18" s="19">
        <v>0</v>
      </c>
      <c r="BQ18" s="19">
        <v>0</v>
      </c>
      <c r="BR18" s="19"/>
      <c r="BS18" s="19">
        <v>0</v>
      </c>
      <c r="BT18" s="19">
        <v>0</v>
      </c>
      <c r="BU18" s="19"/>
      <c r="BV18" s="19">
        <v>0</v>
      </c>
      <c r="BW18" s="19">
        <v>0</v>
      </c>
      <c r="BX18" s="19">
        <v>0</v>
      </c>
      <c r="BY18" s="19">
        <v>0</v>
      </c>
      <c r="BZ18" s="19">
        <v>0</v>
      </c>
      <c r="CA18" s="19">
        <v>0</v>
      </c>
      <c r="CB18" s="19"/>
      <c r="CC18" s="19">
        <v>186</v>
      </c>
    </row>
    <row r="19" spans="1:81" s="243" customFormat="1" ht="11.25" customHeight="1" x14ac:dyDescent="0.35">
      <c r="A19" s="3"/>
      <c r="B19" s="3"/>
      <c r="C19" s="4">
        <v>2020</v>
      </c>
      <c r="D19" s="4"/>
      <c r="E19" s="145">
        <v>0</v>
      </c>
      <c r="F19" s="19">
        <v>0</v>
      </c>
      <c r="G19" s="19">
        <v>0</v>
      </c>
      <c r="H19" s="19">
        <v>0</v>
      </c>
      <c r="I19" s="19">
        <v>0</v>
      </c>
      <c r="J19" s="19"/>
      <c r="K19" s="242">
        <v>0</v>
      </c>
      <c r="L19" s="19">
        <v>0</v>
      </c>
      <c r="M19" s="19">
        <v>0</v>
      </c>
      <c r="N19" s="19">
        <v>0</v>
      </c>
      <c r="O19" s="19">
        <v>0</v>
      </c>
      <c r="P19" s="19">
        <v>0</v>
      </c>
      <c r="Q19" s="19">
        <v>0</v>
      </c>
      <c r="R19" s="19"/>
      <c r="S19" s="19">
        <v>0</v>
      </c>
      <c r="T19" s="19">
        <v>0</v>
      </c>
      <c r="U19" s="19">
        <v>0</v>
      </c>
      <c r="V19" s="19">
        <v>0</v>
      </c>
      <c r="W19" s="19"/>
      <c r="X19" s="19">
        <v>0</v>
      </c>
      <c r="Y19" s="19">
        <v>0</v>
      </c>
      <c r="Z19" s="19">
        <v>0</v>
      </c>
      <c r="AA19" s="19">
        <v>0</v>
      </c>
      <c r="AB19" s="19"/>
      <c r="AC19" s="19">
        <v>0</v>
      </c>
      <c r="AD19" s="19">
        <v>0</v>
      </c>
      <c r="AE19" s="19">
        <v>0</v>
      </c>
      <c r="AF19" s="19">
        <v>0</v>
      </c>
      <c r="AG19" s="19">
        <v>0</v>
      </c>
      <c r="AH19" s="19">
        <v>0</v>
      </c>
      <c r="AI19" s="19">
        <v>0</v>
      </c>
      <c r="AJ19" s="19">
        <v>0</v>
      </c>
      <c r="AK19" s="19">
        <v>0</v>
      </c>
      <c r="AL19" s="19"/>
      <c r="AM19" s="19">
        <v>175</v>
      </c>
      <c r="AN19" s="19">
        <v>173</v>
      </c>
      <c r="AO19" s="19">
        <v>1</v>
      </c>
      <c r="AP19" s="19">
        <v>0</v>
      </c>
      <c r="AQ19" s="19">
        <v>0</v>
      </c>
      <c r="AR19" s="19"/>
      <c r="AS19" s="19">
        <v>11</v>
      </c>
      <c r="AT19" s="19">
        <v>4</v>
      </c>
      <c r="AU19" s="19">
        <v>7</v>
      </c>
      <c r="AV19" s="19">
        <v>0</v>
      </c>
      <c r="AW19" s="19"/>
      <c r="AX19" s="19">
        <v>0</v>
      </c>
      <c r="AY19" s="19">
        <v>0</v>
      </c>
      <c r="AZ19" s="19">
        <v>0</v>
      </c>
      <c r="BA19" s="19"/>
      <c r="BB19" s="19">
        <v>0</v>
      </c>
      <c r="BC19" s="19">
        <v>0</v>
      </c>
      <c r="BD19" s="19">
        <v>0</v>
      </c>
      <c r="BE19" s="19"/>
      <c r="BF19" s="19">
        <v>1</v>
      </c>
      <c r="BG19" s="19">
        <v>0</v>
      </c>
      <c r="BH19" s="19">
        <v>0</v>
      </c>
      <c r="BI19" s="19"/>
      <c r="BJ19" s="19">
        <v>0</v>
      </c>
      <c r="BK19" s="19">
        <v>0</v>
      </c>
      <c r="BL19" s="19"/>
      <c r="BM19" s="19">
        <v>1</v>
      </c>
      <c r="BN19" s="19">
        <v>0</v>
      </c>
      <c r="BO19" s="19"/>
      <c r="BP19" s="19">
        <v>0</v>
      </c>
      <c r="BQ19" s="19">
        <v>0</v>
      </c>
      <c r="BR19" s="19"/>
      <c r="BS19" s="19">
        <v>0</v>
      </c>
      <c r="BT19" s="19">
        <v>0</v>
      </c>
      <c r="BU19" s="19"/>
      <c r="BV19" s="19">
        <v>0</v>
      </c>
      <c r="BW19" s="19">
        <v>0</v>
      </c>
      <c r="BX19" s="19">
        <v>0</v>
      </c>
      <c r="BY19" s="19">
        <v>0</v>
      </c>
      <c r="BZ19" s="19">
        <v>0</v>
      </c>
      <c r="CA19" s="19">
        <v>0</v>
      </c>
      <c r="CB19" s="19"/>
      <c r="CC19" s="19">
        <v>187</v>
      </c>
    </row>
    <row r="20" spans="1:81" s="243" customFormat="1" ht="11.25" customHeight="1" x14ac:dyDescent="0.35">
      <c r="A20" s="24" t="s">
        <v>226</v>
      </c>
      <c r="B20" s="3" t="s">
        <v>224</v>
      </c>
      <c r="C20" s="4">
        <v>2013</v>
      </c>
      <c r="D20" s="4"/>
      <c r="E20" s="145">
        <v>23</v>
      </c>
      <c r="F20" s="19">
        <v>12</v>
      </c>
      <c r="G20" s="19">
        <v>3</v>
      </c>
      <c r="H20" s="19">
        <v>4</v>
      </c>
      <c r="I20" s="19">
        <v>4</v>
      </c>
      <c r="J20" s="19"/>
      <c r="K20" s="242">
        <v>310</v>
      </c>
      <c r="L20" s="19">
        <v>1</v>
      </c>
      <c r="M20" s="19">
        <v>1</v>
      </c>
      <c r="N20" s="19">
        <v>0</v>
      </c>
      <c r="O20" s="19">
        <v>301</v>
      </c>
      <c r="P20" s="19">
        <v>5</v>
      </c>
      <c r="Q20" s="19">
        <v>0</v>
      </c>
      <c r="R20" s="19"/>
      <c r="S20" s="19">
        <v>15</v>
      </c>
      <c r="T20" s="19">
        <v>1</v>
      </c>
      <c r="U20" s="19">
        <v>1</v>
      </c>
      <c r="V20" s="19">
        <v>13</v>
      </c>
      <c r="W20" s="19"/>
      <c r="X20" s="19">
        <v>15</v>
      </c>
      <c r="Y20" s="19">
        <v>5</v>
      </c>
      <c r="Z20" s="19">
        <v>10</v>
      </c>
      <c r="AA20" s="19">
        <v>0</v>
      </c>
      <c r="AB20" s="19"/>
      <c r="AC20" s="19">
        <v>5</v>
      </c>
      <c r="AD20" s="19">
        <v>4</v>
      </c>
      <c r="AE20" s="19">
        <v>1</v>
      </c>
      <c r="AF20" s="19">
        <v>0</v>
      </c>
      <c r="AG20" s="19">
        <v>0</v>
      </c>
      <c r="AH20" s="19">
        <v>0</v>
      </c>
      <c r="AI20" s="19">
        <v>0</v>
      </c>
      <c r="AJ20" s="19">
        <v>0</v>
      </c>
      <c r="AK20" s="19">
        <v>0</v>
      </c>
      <c r="AL20" s="19"/>
      <c r="AM20" s="19">
        <v>215</v>
      </c>
      <c r="AN20" s="19">
        <v>209</v>
      </c>
      <c r="AO20" s="19">
        <v>1</v>
      </c>
      <c r="AP20" s="19">
        <v>5</v>
      </c>
      <c r="AQ20" s="19">
        <v>0</v>
      </c>
      <c r="AR20" s="19"/>
      <c r="AS20" s="19">
        <v>7547</v>
      </c>
      <c r="AT20" s="19">
        <v>5970</v>
      </c>
      <c r="AU20" s="19">
        <v>1563</v>
      </c>
      <c r="AV20" s="19">
        <v>14</v>
      </c>
      <c r="AW20" s="19"/>
      <c r="AX20" s="19">
        <v>2</v>
      </c>
      <c r="AY20" s="19">
        <v>2</v>
      </c>
      <c r="AZ20" s="19">
        <v>0</v>
      </c>
      <c r="BA20" s="19"/>
      <c r="BB20" s="19">
        <v>1</v>
      </c>
      <c r="BC20" s="19">
        <v>1</v>
      </c>
      <c r="BD20" s="19">
        <v>0</v>
      </c>
      <c r="BE20" s="19"/>
      <c r="BF20" s="19">
        <v>82</v>
      </c>
      <c r="BG20" s="19">
        <v>8</v>
      </c>
      <c r="BH20" s="19">
        <v>23</v>
      </c>
      <c r="BI20" s="19"/>
      <c r="BJ20" s="19">
        <v>14</v>
      </c>
      <c r="BK20" s="19">
        <v>1</v>
      </c>
      <c r="BL20" s="19"/>
      <c r="BM20" s="19">
        <v>22</v>
      </c>
      <c r="BN20" s="19">
        <v>0</v>
      </c>
      <c r="BO20" s="19"/>
      <c r="BP20" s="19">
        <v>6</v>
      </c>
      <c r="BQ20" s="19">
        <v>0</v>
      </c>
      <c r="BR20" s="19"/>
      <c r="BS20" s="19">
        <v>2</v>
      </c>
      <c r="BT20" s="19">
        <v>6</v>
      </c>
      <c r="BU20" s="19"/>
      <c r="BV20" s="19">
        <v>24</v>
      </c>
      <c r="BW20" s="19">
        <v>0</v>
      </c>
      <c r="BX20" s="19">
        <v>0</v>
      </c>
      <c r="BY20" s="19">
        <v>23</v>
      </c>
      <c r="BZ20" s="19">
        <v>1</v>
      </c>
      <c r="CA20" s="19">
        <v>0</v>
      </c>
      <c r="CB20" s="19"/>
      <c r="CC20" s="19">
        <v>8239</v>
      </c>
    </row>
    <row r="21" spans="1:81" s="243" customFormat="1" ht="11.25" customHeight="1" x14ac:dyDescent="0.35">
      <c r="A21" s="199"/>
      <c r="B21" s="3"/>
      <c r="C21" s="4">
        <v>2015</v>
      </c>
      <c r="D21" s="4"/>
      <c r="E21" s="145">
        <v>22</v>
      </c>
      <c r="F21" s="19">
        <v>11</v>
      </c>
      <c r="G21" s="19">
        <v>3</v>
      </c>
      <c r="H21" s="19">
        <v>4</v>
      </c>
      <c r="I21" s="19">
        <v>5</v>
      </c>
      <c r="J21" s="19"/>
      <c r="K21" s="242">
        <v>278</v>
      </c>
      <c r="L21" s="19">
        <v>1</v>
      </c>
      <c r="M21" s="19">
        <v>2</v>
      </c>
      <c r="N21" s="19">
        <v>0</v>
      </c>
      <c r="O21" s="19">
        <v>268</v>
      </c>
      <c r="P21" s="19">
        <v>8</v>
      </c>
      <c r="Q21" s="19">
        <v>0</v>
      </c>
      <c r="R21" s="19"/>
      <c r="S21" s="19">
        <v>9</v>
      </c>
      <c r="T21" s="19">
        <v>1</v>
      </c>
      <c r="U21" s="19">
        <v>1</v>
      </c>
      <c r="V21" s="19">
        <v>8</v>
      </c>
      <c r="W21" s="19"/>
      <c r="X21" s="19">
        <v>10</v>
      </c>
      <c r="Y21" s="19">
        <v>1</v>
      </c>
      <c r="Z21" s="19">
        <v>9</v>
      </c>
      <c r="AA21" s="19">
        <v>0</v>
      </c>
      <c r="AB21" s="19"/>
      <c r="AC21" s="19">
        <v>4</v>
      </c>
      <c r="AD21" s="19">
        <v>3</v>
      </c>
      <c r="AE21" s="19">
        <v>1</v>
      </c>
      <c r="AF21" s="19">
        <v>0</v>
      </c>
      <c r="AG21" s="19">
        <v>0</v>
      </c>
      <c r="AH21" s="19">
        <v>0</v>
      </c>
      <c r="AI21" s="19">
        <v>0</v>
      </c>
      <c r="AJ21" s="19">
        <v>0</v>
      </c>
      <c r="AK21" s="19">
        <v>0</v>
      </c>
      <c r="AL21" s="19"/>
      <c r="AM21" s="19">
        <v>228</v>
      </c>
      <c r="AN21" s="19">
        <v>220</v>
      </c>
      <c r="AO21" s="19">
        <v>2</v>
      </c>
      <c r="AP21" s="19">
        <v>5</v>
      </c>
      <c r="AQ21" s="19">
        <v>0</v>
      </c>
      <c r="AR21" s="19"/>
      <c r="AS21" s="19">
        <v>8224</v>
      </c>
      <c r="AT21" s="19">
        <v>6493</v>
      </c>
      <c r="AU21" s="19">
        <v>1710</v>
      </c>
      <c r="AV21" s="19">
        <v>20</v>
      </c>
      <c r="AW21" s="19"/>
      <c r="AX21" s="19">
        <v>1</v>
      </c>
      <c r="AY21" s="19">
        <v>1</v>
      </c>
      <c r="AZ21" s="19">
        <v>0</v>
      </c>
      <c r="BA21" s="19"/>
      <c r="BB21" s="19">
        <v>1</v>
      </c>
      <c r="BC21" s="19">
        <v>0</v>
      </c>
      <c r="BD21" s="19">
        <v>0</v>
      </c>
      <c r="BE21" s="19"/>
      <c r="BF21" s="19">
        <v>85</v>
      </c>
      <c r="BG21" s="19">
        <v>8</v>
      </c>
      <c r="BH21" s="19">
        <v>22</v>
      </c>
      <c r="BI21" s="19"/>
      <c r="BJ21" s="19">
        <v>19</v>
      </c>
      <c r="BK21" s="19">
        <v>1</v>
      </c>
      <c r="BL21" s="19"/>
      <c r="BM21" s="19">
        <v>23</v>
      </c>
      <c r="BN21" s="19">
        <v>0</v>
      </c>
      <c r="BO21" s="19"/>
      <c r="BP21" s="19">
        <v>6</v>
      </c>
      <c r="BQ21" s="19">
        <v>0</v>
      </c>
      <c r="BR21" s="19"/>
      <c r="BS21" s="19">
        <v>2</v>
      </c>
      <c r="BT21" s="19">
        <v>5</v>
      </c>
      <c r="BU21" s="19"/>
      <c r="BV21" s="19">
        <v>29</v>
      </c>
      <c r="BW21" s="19">
        <v>0</v>
      </c>
      <c r="BX21" s="19">
        <v>0</v>
      </c>
      <c r="BY21" s="19">
        <v>28</v>
      </c>
      <c r="BZ21" s="19">
        <v>1</v>
      </c>
      <c r="CA21" s="19">
        <v>0</v>
      </c>
      <c r="CB21" s="19"/>
      <c r="CC21" s="19">
        <v>8891</v>
      </c>
    </row>
    <row r="22" spans="1:81" s="243" customFormat="1" ht="11.25" customHeight="1" x14ac:dyDescent="0.35">
      <c r="A22" s="3"/>
      <c r="B22" s="3"/>
      <c r="C22" s="4">
        <v>2018</v>
      </c>
      <c r="D22" s="4"/>
      <c r="E22" s="145">
        <v>15</v>
      </c>
      <c r="F22" s="19">
        <v>9</v>
      </c>
      <c r="G22" s="19">
        <v>1</v>
      </c>
      <c r="H22" s="19">
        <v>2</v>
      </c>
      <c r="I22" s="19">
        <v>2</v>
      </c>
      <c r="J22" s="19"/>
      <c r="K22" s="242">
        <v>173</v>
      </c>
      <c r="L22" s="19">
        <v>0</v>
      </c>
      <c r="M22" s="19">
        <v>0</v>
      </c>
      <c r="N22" s="19">
        <v>0</v>
      </c>
      <c r="O22" s="19">
        <v>166</v>
      </c>
      <c r="P22" s="19">
        <v>5</v>
      </c>
      <c r="Q22" s="19">
        <v>0</v>
      </c>
      <c r="R22" s="19"/>
      <c r="S22" s="19">
        <v>4</v>
      </c>
      <c r="T22" s="19">
        <v>0</v>
      </c>
      <c r="U22" s="19">
        <v>0</v>
      </c>
      <c r="V22" s="19">
        <v>3</v>
      </c>
      <c r="W22" s="19"/>
      <c r="X22" s="19">
        <v>4</v>
      </c>
      <c r="Y22" s="19">
        <v>0</v>
      </c>
      <c r="Z22" s="19">
        <v>4</v>
      </c>
      <c r="AA22" s="19">
        <v>0</v>
      </c>
      <c r="AB22" s="19"/>
      <c r="AC22" s="19">
        <v>4</v>
      </c>
      <c r="AD22" s="19">
        <v>3</v>
      </c>
      <c r="AE22" s="19">
        <v>1</v>
      </c>
      <c r="AF22" s="19">
        <v>0</v>
      </c>
      <c r="AG22" s="19">
        <v>0</v>
      </c>
      <c r="AH22" s="19">
        <v>0</v>
      </c>
      <c r="AI22" s="19">
        <v>0</v>
      </c>
      <c r="AJ22" s="19">
        <v>0</v>
      </c>
      <c r="AK22" s="19">
        <v>0</v>
      </c>
      <c r="AL22" s="19"/>
      <c r="AM22" s="19">
        <v>134</v>
      </c>
      <c r="AN22" s="19">
        <v>129</v>
      </c>
      <c r="AO22" s="19">
        <v>1</v>
      </c>
      <c r="AP22" s="19">
        <v>3</v>
      </c>
      <c r="AQ22" s="19">
        <v>0</v>
      </c>
      <c r="AR22" s="19"/>
      <c r="AS22" s="19">
        <v>7326</v>
      </c>
      <c r="AT22" s="19">
        <v>5772</v>
      </c>
      <c r="AU22" s="19">
        <v>1529</v>
      </c>
      <c r="AV22" s="19">
        <v>24</v>
      </c>
      <c r="AW22" s="19"/>
      <c r="AX22" s="19">
        <v>0</v>
      </c>
      <c r="AY22" s="19">
        <v>0</v>
      </c>
      <c r="AZ22" s="19">
        <v>0</v>
      </c>
      <c r="BA22" s="19"/>
      <c r="BB22" s="19">
        <v>0</v>
      </c>
      <c r="BC22" s="19">
        <v>0</v>
      </c>
      <c r="BD22" s="19">
        <v>0</v>
      </c>
      <c r="BE22" s="19"/>
      <c r="BF22" s="19">
        <v>62</v>
      </c>
      <c r="BG22" s="19">
        <v>4</v>
      </c>
      <c r="BH22" s="19">
        <v>12</v>
      </c>
      <c r="BI22" s="19"/>
      <c r="BJ22" s="19">
        <v>15</v>
      </c>
      <c r="BK22" s="19">
        <v>2</v>
      </c>
      <c r="BL22" s="19"/>
      <c r="BM22" s="19">
        <v>20</v>
      </c>
      <c r="BN22" s="19">
        <v>0</v>
      </c>
      <c r="BO22" s="19"/>
      <c r="BP22" s="19">
        <v>5</v>
      </c>
      <c r="BQ22" s="19">
        <v>1</v>
      </c>
      <c r="BR22" s="19"/>
      <c r="BS22" s="19">
        <v>2</v>
      </c>
      <c r="BT22" s="19">
        <v>2</v>
      </c>
      <c r="BU22" s="19"/>
      <c r="BV22" s="19">
        <v>24</v>
      </c>
      <c r="BW22" s="19">
        <v>0</v>
      </c>
      <c r="BX22" s="19">
        <v>0</v>
      </c>
      <c r="BY22" s="19">
        <v>24</v>
      </c>
      <c r="BZ22" s="19">
        <v>0</v>
      </c>
      <c r="CA22" s="19">
        <v>0</v>
      </c>
      <c r="CB22" s="19"/>
      <c r="CC22" s="19">
        <v>7746</v>
      </c>
    </row>
    <row r="23" spans="1:81" s="243" customFormat="1" ht="11.25" customHeight="1" x14ac:dyDescent="0.35">
      <c r="A23" s="3"/>
      <c r="B23" s="3"/>
      <c r="C23" s="4">
        <v>2020</v>
      </c>
      <c r="D23" s="4"/>
      <c r="E23" s="145">
        <v>14</v>
      </c>
      <c r="F23" s="19">
        <v>9</v>
      </c>
      <c r="G23" s="19">
        <v>1</v>
      </c>
      <c r="H23" s="19">
        <v>2</v>
      </c>
      <c r="I23" s="19">
        <v>2</v>
      </c>
      <c r="J23" s="19"/>
      <c r="K23" s="242">
        <v>187</v>
      </c>
      <c r="L23" s="19">
        <v>1</v>
      </c>
      <c r="M23" s="19">
        <v>0</v>
      </c>
      <c r="N23" s="19">
        <v>0</v>
      </c>
      <c r="O23" s="19">
        <v>182</v>
      </c>
      <c r="P23" s="19">
        <v>4</v>
      </c>
      <c r="Q23" s="19">
        <v>0</v>
      </c>
      <c r="R23" s="19"/>
      <c r="S23" s="19">
        <v>3</v>
      </c>
      <c r="T23" s="19">
        <v>0</v>
      </c>
      <c r="U23" s="19">
        <v>0</v>
      </c>
      <c r="V23" s="19">
        <v>3</v>
      </c>
      <c r="W23" s="19"/>
      <c r="X23" s="19">
        <v>5</v>
      </c>
      <c r="Y23" s="19">
        <v>1</v>
      </c>
      <c r="Z23" s="19">
        <v>4</v>
      </c>
      <c r="AA23" s="19">
        <v>0</v>
      </c>
      <c r="AB23" s="19"/>
      <c r="AC23" s="19">
        <v>4</v>
      </c>
      <c r="AD23" s="19">
        <v>3</v>
      </c>
      <c r="AE23" s="19">
        <v>1</v>
      </c>
      <c r="AF23" s="19">
        <v>0</v>
      </c>
      <c r="AG23" s="19">
        <v>0</v>
      </c>
      <c r="AH23" s="19">
        <v>0</v>
      </c>
      <c r="AI23" s="19">
        <v>0</v>
      </c>
      <c r="AJ23" s="19">
        <v>0</v>
      </c>
      <c r="AK23" s="19">
        <v>0</v>
      </c>
      <c r="AL23" s="19"/>
      <c r="AM23" s="19">
        <v>141</v>
      </c>
      <c r="AN23" s="19">
        <v>136</v>
      </c>
      <c r="AO23" s="19">
        <v>2</v>
      </c>
      <c r="AP23" s="19">
        <v>3</v>
      </c>
      <c r="AQ23" s="19">
        <v>0</v>
      </c>
      <c r="AR23" s="19"/>
      <c r="AS23" s="19">
        <v>7773</v>
      </c>
      <c r="AT23" s="19">
        <v>6240</v>
      </c>
      <c r="AU23" s="19">
        <v>1505</v>
      </c>
      <c r="AV23" s="19">
        <v>28</v>
      </c>
      <c r="AW23" s="19"/>
      <c r="AX23" s="19">
        <v>1</v>
      </c>
      <c r="AY23" s="19">
        <v>1</v>
      </c>
      <c r="AZ23" s="19">
        <v>0</v>
      </c>
      <c r="BA23" s="19"/>
      <c r="BB23" s="19">
        <v>0</v>
      </c>
      <c r="BC23" s="19">
        <v>0</v>
      </c>
      <c r="BD23" s="19">
        <v>0</v>
      </c>
      <c r="BE23" s="19"/>
      <c r="BF23" s="19">
        <v>63</v>
      </c>
      <c r="BG23" s="19">
        <v>4</v>
      </c>
      <c r="BH23" s="19">
        <v>11</v>
      </c>
      <c r="BI23" s="19"/>
      <c r="BJ23" s="19">
        <v>15</v>
      </c>
      <c r="BK23" s="19">
        <v>2</v>
      </c>
      <c r="BL23" s="19"/>
      <c r="BM23" s="19">
        <v>21</v>
      </c>
      <c r="BN23" s="19">
        <v>0</v>
      </c>
      <c r="BO23" s="19"/>
      <c r="BP23" s="19">
        <v>5</v>
      </c>
      <c r="BQ23" s="19">
        <v>1</v>
      </c>
      <c r="BR23" s="19"/>
      <c r="BS23" s="19">
        <v>2</v>
      </c>
      <c r="BT23" s="19">
        <v>2</v>
      </c>
      <c r="BU23" s="19"/>
      <c r="BV23" s="19">
        <v>26</v>
      </c>
      <c r="BW23" s="19">
        <v>0</v>
      </c>
      <c r="BX23" s="19">
        <v>0</v>
      </c>
      <c r="BY23" s="19">
        <v>25</v>
      </c>
      <c r="BZ23" s="19">
        <v>0</v>
      </c>
      <c r="CA23" s="19">
        <v>0</v>
      </c>
      <c r="CB23" s="19"/>
      <c r="CC23" s="19">
        <v>8217</v>
      </c>
    </row>
    <row r="24" spans="1:81" s="243" customFormat="1" ht="11.25" customHeight="1" x14ac:dyDescent="0.35">
      <c r="A24" s="24" t="s">
        <v>227</v>
      </c>
      <c r="B24" s="3" t="s">
        <v>224</v>
      </c>
      <c r="C24" s="4">
        <v>2013</v>
      </c>
      <c r="D24" s="4"/>
      <c r="E24" s="145">
        <v>34</v>
      </c>
      <c r="F24" s="19">
        <v>16</v>
      </c>
      <c r="G24" s="19">
        <v>4</v>
      </c>
      <c r="H24" s="19">
        <v>9</v>
      </c>
      <c r="I24" s="19">
        <v>5</v>
      </c>
      <c r="J24" s="19"/>
      <c r="K24" s="242">
        <v>64</v>
      </c>
      <c r="L24" s="19">
        <v>1</v>
      </c>
      <c r="M24" s="19">
        <v>1</v>
      </c>
      <c r="N24" s="19">
        <v>0</v>
      </c>
      <c r="O24" s="19">
        <v>46</v>
      </c>
      <c r="P24" s="19">
        <v>17</v>
      </c>
      <c r="Q24" s="19">
        <v>0</v>
      </c>
      <c r="R24" s="19"/>
      <c r="S24" s="19">
        <v>3</v>
      </c>
      <c r="T24" s="19">
        <v>0</v>
      </c>
      <c r="U24" s="19">
        <v>1</v>
      </c>
      <c r="V24" s="19">
        <v>2</v>
      </c>
      <c r="W24" s="19"/>
      <c r="X24" s="19">
        <v>0</v>
      </c>
      <c r="Y24" s="19">
        <v>0</v>
      </c>
      <c r="Z24" s="19">
        <v>0</v>
      </c>
      <c r="AA24" s="19">
        <v>0</v>
      </c>
      <c r="AB24" s="19"/>
      <c r="AC24" s="19">
        <v>1</v>
      </c>
      <c r="AD24" s="19">
        <v>1</v>
      </c>
      <c r="AE24" s="19">
        <v>0</v>
      </c>
      <c r="AF24" s="19">
        <v>0</v>
      </c>
      <c r="AG24" s="19">
        <v>0</v>
      </c>
      <c r="AH24" s="19">
        <v>0</v>
      </c>
      <c r="AI24" s="19">
        <v>0</v>
      </c>
      <c r="AJ24" s="19">
        <v>0</v>
      </c>
      <c r="AK24" s="19">
        <v>0</v>
      </c>
      <c r="AL24" s="19"/>
      <c r="AM24" s="19">
        <v>9450</v>
      </c>
      <c r="AN24" s="19">
        <v>9422</v>
      </c>
      <c r="AO24" s="19">
        <v>3</v>
      </c>
      <c r="AP24" s="19">
        <v>25</v>
      </c>
      <c r="AQ24" s="19">
        <v>0</v>
      </c>
      <c r="AR24" s="19"/>
      <c r="AS24" s="19">
        <v>840</v>
      </c>
      <c r="AT24" s="19">
        <v>437</v>
      </c>
      <c r="AU24" s="19">
        <v>395</v>
      </c>
      <c r="AV24" s="19">
        <v>7</v>
      </c>
      <c r="AW24" s="19"/>
      <c r="AX24" s="19">
        <v>2</v>
      </c>
      <c r="AY24" s="19">
        <v>1</v>
      </c>
      <c r="AZ24" s="19">
        <v>1</v>
      </c>
      <c r="BA24" s="19"/>
      <c r="BB24" s="19">
        <v>3</v>
      </c>
      <c r="BC24" s="19">
        <v>3</v>
      </c>
      <c r="BD24" s="19">
        <v>0</v>
      </c>
      <c r="BE24" s="19"/>
      <c r="BF24" s="19">
        <v>72</v>
      </c>
      <c r="BG24" s="19">
        <v>6</v>
      </c>
      <c r="BH24" s="19">
        <v>15</v>
      </c>
      <c r="BI24" s="19"/>
      <c r="BJ24" s="19">
        <v>15</v>
      </c>
      <c r="BK24" s="19">
        <v>0</v>
      </c>
      <c r="BL24" s="19"/>
      <c r="BM24" s="19">
        <v>23</v>
      </c>
      <c r="BN24" s="19">
        <v>0</v>
      </c>
      <c r="BO24" s="19"/>
      <c r="BP24" s="19">
        <v>0</v>
      </c>
      <c r="BQ24" s="19">
        <v>0</v>
      </c>
      <c r="BR24" s="19"/>
      <c r="BS24" s="19">
        <v>5</v>
      </c>
      <c r="BT24" s="19">
        <v>8</v>
      </c>
      <c r="BU24" s="19"/>
      <c r="BV24" s="19">
        <v>8</v>
      </c>
      <c r="BW24" s="19">
        <v>0</v>
      </c>
      <c r="BX24" s="19">
        <v>0</v>
      </c>
      <c r="BY24" s="19">
        <v>7</v>
      </c>
      <c r="BZ24" s="19">
        <v>1</v>
      </c>
      <c r="CA24" s="19">
        <v>0</v>
      </c>
      <c r="CB24" s="19"/>
      <c r="CC24" s="19">
        <v>10477</v>
      </c>
    </row>
    <row r="25" spans="1:81" s="243" customFormat="1" ht="11.25" customHeight="1" x14ac:dyDescent="0.35">
      <c r="A25" s="199"/>
      <c r="B25" s="3"/>
      <c r="C25" s="4">
        <v>2015</v>
      </c>
      <c r="D25" s="4"/>
      <c r="E25" s="145">
        <v>31</v>
      </c>
      <c r="F25" s="19">
        <v>10</v>
      </c>
      <c r="G25" s="19">
        <v>3</v>
      </c>
      <c r="H25" s="19">
        <v>6</v>
      </c>
      <c r="I25" s="19">
        <v>12</v>
      </c>
      <c r="J25" s="19"/>
      <c r="K25" s="242">
        <v>46</v>
      </c>
      <c r="L25" s="19">
        <v>0</v>
      </c>
      <c r="M25" s="19">
        <v>1</v>
      </c>
      <c r="N25" s="19">
        <v>0</v>
      </c>
      <c r="O25" s="19">
        <v>32</v>
      </c>
      <c r="P25" s="19">
        <v>13</v>
      </c>
      <c r="Q25" s="19">
        <v>0</v>
      </c>
      <c r="R25" s="19"/>
      <c r="S25" s="19">
        <v>2</v>
      </c>
      <c r="T25" s="19">
        <v>0</v>
      </c>
      <c r="U25" s="19">
        <v>0</v>
      </c>
      <c r="V25" s="19">
        <v>2</v>
      </c>
      <c r="W25" s="19"/>
      <c r="X25" s="19">
        <v>0</v>
      </c>
      <c r="Y25" s="19">
        <v>0</v>
      </c>
      <c r="Z25" s="19">
        <v>0</v>
      </c>
      <c r="AA25" s="19">
        <v>0</v>
      </c>
      <c r="AB25" s="19"/>
      <c r="AC25" s="19">
        <v>1</v>
      </c>
      <c r="AD25" s="19">
        <v>1</v>
      </c>
      <c r="AE25" s="19">
        <v>0</v>
      </c>
      <c r="AF25" s="19">
        <v>0</v>
      </c>
      <c r="AG25" s="19">
        <v>0</v>
      </c>
      <c r="AH25" s="19">
        <v>0</v>
      </c>
      <c r="AI25" s="19">
        <v>0</v>
      </c>
      <c r="AJ25" s="19">
        <v>0</v>
      </c>
      <c r="AK25" s="19">
        <v>0</v>
      </c>
      <c r="AL25" s="19"/>
      <c r="AM25" s="19">
        <v>7327</v>
      </c>
      <c r="AN25" s="19">
        <v>7290</v>
      </c>
      <c r="AO25" s="19">
        <v>7</v>
      </c>
      <c r="AP25" s="19">
        <v>30</v>
      </c>
      <c r="AQ25" s="19">
        <v>0</v>
      </c>
      <c r="AR25" s="19"/>
      <c r="AS25" s="19">
        <v>612</v>
      </c>
      <c r="AT25" s="19">
        <v>312</v>
      </c>
      <c r="AU25" s="19">
        <v>295</v>
      </c>
      <c r="AV25" s="19">
        <v>4</v>
      </c>
      <c r="AW25" s="19"/>
      <c r="AX25" s="19">
        <v>0</v>
      </c>
      <c r="AY25" s="19">
        <v>0</v>
      </c>
      <c r="AZ25" s="19">
        <v>0</v>
      </c>
      <c r="BA25" s="19"/>
      <c r="BB25" s="19">
        <v>1</v>
      </c>
      <c r="BC25" s="19">
        <v>1</v>
      </c>
      <c r="BD25" s="19">
        <v>0</v>
      </c>
      <c r="BE25" s="19"/>
      <c r="BF25" s="19">
        <v>50</v>
      </c>
      <c r="BG25" s="19">
        <v>4</v>
      </c>
      <c r="BH25" s="19">
        <v>10</v>
      </c>
      <c r="BI25" s="19"/>
      <c r="BJ25" s="19">
        <v>11</v>
      </c>
      <c r="BK25" s="19">
        <v>0</v>
      </c>
      <c r="BL25" s="19"/>
      <c r="BM25" s="19">
        <v>15</v>
      </c>
      <c r="BN25" s="19">
        <v>0</v>
      </c>
      <c r="BO25" s="19"/>
      <c r="BP25" s="19">
        <v>0</v>
      </c>
      <c r="BQ25" s="19">
        <v>0</v>
      </c>
      <c r="BR25" s="19"/>
      <c r="BS25" s="19">
        <v>4</v>
      </c>
      <c r="BT25" s="19">
        <v>5</v>
      </c>
      <c r="BU25" s="19"/>
      <c r="BV25" s="19">
        <v>6</v>
      </c>
      <c r="BW25" s="19">
        <v>0</v>
      </c>
      <c r="BX25" s="19">
        <v>0</v>
      </c>
      <c r="BY25" s="19">
        <v>5</v>
      </c>
      <c r="BZ25" s="19">
        <v>1</v>
      </c>
      <c r="CA25" s="19">
        <v>0</v>
      </c>
      <c r="CB25" s="19"/>
      <c r="CC25" s="19">
        <v>8075</v>
      </c>
    </row>
    <row r="26" spans="1:81" s="243" customFormat="1" ht="11.25" customHeight="1" x14ac:dyDescent="0.35">
      <c r="A26" s="3"/>
      <c r="B26" s="3"/>
      <c r="C26" s="4">
        <v>2018</v>
      </c>
      <c r="D26" s="4"/>
      <c r="E26" s="145">
        <v>17</v>
      </c>
      <c r="F26" s="19">
        <v>9</v>
      </c>
      <c r="G26" s="19">
        <v>2</v>
      </c>
      <c r="H26" s="19">
        <v>4</v>
      </c>
      <c r="I26" s="19">
        <v>2</v>
      </c>
      <c r="J26" s="19"/>
      <c r="K26" s="242">
        <v>38</v>
      </c>
      <c r="L26" s="19">
        <v>0</v>
      </c>
      <c r="M26" s="19">
        <v>0</v>
      </c>
      <c r="N26" s="19">
        <v>0</v>
      </c>
      <c r="O26" s="19">
        <v>28</v>
      </c>
      <c r="P26" s="19">
        <v>9</v>
      </c>
      <c r="Q26" s="19">
        <v>0</v>
      </c>
      <c r="R26" s="19"/>
      <c r="S26" s="19">
        <v>1</v>
      </c>
      <c r="T26" s="19">
        <v>0</v>
      </c>
      <c r="U26" s="19">
        <v>1</v>
      </c>
      <c r="V26" s="19">
        <v>1</v>
      </c>
      <c r="W26" s="19"/>
      <c r="X26" s="19">
        <v>0</v>
      </c>
      <c r="Y26" s="19">
        <v>0</v>
      </c>
      <c r="Z26" s="19">
        <v>0</v>
      </c>
      <c r="AA26" s="19">
        <v>0</v>
      </c>
      <c r="AB26" s="19"/>
      <c r="AC26" s="19">
        <v>1</v>
      </c>
      <c r="AD26" s="19">
        <v>1</v>
      </c>
      <c r="AE26" s="19">
        <v>0</v>
      </c>
      <c r="AF26" s="19">
        <v>0</v>
      </c>
      <c r="AG26" s="19">
        <v>0</v>
      </c>
      <c r="AH26" s="19">
        <v>0</v>
      </c>
      <c r="AI26" s="19">
        <v>0</v>
      </c>
      <c r="AJ26" s="19">
        <v>0</v>
      </c>
      <c r="AK26" s="19">
        <v>0</v>
      </c>
      <c r="AL26" s="19"/>
      <c r="AM26" s="19">
        <v>7826</v>
      </c>
      <c r="AN26" s="19">
        <v>7792</v>
      </c>
      <c r="AO26" s="19">
        <v>11</v>
      </c>
      <c r="AP26" s="19">
        <v>23</v>
      </c>
      <c r="AQ26" s="19">
        <v>0</v>
      </c>
      <c r="AR26" s="19"/>
      <c r="AS26" s="19">
        <v>384</v>
      </c>
      <c r="AT26" s="19">
        <v>212</v>
      </c>
      <c r="AU26" s="19">
        <v>170</v>
      </c>
      <c r="AV26" s="19">
        <v>3</v>
      </c>
      <c r="AW26" s="19"/>
      <c r="AX26" s="19">
        <v>1</v>
      </c>
      <c r="AY26" s="19">
        <v>0</v>
      </c>
      <c r="AZ26" s="19">
        <v>0</v>
      </c>
      <c r="BA26" s="19"/>
      <c r="BB26" s="19">
        <v>1</v>
      </c>
      <c r="BC26" s="19">
        <v>1</v>
      </c>
      <c r="BD26" s="19">
        <v>0</v>
      </c>
      <c r="BE26" s="19"/>
      <c r="BF26" s="19">
        <v>35</v>
      </c>
      <c r="BG26" s="19">
        <v>2</v>
      </c>
      <c r="BH26" s="19">
        <v>6</v>
      </c>
      <c r="BI26" s="19"/>
      <c r="BJ26" s="19">
        <v>5</v>
      </c>
      <c r="BK26" s="19">
        <v>0</v>
      </c>
      <c r="BL26" s="19"/>
      <c r="BM26" s="19">
        <v>16</v>
      </c>
      <c r="BN26" s="19">
        <v>0</v>
      </c>
      <c r="BO26" s="19"/>
      <c r="BP26" s="19">
        <v>0</v>
      </c>
      <c r="BQ26" s="19">
        <v>0</v>
      </c>
      <c r="BR26" s="19"/>
      <c r="BS26" s="19">
        <v>4</v>
      </c>
      <c r="BT26" s="19">
        <v>1</v>
      </c>
      <c r="BU26" s="19"/>
      <c r="BV26" s="19">
        <v>3</v>
      </c>
      <c r="BW26" s="19">
        <v>0</v>
      </c>
      <c r="BX26" s="19">
        <v>0</v>
      </c>
      <c r="BY26" s="19">
        <v>2</v>
      </c>
      <c r="BZ26" s="19">
        <v>1</v>
      </c>
      <c r="CA26" s="19">
        <v>0</v>
      </c>
      <c r="CB26" s="19"/>
      <c r="CC26" s="19">
        <v>8306</v>
      </c>
    </row>
    <row r="27" spans="1:81" s="243" customFormat="1" ht="11.25" customHeight="1" x14ac:dyDescent="0.35">
      <c r="A27" s="210"/>
      <c r="B27" s="3"/>
      <c r="C27" s="4">
        <v>2020</v>
      </c>
      <c r="D27" s="4"/>
      <c r="E27" s="145">
        <v>18</v>
      </c>
      <c r="F27" s="19">
        <v>10</v>
      </c>
      <c r="G27" s="19">
        <v>2</v>
      </c>
      <c r="H27" s="19">
        <v>3</v>
      </c>
      <c r="I27" s="19">
        <v>3</v>
      </c>
      <c r="J27" s="19"/>
      <c r="K27" s="242">
        <v>24</v>
      </c>
      <c r="L27" s="19">
        <v>0</v>
      </c>
      <c r="M27" s="19">
        <v>0</v>
      </c>
      <c r="N27" s="19">
        <v>0</v>
      </c>
      <c r="O27" s="19">
        <v>18</v>
      </c>
      <c r="P27" s="19">
        <v>5</v>
      </c>
      <c r="Q27" s="19">
        <v>0</v>
      </c>
      <c r="R27" s="19"/>
      <c r="S27" s="19">
        <v>0</v>
      </c>
      <c r="T27" s="19">
        <v>0</v>
      </c>
      <c r="U27" s="19">
        <v>0</v>
      </c>
      <c r="V27" s="19">
        <v>0</v>
      </c>
      <c r="W27" s="19"/>
      <c r="X27" s="19">
        <v>0</v>
      </c>
      <c r="Y27" s="19">
        <v>0</v>
      </c>
      <c r="Z27" s="19">
        <v>0</v>
      </c>
      <c r="AA27" s="19">
        <v>0</v>
      </c>
      <c r="AB27" s="19"/>
      <c r="AC27" s="19">
        <v>1</v>
      </c>
      <c r="AD27" s="19">
        <v>1</v>
      </c>
      <c r="AE27" s="19">
        <v>0</v>
      </c>
      <c r="AF27" s="19">
        <v>0</v>
      </c>
      <c r="AG27" s="19">
        <v>0</v>
      </c>
      <c r="AH27" s="19">
        <v>0</v>
      </c>
      <c r="AI27" s="19">
        <v>0</v>
      </c>
      <c r="AJ27" s="19">
        <v>0</v>
      </c>
      <c r="AK27" s="19">
        <v>0</v>
      </c>
      <c r="AL27" s="19"/>
      <c r="AM27" s="19">
        <v>8435</v>
      </c>
      <c r="AN27" s="19">
        <v>8399</v>
      </c>
      <c r="AO27" s="19">
        <v>12</v>
      </c>
      <c r="AP27" s="19">
        <v>24</v>
      </c>
      <c r="AQ27" s="19">
        <v>0</v>
      </c>
      <c r="AR27" s="19"/>
      <c r="AS27" s="19">
        <v>455</v>
      </c>
      <c r="AT27" s="19">
        <v>262</v>
      </c>
      <c r="AU27" s="19">
        <v>188</v>
      </c>
      <c r="AV27" s="19">
        <v>5</v>
      </c>
      <c r="AW27" s="19"/>
      <c r="AX27" s="19">
        <v>1</v>
      </c>
      <c r="AY27" s="19">
        <v>1</v>
      </c>
      <c r="AZ27" s="19">
        <v>0</v>
      </c>
      <c r="BA27" s="19"/>
      <c r="BB27" s="19">
        <v>1</v>
      </c>
      <c r="BC27" s="19">
        <v>1</v>
      </c>
      <c r="BD27" s="19">
        <v>0</v>
      </c>
      <c r="BE27" s="19"/>
      <c r="BF27" s="19">
        <v>37</v>
      </c>
      <c r="BG27" s="19">
        <v>3</v>
      </c>
      <c r="BH27" s="19">
        <v>6</v>
      </c>
      <c r="BI27" s="19"/>
      <c r="BJ27" s="19">
        <v>6</v>
      </c>
      <c r="BK27" s="19">
        <v>0</v>
      </c>
      <c r="BL27" s="19"/>
      <c r="BM27" s="19">
        <v>17</v>
      </c>
      <c r="BN27" s="19">
        <v>0</v>
      </c>
      <c r="BO27" s="19"/>
      <c r="BP27" s="19">
        <v>0</v>
      </c>
      <c r="BQ27" s="19">
        <v>0</v>
      </c>
      <c r="BR27" s="19"/>
      <c r="BS27" s="19">
        <v>4</v>
      </c>
      <c r="BT27" s="19">
        <v>2</v>
      </c>
      <c r="BU27" s="19"/>
      <c r="BV27" s="19">
        <v>3</v>
      </c>
      <c r="BW27" s="19">
        <v>0</v>
      </c>
      <c r="BX27" s="19">
        <v>0</v>
      </c>
      <c r="BY27" s="19">
        <v>2</v>
      </c>
      <c r="BZ27" s="19">
        <v>1</v>
      </c>
      <c r="CA27" s="19">
        <v>0</v>
      </c>
      <c r="CB27" s="19"/>
      <c r="CC27" s="19">
        <v>8975</v>
      </c>
    </row>
    <row r="28" spans="1:81" s="243" customFormat="1" ht="11.25" customHeight="1" x14ac:dyDescent="0.35">
      <c r="A28" s="3" t="s">
        <v>37</v>
      </c>
      <c r="B28" s="3" t="s">
        <v>228</v>
      </c>
      <c r="C28" s="4">
        <v>2013</v>
      </c>
      <c r="D28" s="4"/>
      <c r="E28" s="145">
        <v>1111</v>
      </c>
      <c r="F28" s="19">
        <v>146</v>
      </c>
      <c r="G28" s="19">
        <v>0</v>
      </c>
      <c r="H28" s="19">
        <v>838</v>
      </c>
      <c r="I28" s="19">
        <v>126</v>
      </c>
      <c r="J28" s="19"/>
      <c r="K28" s="242">
        <v>0</v>
      </c>
      <c r="L28" s="19">
        <v>0</v>
      </c>
      <c r="M28" s="19">
        <v>0</v>
      </c>
      <c r="N28" s="19">
        <v>0</v>
      </c>
      <c r="O28" s="19">
        <v>0</v>
      </c>
      <c r="P28" s="19">
        <v>0</v>
      </c>
      <c r="Q28" s="19">
        <v>0</v>
      </c>
      <c r="R28" s="19"/>
      <c r="S28" s="19">
        <v>13</v>
      </c>
      <c r="T28" s="19">
        <v>13</v>
      </c>
      <c r="U28" s="19">
        <v>0</v>
      </c>
      <c r="V28" s="19">
        <v>0</v>
      </c>
      <c r="W28" s="19"/>
      <c r="X28" s="19">
        <v>0</v>
      </c>
      <c r="Y28" s="19">
        <v>0</v>
      </c>
      <c r="Z28" s="19">
        <v>0</v>
      </c>
      <c r="AA28" s="19">
        <v>0</v>
      </c>
      <c r="AB28" s="19"/>
      <c r="AC28" s="19">
        <v>0</v>
      </c>
      <c r="AD28" s="19">
        <v>0</v>
      </c>
      <c r="AE28" s="19">
        <v>0</v>
      </c>
      <c r="AF28" s="19">
        <v>0</v>
      </c>
      <c r="AG28" s="19">
        <v>0</v>
      </c>
      <c r="AH28" s="19">
        <v>0</v>
      </c>
      <c r="AI28" s="19">
        <v>0</v>
      </c>
      <c r="AJ28" s="19">
        <v>0</v>
      </c>
      <c r="AK28" s="19">
        <v>0</v>
      </c>
      <c r="AL28" s="19"/>
      <c r="AM28" s="19">
        <v>0</v>
      </c>
      <c r="AN28" s="19">
        <v>0</v>
      </c>
      <c r="AO28" s="19">
        <v>0</v>
      </c>
      <c r="AP28" s="19">
        <v>0</v>
      </c>
      <c r="AQ28" s="19">
        <v>0</v>
      </c>
      <c r="AR28" s="19"/>
      <c r="AS28" s="19">
        <v>0</v>
      </c>
      <c r="AT28" s="19">
        <v>0</v>
      </c>
      <c r="AU28" s="19">
        <v>0</v>
      </c>
      <c r="AV28" s="19">
        <v>0</v>
      </c>
      <c r="AW28" s="19"/>
      <c r="AX28" s="19">
        <v>0</v>
      </c>
      <c r="AY28" s="19">
        <v>0</v>
      </c>
      <c r="AZ28" s="19">
        <v>0</v>
      </c>
      <c r="BA28" s="19"/>
      <c r="BB28" s="19">
        <v>0</v>
      </c>
      <c r="BC28" s="19">
        <v>0</v>
      </c>
      <c r="BD28" s="19">
        <v>0</v>
      </c>
      <c r="BE28" s="19"/>
      <c r="BF28" s="19">
        <v>0</v>
      </c>
      <c r="BG28" s="19">
        <v>0</v>
      </c>
      <c r="BH28" s="19">
        <v>0</v>
      </c>
      <c r="BI28" s="19"/>
      <c r="BJ28" s="19">
        <v>0</v>
      </c>
      <c r="BK28" s="19">
        <v>0</v>
      </c>
      <c r="BL28" s="19"/>
      <c r="BM28" s="19">
        <v>0</v>
      </c>
      <c r="BN28" s="19">
        <v>0</v>
      </c>
      <c r="BO28" s="19"/>
      <c r="BP28" s="19">
        <v>0</v>
      </c>
      <c r="BQ28" s="19">
        <v>0</v>
      </c>
      <c r="BR28" s="19"/>
      <c r="BS28" s="19">
        <v>0</v>
      </c>
      <c r="BT28" s="19">
        <v>0</v>
      </c>
      <c r="BU28" s="19"/>
      <c r="BV28" s="19">
        <v>0</v>
      </c>
      <c r="BW28" s="19">
        <v>0</v>
      </c>
      <c r="BX28" s="19">
        <v>0</v>
      </c>
      <c r="BY28" s="19">
        <v>0</v>
      </c>
      <c r="BZ28" s="19">
        <v>0</v>
      </c>
      <c r="CA28" s="19">
        <v>0</v>
      </c>
      <c r="CB28" s="19"/>
      <c r="CC28" s="19">
        <v>1124</v>
      </c>
    </row>
    <row r="29" spans="1:81" s="243" customFormat="1" ht="11.25" customHeight="1" x14ac:dyDescent="0.35">
      <c r="A29" s="3"/>
      <c r="B29" s="3"/>
      <c r="C29" s="4">
        <v>2015</v>
      </c>
      <c r="D29" s="4"/>
      <c r="E29" s="145">
        <v>1097</v>
      </c>
      <c r="F29" s="19">
        <v>141</v>
      </c>
      <c r="G29" s="19">
        <v>0</v>
      </c>
      <c r="H29" s="19">
        <v>827</v>
      </c>
      <c r="I29" s="19">
        <v>130</v>
      </c>
      <c r="J29" s="19"/>
      <c r="K29" s="242">
        <v>0</v>
      </c>
      <c r="L29" s="19">
        <v>0</v>
      </c>
      <c r="M29" s="19">
        <v>0</v>
      </c>
      <c r="N29" s="19">
        <v>0</v>
      </c>
      <c r="O29" s="19">
        <v>0</v>
      </c>
      <c r="P29" s="19">
        <v>0</v>
      </c>
      <c r="Q29" s="19">
        <v>0</v>
      </c>
      <c r="R29" s="19"/>
      <c r="S29" s="19">
        <v>13</v>
      </c>
      <c r="T29" s="19">
        <v>13</v>
      </c>
      <c r="U29" s="19">
        <v>0</v>
      </c>
      <c r="V29" s="19">
        <v>0</v>
      </c>
      <c r="W29" s="19"/>
      <c r="X29" s="19">
        <v>0</v>
      </c>
      <c r="Y29" s="19">
        <v>0</v>
      </c>
      <c r="Z29" s="19">
        <v>0</v>
      </c>
      <c r="AA29" s="19">
        <v>0</v>
      </c>
      <c r="AB29" s="19"/>
      <c r="AC29" s="19">
        <v>0</v>
      </c>
      <c r="AD29" s="19">
        <v>0</v>
      </c>
      <c r="AE29" s="19">
        <v>0</v>
      </c>
      <c r="AF29" s="19">
        <v>0</v>
      </c>
      <c r="AG29" s="19">
        <v>0</v>
      </c>
      <c r="AH29" s="19">
        <v>0</v>
      </c>
      <c r="AI29" s="19">
        <v>0</v>
      </c>
      <c r="AJ29" s="19">
        <v>0</v>
      </c>
      <c r="AK29" s="19">
        <v>0</v>
      </c>
      <c r="AL29" s="19"/>
      <c r="AM29" s="19">
        <v>0</v>
      </c>
      <c r="AN29" s="19">
        <v>0</v>
      </c>
      <c r="AO29" s="19">
        <v>0</v>
      </c>
      <c r="AP29" s="19">
        <v>0</v>
      </c>
      <c r="AQ29" s="19">
        <v>0</v>
      </c>
      <c r="AR29" s="19"/>
      <c r="AS29" s="19">
        <v>0</v>
      </c>
      <c r="AT29" s="19">
        <v>0</v>
      </c>
      <c r="AU29" s="19">
        <v>0</v>
      </c>
      <c r="AV29" s="19">
        <v>0</v>
      </c>
      <c r="AW29" s="19"/>
      <c r="AX29" s="19">
        <v>0</v>
      </c>
      <c r="AY29" s="19">
        <v>0</v>
      </c>
      <c r="AZ29" s="19">
        <v>0</v>
      </c>
      <c r="BA29" s="19"/>
      <c r="BB29" s="19">
        <v>0</v>
      </c>
      <c r="BC29" s="19">
        <v>0</v>
      </c>
      <c r="BD29" s="19">
        <v>0</v>
      </c>
      <c r="BE29" s="19"/>
      <c r="BF29" s="19">
        <v>0</v>
      </c>
      <c r="BG29" s="19">
        <v>0</v>
      </c>
      <c r="BH29" s="19">
        <v>0</v>
      </c>
      <c r="BI29" s="19"/>
      <c r="BJ29" s="19">
        <v>0</v>
      </c>
      <c r="BK29" s="19">
        <v>0</v>
      </c>
      <c r="BL29" s="19"/>
      <c r="BM29" s="19">
        <v>0</v>
      </c>
      <c r="BN29" s="19">
        <v>0</v>
      </c>
      <c r="BO29" s="19"/>
      <c r="BP29" s="19">
        <v>0</v>
      </c>
      <c r="BQ29" s="19">
        <v>0</v>
      </c>
      <c r="BR29" s="19"/>
      <c r="BS29" s="19">
        <v>0</v>
      </c>
      <c r="BT29" s="19">
        <v>0</v>
      </c>
      <c r="BU29" s="19"/>
      <c r="BV29" s="19">
        <v>0</v>
      </c>
      <c r="BW29" s="19">
        <v>0</v>
      </c>
      <c r="BX29" s="19">
        <v>0</v>
      </c>
      <c r="BY29" s="19">
        <v>0</v>
      </c>
      <c r="BZ29" s="19">
        <v>0</v>
      </c>
      <c r="CA29" s="19">
        <v>0</v>
      </c>
      <c r="CB29" s="19"/>
      <c r="CC29" s="19">
        <v>1110</v>
      </c>
    </row>
    <row r="30" spans="1:81" s="243" customFormat="1" ht="11.25" customHeight="1" x14ac:dyDescent="0.35">
      <c r="A30" s="3"/>
      <c r="B30" s="3"/>
      <c r="C30" s="4">
        <v>2018</v>
      </c>
      <c r="D30" s="4"/>
      <c r="E30" s="145">
        <v>1056</v>
      </c>
      <c r="F30" s="19">
        <v>145</v>
      </c>
      <c r="G30" s="19">
        <v>0</v>
      </c>
      <c r="H30" s="19">
        <v>798</v>
      </c>
      <c r="I30" s="19">
        <v>113</v>
      </c>
      <c r="J30" s="19"/>
      <c r="K30" s="242">
        <v>0</v>
      </c>
      <c r="L30" s="19">
        <v>0</v>
      </c>
      <c r="M30" s="19">
        <v>0</v>
      </c>
      <c r="N30" s="19">
        <v>0</v>
      </c>
      <c r="O30" s="19">
        <v>0</v>
      </c>
      <c r="P30" s="19">
        <v>0</v>
      </c>
      <c r="Q30" s="19">
        <v>0</v>
      </c>
      <c r="R30" s="19"/>
      <c r="S30" s="19">
        <v>13</v>
      </c>
      <c r="T30" s="19">
        <v>13</v>
      </c>
      <c r="U30" s="19">
        <v>0</v>
      </c>
      <c r="V30" s="19">
        <v>0</v>
      </c>
      <c r="W30" s="19"/>
      <c r="X30" s="19">
        <v>0</v>
      </c>
      <c r="Y30" s="19">
        <v>0</v>
      </c>
      <c r="Z30" s="19">
        <v>0</v>
      </c>
      <c r="AA30" s="19">
        <v>0</v>
      </c>
      <c r="AB30" s="19"/>
      <c r="AC30" s="19">
        <v>0</v>
      </c>
      <c r="AD30" s="19">
        <v>0</v>
      </c>
      <c r="AE30" s="19">
        <v>0</v>
      </c>
      <c r="AF30" s="19">
        <v>0</v>
      </c>
      <c r="AG30" s="19">
        <v>0</v>
      </c>
      <c r="AH30" s="19">
        <v>0</v>
      </c>
      <c r="AI30" s="19">
        <v>0</v>
      </c>
      <c r="AJ30" s="19">
        <v>0</v>
      </c>
      <c r="AK30" s="19">
        <v>0</v>
      </c>
      <c r="AL30" s="19"/>
      <c r="AM30" s="19">
        <v>0</v>
      </c>
      <c r="AN30" s="19">
        <v>0</v>
      </c>
      <c r="AO30" s="19">
        <v>0</v>
      </c>
      <c r="AP30" s="19">
        <v>0</v>
      </c>
      <c r="AQ30" s="19">
        <v>0</v>
      </c>
      <c r="AR30" s="19"/>
      <c r="AS30" s="19">
        <v>0</v>
      </c>
      <c r="AT30" s="19">
        <v>0</v>
      </c>
      <c r="AU30" s="19">
        <v>0</v>
      </c>
      <c r="AV30" s="19">
        <v>0</v>
      </c>
      <c r="AW30" s="19"/>
      <c r="AX30" s="19">
        <v>0</v>
      </c>
      <c r="AY30" s="19">
        <v>0</v>
      </c>
      <c r="AZ30" s="19">
        <v>0</v>
      </c>
      <c r="BA30" s="19"/>
      <c r="BB30" s="19">
        <v>0</v>
      </c>
      <c r="BC30" s="19">
        <v>0</v>
      </c>
      <c r="BD30" s="19">
        <v>0</v>
      </c>
      <c r="BE30" s="19"/>
      <c r="BF30" s="19">
        <v>0</v>
      </c>
      <c r="BG30" s="19">
        <v>0</v>
      </c>
      <c r="BH30" s="19">
        <v>0</v>
      </c>
      <c r="BI30" s="19"/>
      <c r="BJ30" s="19">
        <v>0</v>
      </c>
      <c r="BK30" s="19">
        <v>0</v>
      </c>
      <c r="BL30" s="19"/>
      <c r="BM30" s="19">
        <v>0</v>
      </c>
      <c r="BN30" s="19">
        <v>0</v>
      </c>
      <c r="BO30" s="19"/>
      <c r="BP30" s="19">
        <v>0</v>
      </c>
      <c r="BQ30" s="19">
        <v>0</v>
      </c>
      <c r="BR30" s="19"/>
      <c r="BS30" s="19">
        <v>0</v>
      </c>
      <c r="BT30" s="19">
        <v>0</v>
      </c>
      <c r="BU30" s="19"/>
      <c r="BV30" s="19">
        <v>0</v>
      </c>
      <c r="BW30" s="19">
        <v>0</v>
      </c>
      <c r="BX30" s="19">
        <v>0</v>
      </c>
      <c r="BY30" s="19">
        <v>0</v>
      </c>
      <c r="BZ30" s="19">
        <v>0</v>
      </c>
      <c r="CA30" s="19">
        <v>0</v>
      </c>
      <c r="CB30" s="19"/>
      <c r="CC30" s="19">
        <v>1069</v>
      </c>
    </row>
    <row r="31" spans="1:81" s="243" customFormat="1" ht="11.25" customHeight="1" x14ac:dyDescent="0.35">
      <c r="A31" s="8"/>
      <c r="B31" s="3"/>
      <c r="C31" s="4">
        <v>2020</v>
      </c>
      <c r="D31" s="4"/>
      <c r="E31" s="145">
        <v>1047</v>
      </c>
      <c r="F31" s="19">
        <v>152</v>
      </c>
      <c r="G31" s="19">
        <v>0</v>
      </c>
      <c r="H31" s="19">
        <v>787</v>
      </c>
      <c r="I31" s="19">
        <v>109</v>
      </c>
      <c r="J31" s="19"/>
      <c r="K31" s="242">
        <v>0</v>
      </c>
      <c r="L31" s="19">
        <v>0</v>
      </c>
      <c r="M31" s="19">
        <v>0</v>
      </c>
      <c r="N31" s="19">
        <v>0</v>
      </c>
      <c r="O31" s="19">
        <v>0</v>
      </c>
      <c r="P31" s="19">
        <v>0</v>
      </c>
      <c r="Q31" s="19">
        <v>0</v>
      </c>
      <c r="R31" s="19"/>
      <c r="S31" s="19">
        <v>13</v>
      </c>
      <c r="T31" s="19">
        <v>13</v>
      </c>
      <c r="U31" s="19">
        <v>0</v>
      </c>
      <c r="V31" s="19">
        <v>0</v>
      </c>
      <c r="W31" s="19"/>
      <c r="X31" s="19">
        <v>0</v>
      </c>
      <c r="Y31" s="19">
        <v>0</v>
      </c>
      <c r="Z31" s="19">
        <v>0</v>
      </c>
      <c r="AA31" s="19">
        <v>0</v>
      </c>
      <c r="AB31" s="19"/>
      <c r="AC31" s="19">
        <v>0</v>
      </c>
      <c r="AD31" s="19">
        <v>0</v>
      </c>
      <c r="AE31" s="19">
        <v>0</v>
      </c>
      <c r="AF31" s="19">
        <v>0</v>
      </c>
      <c r="AG31" s="19">
        <v>0</v>
      </c>
      <c r="AH31" s="19">
        <v>0</v>
      </c>
      <c r="AI31" s="19">
        <v>0</v>
      </c>
      <c r="AJ31" s="19">
        <v>0</v>
      </c>
      <c r="AK31" s="19">
        <v>0</v>
      </c>
      <c r="AL31" s="19"/>
      <c r="AM31" s="19">
        <v>0</v>
      </c>
      <c r="AN31" s="19">
        <v>0</v>
      </c>
      <c r="AO31" s="19">
        <v>0</v>
      </c>
      <c r="AP31" s="19">
        <v>0</v>
      </c>
      <c r="AQ31" s="19">
        <v>0</v>
      </c>
      <c r="AR31" s="19"/>
      <c r="AS31" s="19">
        <v>0</v>
      </c>
      <c r="AT31" s="19">
        <v>0</v>
      </c>
      <c r="AU31" s="19">
        <v>0</v>
      </c>
      <c r="AV31" s="19">
        <v>0</v>
      </c>
      <c r="AW31" s="19"/>
      <c r="AX31" s="19">
        <v>0</v>
      </c>
      <c r="AY31" s="19">
        <v>0</v>
      </c>
      <c r="AZ31" s="19">
        <v>0</v>
      </c>
      <c r="BA31" s="19"/>
      <c r="BB31" s="19">
        <v>0</v>
      </c>
      <c r="BC31" s="19">
        <v>0</v>
      </c>
      <c r="BD31" s="19">
        <v>0</v>
      </c>
      <c r="BE31" s="19"/>
      <c r="BF31" s="19">
        <v>0</v>
      </c>
      <c r="BG31" s="19">
        <v>0</v>
      </c>
      <c r="BH31" s="19">
        <v>0</v>
      </c>
      <c r="BI31" s="19"/>
      <c r="BJ31" s="19">
        <v>0</v>
      </c>
      <c r="BK31" s="19">
        <v>0</v>
      </c>
      <c r="BL31" s="19"/>
      <c r="BM31" s="19">
        <v>0</v>
      </c>
      <c r="BN31" s="19">
        <v>0</v>
      </c>
      <c r="BO31" s="19"/>
      <c r="BP31" s="19">
        <v>0</v>
      </c>
      <c r="BQ31" s="19">
        <v>0</v>
      </c>
      <c r="BR31" s="19"/>
      <c r="BS31" s="19">
        <v>0</v>
      </c>
      <c r="BT31" s="19">
        <v>0</v>
      </c>
      <c r="BU31" s="19"/>
      <c r="BV31" s="19">
        <v>0</v>
      </c>
      <c r="BW31" s="19">
        <v>0</v>
      </c>
      <c r="BX31" s="19">
        <v>0</v>
      </c>
      <c r="BY31" s="19">
        <v>0</v>
      </c>
      <c r="BZ31" s="19">
        <v>0</v>
      </c>
      <c r="CA31" s="19">
        <v>0</v>
      </c>
      <c r="CB31" s="19"/>
      <c r="CC31" s="19">
        <v>1060</v>
      </c>
    </row>
    <row r="32" spans="1:81" s="243" customFormat="1" ht="11.25" customHeight="1" x14ac:dyDescent="0.35">
      <c r="A32" s="8"/>
      <c r="B32" s="3"/>
      <c r="C32" s="4"/>
      <c r="D32" s="4"/>
      <c r="E32" s="145"/>
      <c r="F32" s="19"/>
      <c r="G32" s="19"/>
      <c r="H32" s="19"/>
      <c r="I32" s="19"/>
      <c r="J32" s="19"/>
      <c r="K32" s="242"/>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row>
    <row r="33" spans="1:82" s="241" customFormat="1" ht="11.25" customHeight="1" x14ac:dyDescent="0.35">
      <c r="A33" s="10" t="s">
        <v>38</v>
      </c>
      <c r="B33" s="198"/>
      <c r="C33" s="55"/>
      <c r="D33" s="55"/>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19"/>
      <c r="CD33" s="243"/>
    </row>
    <row r="34" spans="1:82" s="243" customFormat="1" ht="11.25" customHeight="1" x14ac:dyDescent="0.35">
      <c r="A34" s="3" t="s">
        <v>39</v>
      </c>
      <c r="B34" s="3" t="s">
        <v>229</v>
      </c>
      <c r="C34" s="4">
        <v>2013</v>
      </c>
      <c r="D34" s="4"/>
      <c r="E34" s="107" t="s">
        <v>84</v>
      </c>
      <c r="F34" s="107" t="s">
        <v>84</v>
      </c>
      <c r="G34" s="107" t="s">
        <v>84</v>
      </c>
      <c r="H34" s="107" t="s">
        <v>84</v>
      </c>
      <c r="I34" s="107" t="s">
        <v>84</v>
      </c>
      <c r="J34" s="107"/>
      <c r="K34" s="107" t="s">
        <v>84</v>
      </c>
      <c r="L34" s="107" t="s">
        <v>84</v>
      </c>
      <c r="M34" s="107" t="s">
        <v>84</v>
      </c>
      <c r="N34" s="107" t="s">
        <v>84</v>
      </c>
      <c r="O34" s="107" t="s">
        <v>84</v>
      </c>
      <c r="P34" s="107" t="s">
        <v>84</v>
      </c>
      <c r="Q34" s="107" t="s">
        <v>84</v>
      </c>
      <c r="R34" s="107"/>
      <c r="S34" s="107" t="s">
        <v>84</v>
      </c>
      <c r="T34" s="107" t="s">
        <v>84</v>
      </c>
      <c r="U34" s="107" t="s">
        <v>84</v>
      </c>
      <c r="V34" s="107" t="s">
        <v>84</v>
      </c>
      <c r="W34" s="107"/>
      <c r="X34" s="107" t="s">
        <v>84</v>
      </c>
      <c r="Y34" s="107" t="s">
        <v>84</v>
      </c>
      <c r="Z34" s="107" t="s">
        <v>84</v>
      </c>
      <c r="AA34" s="107" t="s">
        <v>84</v>
      </c>
      <c r="AB34" s="107"/>
      <c r="AC34" s="107" t="s">
        <v>84</v>
      </c>
      <c r="AD34" s="107" t="s">
        <v>84</v>
      </c>
      <c r="AE34" s="107" t="s">
        <v>84</v>
      </c>
      <c r="AF34" s="107" t="s">
        <v>84</v>
      </c>
      <c r="AG34" s="107" t="s">
        <v>84</v>
      </c>
      <c r="AH34" s="107" t="s">
        <v>84</v>
      </c>
      <c r="AI34" s="107" t="s">
        <v>84</v>
      </c>
      <c r="AJ34" s="107" t="s">
        <v>84</v>
      </c>
      <c r="AK34" s="107" t="s">
        <v>84</v>
      </c>
      <c r="AL34" s="107"/>
      <c r="AM34" s="107" t="s">
        <v>84</v>
      </c>
      <c r="AN34" s="107" t="s">
        <v>84</v>
      </c>
      <c r="AO34" s="107" t="s">
        <v>84</v>
      </c>
      <c r="AP34" s="107" t="s">
        <v>84</v>
      </c>
      <c r="AQ34" s="107" t="s">
        <v>84</v>
      </c>
      <c r="AR34" s="107"/>
      <c r="AS34" s="107" t="s">
        <v>84</v>
      </c>
      <c r="AT34" s="107" t="s">
        <v>84</v>
      </c>
      <c r="AU34" s="107" t="s">
        <v>84</v>
      </c>
      <c r="AV34" s="107" t="s">
        <v>84</v>
      </c>
      <c r="AW34" s="107"/>
      <c r="AX34" s="107" t="s">
        <v>84</v>
      </c>
      <c r="AY34" s="107" t="s">
        <v>84</v>
      </c>
      <c r="AZ34" s="107" t="s">
        <v>84</v>
      </c>
      <c r="BA34" s="107"/>
      <c r="BB34" s="107" t="s">
        <v>84</v>
      </c>
      <c r="BC34" s="107" t="s">
        <v>84</v>
      </c>
      <c r="BD34" s="107" t="s">
        <v>84</v>
      </c>
      <c r="BE34" s="107"/>
      <c r="BF34" s="107" t="s">
        <v>84</v>
      </c>
      <c r="BG34" s="107" t="s">
        <v>84</v>
      </c>
      <c r="BH34" s="107" t="s">
        <v>84</v>
      </c>
      <c r="BI34" s="107"/>
      <c r="BJ34" s="107" t="s">
        <v>84</v>
      </c>
      <c r="BK34" s="107" t="s">
        <v>84</v>
      </c>
      <c r="BL34" s="107"/>
      <c r="BM34" s="107" t="s">
        <v>84</v>
      </c>
      <c r="BN34" s="107" t="s">
        <v>84</v>
      </c>
      <c r="BO34" s="107"/>
      <c r="BP34" s="107" t="s">
        <v>84</v>
      </c>
      <c r="BQ34" s="107" t="s">
        <v>84</v>
      </c>
      <c r="BR34" s="107"/>
      <c r="BS34" s="107" t="s">
        <v>84</v>
      </c>
      <c r="BT34" s="107" t="s">
        <v>84</v>
      </c>
      <c r="BU34" s="107"/>
      <c r="BV34" s="107" t="s">
        <v>84</v>
      </c>
      <c r="BW34" s="107" t="s">
        <v>84</v>
      </c>
      <c r="BX34" s="107" t="s">
        <v>84</v>
      </c>
      <c r="BY34" s="107" t="s">
        <v>84</v>
      </c>
      <c r="BZ34" s="107" t="s">
        <v>84</v>
      </c>
      <c r="CA34" s="107" t="s">
        <v>84</v>
      </c>
      <c r="CB34" s="107"/>
      <c r="CC34" s="19">
        <v>425</v>
      </c>
    </row>
    <row r="35" spans="1:82" s="243" customFormat="1" ht="11.25" customHeight="1" x14ac:dyDescent="0.35">
      <c r="A35" s="8"/>
      <c r="B35" s="3"/>
      <c r="C35" s="4">
        <v>2015</v>
      </c>
      <c r="D35" s="4"/>
      <c r="E35" s="107" t="s">
        <v>84</v>
      </c>
      <c r="F35" s="107" t="s">
        <v>84</v>
      </c>
      <c r="G35" s="107" t="s">
        <v>84</v>
      </c>
      <c r="H35" s="107" t="s">
        <v>84</v>
      </c>
      <c r="I35" s="107" t="s">
        <v>84</v>
      </c>
      <c r="J35" s="107"/>
      <c r="K35" s="107" t="s">
        <v>84</v>
      </c>
      <c r="L35" s="107" t="s">
        <v>84</v>
      </c>
      <c r="M35" s="107" t="s">
        <v>84</v>
      </c>
      <c r="N35" s="107" t="s">
        <v>84</v>
      </c>
      <c r="O35" s="107" t="s">
        <v>84</v>
      </c>
      <c r="P35" s="107" t="s">
        <v>84</v>
      </c>
      <c r="Q35" s="107" t="s">
        <v>84</v>
      </c>
      <c r="R35" s="107"/>
      <c r="S35" s="107" t="s">
        <v>84</v>
      </c>
      <c r="T35" s="107" t="s">
        <v>84</v>
      </c>
      <c r="U35" s="107" t="s">
        <v>84</v>
      </c>
      <c r="V35" s="107" t="s">
        <v>84</v>
      </c>
      <c r="W35" s="107"/>
      <c r="X35" s="107" t="s">
        <v>84</v>
      </c>
      <c r="Y35" s="107" t="s">
        <v>84</v>
      </c>
      <c r="Z35" s="107" t="s">
        <v>84</v>
      </c>
      <c r="AA35" s="107" t="s">
        <v>84</v>
      </c>
      <c r="AB35" s="107"/>
      <c r="AC35" s="107" t="s">
        <v>84</v>
      </c>
      <c r="AD35" s="107" t="s">
        <v>84</v>
      </c>
      <c r="AE35" s="107" t="s">
        <v>84</v>
      </c>
      <c r="AF35" s="107" t="s">
        <v>84</v>
      </c>
      <c r="AG35" s="107" t="s">
        <v>84</v>
      </c>
      <c r="AH35" s="107" t="s">
        <v>84</v>
      </c>
      <c r="AI35" s="107" t="s">
        <v>84</v>
      </c>
      <c r="AJ35" s="107" t="s">
        <v>84</v>
      </c>
      <c r="AK35" s="107" t="s">
        <v>84</v>
      </c>
      <c r="AL35" s="107"/>
      <c r="AM35" s="107" t="s">
        <v>84</v>
      </c>
      <c r="AN35" s="107" t="s">
        <v>84</v>
      </c>
      <c r="AO35" s="107" t="s">
        <v>84</v>
      </c>
      <c r="AP35" s="107" t="s">
        <v>84</v>
      </c>
      <c r="AQ35" s="107" t="s">
        <v>84</v>
      </c>
      <c r="AR35" s="107"/>
      <c r="AS35" s="107" t="s">
        <v>84</v>
      </c>
      <c r="AT35" s="107" t="s">
        <v>84</v>
      </c>
      <c r="AU35" s="107" t="s">
        <v>84</v>
      </c>
      <c r="AV35" s="107" t="s">
        <v>84</v>
      </c>
      <c r="AW35" s="107"/>
      <c r="AX35" s="107" t="s">
        <v>84</v>
      </c>
      <c r="AY35" s="107" t="s">
        <v>84</v>
      </c>
      <c r="AZ35" s="107" t="s">
        <v>84</v>
      </c>
      <c r="BA35" s="107"/>
      <c r="BB35" s="107" t="s">
        <v>84</v>
      </c>
      <c r="BC35" s="107" t="s">
        <v>84</v>
      </c>
      <c r="BD35" s="107" t="s">
        <v>84</v>
      </c>
      <c r="BE35" s="107"/>
      <c r="BF35" s="107" t="s">
        <v>84</v>
      </c>
      <c r="BG35" s="107" t="s">
        <v>84</v>
      </c>
      <c r="BH35" s="107" t="s">
        <v>84</v>
      </c>
      <c r="BI35" s="107"/>
      <c r="BJ35" s="107" t="s">
        <v>84</v>
      </c>
      <c r="BK35" s="107" t="s">
        <v>84</v>
      </c>
      <c r="BL35" s="107"/>
      <c r="BM35" s="107" t="s">
        <v>84</v>
      </c>
      <c r="BN35" s="107" t="s">
        <v>84</v>
      </c>
      <c r="BO35" s="107"/>
      <c r="BP35" s="107" t="s">
        <v>84</v>
      </c>
      <c r="BQ35" s="107" t="s">
        <v>84</v>
      </c>
      <c r="BR35" s="107"/>
      <c r="BS35" s="107" t="s">
        <v>84</v>
      </c>
      <c r="BT35" s="107" t="s">
        <v>84</v>
      </c>
      <c r="BU35" s="107"/>
      <c r="BV35" s="107" t="s">
        <v>84</v>
      </c>
      <c r="BW35" s="107" t="s">
        <v>84</v>
      </c>
      <c r="BX35" s="107" t="s">
        <v>84</v>
      </c>
      <c r="BY35" s="107" t="s">
        <v>84</v>
      </c>
      <c r="BZ35" s="107" t="s">
        <v>84</v>
      </c>
      <c r="CA35" s="107" t="s">
        <v>84</v>
      </c>
      <c r="CB35" s="107"/>
      <c r="CC35" s="19">
        <v>421</v>
      </c>
    </row>
    <row r="36" spans="1:82" s="243" customFormat="1" ht="11.25" customHeight="1" x14ac:dyDescent="0.35">
      <c r="A36" s="3"/>
      <c r="B36" s="3"/>
      <c r="C36" s="4">
        <v>2018</v>
      </c>
      <c r="D36" s="4"/>
      <c r="E36" s="107" t="s">
        <v>84</v>
      </c>
      <c r="F36" s="107" t="s">
        <v>84</v>
      </c>
      <c r="G36" s="107" t="s">
        <v>84</v>
      </c>
      <c r="H36" s="107" t="s">
        <v>84</v>
      </c>
      <c r="I36" s="107" t="s">
        <v>84</v>
      </c>
      <c r="J36" s="107"/>
      <c r="K36" s="107" t="s">
        <v>84</v>
      </c>
      <c r="L36" s="107" t="s">
        <v>84</v>
      </c>
      <c r="M36" s="107" t="s">
        <v>84</v>
      </c>
      <c r="N36" s="107" t="s">
        <v>84</v>
      </c>
      <c r="O36" s="107" t="s">
        <v>84</v>
      </c>
      <c r="P36" s="107" t="s">
        <v>84</v>
      </c>
      <c r="Q36" s="107" t="s">
        <v>84</v>
      </c>
      <c r="R36" s="107"/>
      <c r="S36" s="107" t="s">
        <v>84</v>
      </c>
      <c r="T36" s="107" t="s">
        <v>84</v>
      </c>
      <c r="U36" s="107" t="s">
        <v>84</v>
      </c>
      <c r="V36" s="107" t="s">
        <v>84</v>
      </c>
      <c r="W36" s="107"/>
      <c r="X36" s="107" t="s">
        <v>84</v>
      </c>
      <c r="Y36" s="107" t="s">
        <v>84</v>
      </c>
      <c r="Z36" s="107" t="s">
        <v>84</v>
      </c>
      <c r="AA36" s="107" t="s">
        <v>84</v>
      </c>
      <c r="AB36" s="107"/>
      <c r="AC36" s="107" t="s">
        <v>84</v>
      </c>
      <c r="AD36" s="107" t="s">
        <v>84</v>
      </c>
      <c r="AE36" s="107" t="s">
        <v>84</v>
      </c>
      <c r="AF36" s="107" t="s">
        <v>84</v>
      </c>
      <c r="AG36" s="107" t="s">
        <v>84</v>
      </c>
      <c r="AH36" s="107" t="s">
        <v>84</v>
      </c>
      <c r="AI36" s="107" t="s">
        <v>84</v>
      </c>
      <c r="AJ36" s="107" t="s">
        <v>84</v>
      </c>
      <c r="AK36" s="107" t="s">
        <v>84</v>
      </c>
      <c r="AL36" s="107"/>
      <c r="AM36" s="107" t="s">
        <v>84</v>
      </c>
      <c r="AN36" s="107" t="s">
        <v>84</v>
      </c>
      <c r="AO36" s="107" t="s">
        <v>84</v>
      </c>
      <c r="AP36" s="107" t="s">
        <v>84</v>
      </c>
      <c r="AQ36" s="107" t="s">
        <v>84</v>
      </c>
      <c r="AR36" s="107"/>
      <c r="AS36" s="107" t="s">
        <v>84</v>
      </c>
      <c r="AT36" s="107" t="s">
        <v>84</v>
      </c>
      <c r="AU36" s="107" t="s">
        <v>84</v>
      </c>
      <c r="AV36" s="107" t="s">
        <v>84</v>
      </c>
      <c r="AW36" s="107"/>
      <c r="AX36" s="107" t="s">
        <v>84</v>
      </c>
      <c r="AY36" s="107" t="s">
        <v>84</v>
      </c>
      <c r="AZ36" s="107" t="s">
        <v>84</v>
      </c>
      <c r="BA36" s="107"/>
      <c r="BB36" s="107" t="s">
        <v>84</v>
      </c>
      <c r="BC36" s="107" t="s">
        <v>84</v>
      </c>
      <c r="BD36" s="107" t="s">
        <v>84</v>
      </c>
      <c r="BE36" s="107"/>
      <c r="BF36" s="107" t="s">
        <v>84</v>
      </c>
      <c r="BG36" s="107" t="s">
        <v>84</v>
      </c>
      <c r="BH36" s="107" t="s">
        <v>84</v>
      </c>
      <c r="BI36" s="107"/>
      <c r="BJ36" s="107" t="s">
        <v>84</v>
      </c>
      <c r="BK36" s="107" t="s">
        <v>84</v>
      </c>
      <c r="BL36" s="107"/>
      <c r="BM36" s="107" t="s">
        <v>84</v>
      </c>
      <c r="BN36" s="107" t="s">
        <v>84</v>
      </c>
      <c r="BO36" s="107"/>
      <c r="BP36" s="107" t="s">
        <v>84</v>
      </c>
      <c r="BQ36" s="107" t="s">
        <v>84</v>
      </c>
      <c r="BR36" s="107"/>
      <c r="BS36" s="107" t="s">
        <v>84</v>
      </c>
      <c r="BT36" s="107" t="s">
        <v>84</v>
      </c>
      <c r="BU36" s="107"/>
      <c r="BV36" s="107" t="s">
        <v>84</v>
      </c>
      <c r="BW36" s="107" t="s">
        <v>84</v>
      </c>
      <c r="BX36" s="107" t="s">
        <v>84</v>
      </c>
      <c r="BY36" s="107" t="s">
        <v>84</v>
      </c>
      <c r="BZ36" s="107" t="s">
        <v>84</v>
      </c>
      <c r="CA36" s="107" t="s">
        <v>84</v>
      </c>
      <c r="CB36" s="107"/>
      <c r="CC36" s="19">
        <v>451</v>
      </c>
    </row>
    <row r="37" spans="1:82" s="243" customFormat="1" ht="11.25" customHeight="1" x14ac:dyDescent="0.35">
      <c r="A37" s="3"/>
      <c r="B37" s="3"/>
      <c r="C37" s="4">
        <v>2020</v>
      </c>
      <c r="D37" s="4"/>
      <c r="E37" s="107" t="s">
        <v>84</v>
      </c>
      <c r="F37" s="107" t="s">
        <v>84</v>
      </c>
      <c r="G37" s="107" t="s">
        <v>84</v>
      </c>
      <c r="H37" s="107" t="s">
        <v>84</v>
      </c>
      <c r="I37" s="107" t="s">
        <v>84</v>
      </c>
      <c r="J37" s="107"/>
      <c r="K37" s="107" t="s">
        <v>84</v>
      </c>
      <c r="L37" s="107" t="s">
        <v>84</v>
      </c>
      <c r="M37" s="107" t="s">
        <v>84</v>
      </c>
      <c r="N37" s="107" t="s">
        <v>84</v>
      </c>
      <c r="O37" s="107" t="s">
        <v>84</v>
      </c>
      <c r="P37" s="107" t="s">
        <v>84</v>
      </c>
      <c r="Q37" s="107"/>
      <c r="R37" s="107"/>
      <c r="S37" s="107" t="s">
        <v>84</v>
      </c>
      <c r="T37" s="107" t="s">
        <v>84</v>
      </c>
      <c r="U37" s="107" t="s">
        <v>84</v>
      </c>
      <c r="V37" s="107" t="s">
        <v>84</v>
      </c>
      <c r="W37" s="107"/>
      <c r="X37" s="107" t="s">
        <v>84</v>
      </c>
      <c r="Y37" s="107" t="s">
        <v>84</v>
      </c>
      <c r="Z37" s="107" t="s">
        <v>84</v>
      </c>
      <c r="AA37" s="107" t="s">
        <v>84</v>
      </c>
      <c r="AB37" s="107"/>
      <c r="AC37" s="107" t="s">
        <v>84</v>
      </c>
      <c r="AD37" s="107" t="s">
        <v>84</v>
      </c>
      <c r="AE37" s="107" t="s">
        <v>84</v>
      </c>
      <c r="AF37" s="107" t="s">
        <v>84</v>
      </c>
      <c r="AG37" s="107" t="s">
        <v>84</v>
      </c>
      <c r="AH37" s="107" t="s">
        <v>84</v>
      </c>
      <c r="AI37" s="107" t="s">
        <v>84</v>
      </c>
      <c r="AJ37" s="107" t="s">
        <v>84</v>
      </c>
      <c r="AK37" s="107" t="s">
        <v>84</v>
      </c>
      <c r="AL37" s="107"/>
      <c r="AM37" s="107" t="s">
        <v>84</v>
      </c>
      <c r="AN37" s="107" t="s">
        <v>84</v>
      </c>
      <c r="AO37" s="107" t="s">
        <v>84</v>
      </c>
      <c r="AP37" s="107" t="s">
        <v>84</v>
      </c>
      <c r="AQ37" s="107" t="s">
        <v>84</v>
      </c>
      <c r="AR37" s="107"/>
      <c r="AS37" s="107" t="s">
        <v>84</v>
      </c>
      <c r="AT37" s="107" t="s">
        <v>84</v>
      </c>
      <c r="AU37" s="107" t="s">
        <v>84</v>
      </c>
      <c r="AV37" s="107" t="s">
        <v>84</v>
      </c>
      <c r="AW37" s="107"/>
      <c r="AX37" s="107" t="s">
        <v>84</v>
      </c>
      <c r="AY37" s="107" t="s">
        <v>84</v>
      </c>
      <c r="AZ37" s="107" t="s">
        <v>84</v>
      </c>
      <c r="BA37" s="107"/>
      <c r="BB37" s="107" t="s">
        <v>84</v>
      </c>
      <c r="BC37" s="107" t="s">
        <v>84</v>
      </c>
      <c r="BD37" s="107" t="s">
        <v>84</v>
      </c>
      <c r="BE37" s="107"/>
      <c r="BF37" s="107" t="s">
        <v>84</v>
      </c>
      <c r="BG37" s="107" t="s">
        <v>84</v>
      </c>
      <c r="BH37" s="107" t="s">
        <v>84</v>
      </c>
      <c r="BI37" s="107"/>
      <c r="BJ37" s="107" t="s">
        <v>84</v>
      </c>
      <c r="BK37" s="107" t="s">
        <v>84</v>
      </c>
      <c r="BL37" s="107"/>
      <c r="BM37" s="107" t="s">
        <v>84</v>
      </c>
      <c r="BN37" s="107" t="s">
        <v>84</v>
      </c>
      <c r="BO37" s="107"/>
      <c r="BP37" s="107" t="s">
        <v>84</v>
      </c>
      <c r="BQ37" s="107" t="s">
        <v>84</v>
      </c>
      <c r="BR37" s="107"/>
      <c r="BS37" s="107" t="s">
        <v>84</v>
      </c>
      <c r="BT37" s="107" t="s">
        <v>84</v>
      </c>
      <c r="BU37" s="107"/>
      <c r="BV37" s="107" t="s">
        <v>84</v>
      </c>
      <c r="BW37" s="107" t="s">
        <v>84</v>
      </c>
      <c r="BX37" s="107" t="s">
        <v>84</v>
      </c>
      <c r="BY37" s="107" t="s">
        <v>84</v>
      </c>
      <c r="BZ37" s="107" t="s">
        <v>84</v>
      </c>
      <c r="CA37" s="107" t="s">
        <v>84</v>
      </c>
      <c r="CB37" s="107"/>
      <c r="CC37" s="19">
        <v>458</v>
      </c>
    </row>
    <row r="38" spans="1:82" s="243" customFormat="1" ht="11.25" customHeight="1" x14ac:dyDescent="0.35">
      <c r="A38" s="3" t="s">
        <v>40</v>
      </c>
      <c r="B38" s="3" t="s">
        <v>230</v>
      </c>
      <c r="C38" s="4">
        <v>2013</v>
      </c>
      <c r="D38" s="4"/>
      <c r="E38" s="145">
        <v>16316</v>
      </c>
      <c r="F38" s="19">
        <v>6726</v>
      </c>
      <c r="G38" s="19">
        <v>253</v>
      </c>
      <c r="H38" s="19">
        <v>8300</v>
      </c>
      <c r="I38" s="19">
        <v>1037</v>
      </c>
      <c r="J38" s="19"/>
      <c r="K38" s="242">
        <v>431</v>
      </c>
      <c r="L38" s="19">
        <v>5</v>
      </c>
      <c r="M38" s="19">
        <v>82</v>
      </c>
      <c r="N38" s="19">
        <v>0</v>
      </c>
      <c r="O38" s="19">
        <v>332</v>
      </c>
      <c r="P38" s="19">
        <v>12</v>
      </c>
      <c r="Q38" s="19">
        <v>0</v>
      </c>
      <c r="R38" s="19"/>
      <c r="S38" s="19">
        <v>619</v>
      </c>
      <c r="T38" s="19">
        <v>516</v>
      </c>
      <c r="U38" s="19">
        <v>47</v>
      </c>
      <c r="V38" s="19">
        <v>56</v>
      </c>
      <c r="W38" s="19"/>
      <c r="X38" s="19">
        <v>690</v>
      </c>
      <c r="Y38" s="19">
        <v>664</v>
      </c>
      <c r="Z38" s="19">
        <v>26</v>
      </c>
      <c r="AA38" s="19">
        <v>0</v>
      </c>
      <c r="AB38" s="19"/>
      <c r="AC38" s="19">
        <v>0</v>
      </c>
      <c r="AD38" s="19">
        <v>0</v>
      </c>
      <c r="AE38" s="19">
        <v>0</v>
      </c>
      <c r="AF38" s="19">
        <v>0</v>
      </c>
      <c r="AG38" s="19">
        <v>0</v>
      </c>
      <c r="AH38" s="19">
        <v>0</v>
      </c>
      <c r="AI38" s="19">
        <v>0</v>
      </c>
      <c r="AJ38" s="19">
        <v>0</v>
      </c>
      <c r="AK38" s="19">
        <v>0</v>
      </c>
      <c r="AL38" s="19"/>
      <c r="AM38" s="19">
        <v>1994</v>
      </c>
      <c r="AN38" s="19">
        <v>1865</v>
      </c>
      <c r="AO38" s="19">
        <v>13</v>
      </c>
      <c r="AP38" s="19">
        <v>111</v>
      </c>
      <c r="AQ38" s="19">
        <v>6</v>
      </c>
      <c r="AR38" s="19"/>
      <c r="AS38" s="19">
        <v>2205</v>
      </c>
      <c r="AT38" s="19">
        <v>1636</v>
      </c>
      <c r="AU38" s="19">
        <v>533</v>
      </c>
      <c r="AV38" s="19">
        <v>36</v>
      </c>
      <c r="AW38" s="19"/>
      <c r="AX38" s="19">
        <v>3</v>
      </c>
      <c r="AY38" s="19">
        <v>0</v>
      </c>
      <c r="AZ38" s="19">
        <v>3</v>
      </c>
      <c r="BA38" s="19"/>
      <c r="BB38" s="19">
        <v>7</v>
      </c>
      <c r="BC38" s="19">
        <v>0</v>
      </c>
      <c r="BD38" s="19">
        <v>7</v>
      </c>
      <c r="BE38" s="19"/>
      <c r="BF38" s="19">
        <v>462</v>
      </c>
      <c r="BG38" s="19">
        <v>0</v>
      </c>
      <c r="BH38" s="19">
        <v>0</v>
      </c>
      <c r="BI38" s="19"/>
      <c r="BJ38" s="19">
        <v>76</v>
      </c>
      <c r="BK38" s="19">
        <v>1</v>
      </c>
      <c r="BL38" s="19"/>
      <c r="BM38" s="19">
        <v>0</v>
      </c>
      <c r="BN38" s="19">
        <v>0</v>
      </c>
      <c r="BO38" s="19"/>
      <c r="BP38" s="19">
        <v>151</v>
      </c>
      <c r="BQ38" s="19">
        <v>0</v>
      </c>
      <c r="BR38" s="19"/>
      <c r="BS38" s="19">
        <v>234</v>
      </c>
      <c r="BT38" s="19">
        <v>0</v>
      </c>
      <c r="BU38" s="19"/>
      <c r="BV38" s="19">
        <v>1125</v>
      </c>
      <c r="BW38" s="19">
        <v>4</v>
      </c>
      <c r="BX38" s="19">
        <v>7</v>
      </c>
      <c r="BY38" s="19">
        <v>272</v>
      </c>
      <c r="BZ38" s="19">
        <v>800</v>
      </c>
      <c r="CA38" s="19">
        <v>43</v>
      </c>
      <c r="CB38" s="19"/>
      <c r="CC38" s="19">
        <v>23852</v>
      </c>
    </row>
    <row r="39" spans="1:82" s="243" customFormat="1" ht="11.25" customHeight="1" x14ac:dyDescent="0.35">
      <c r="A39" s="3"/>
      <c r="B39" s="3"/>
      <c r="C39" s="4">
        <v>2015</v>
      </c>
      <c r="D39" s="4"/>
      <c r="E39" s="145">
        <v>12871</v>
      </c>
      <c r="F39" s="19">
        <v>5222</v>
      </c>
      <c r="G39" s="19">
        <v>201</v>
      </c>
      <c r="H39" s="19">
        <v>6570</v>
      </c>
      <c r="I39" s="19">
        <v>879</v>
      </c>
      <c r="J39" s="19"/>
      <c r="K39" s="242">
        <v>336</v>
      </c>
      <c r="L39" s="19">
        <v>4</v>
      </c>
      <c r="M39" s="19">
        <v>66</v>
      </c>
      <c r="N39" s="19">
        <v>0</v>
      </c>
      <c r="O39" s="19">
        <v>256</v>
      </c>
      <c r="P39" s="19">
        <v>10</v>
      </c>
      <c r="Q39" s="19">
        <v>0</v>
      </c>
      <c r="R39" s="19"/>
      <c r="S39" s="19">
        <v>486</v>
      </c>
      <c r="T39" s="19">
        <v>403</v>
      </c>
      <c r="U39" s="19">
        <v>38</v>
      </c>
      <c r="V39" s="19">
        <v>45</v>
      </c>
      <c r="W39" s="19"/>
      <c r="X39" s="19">
        <v>526</v>
      </c>
      <c r="Y39" s="19">
        <v>506</v>
      </c>
      <c r="Z39" s="19">
        <v>20</v>
      </c>
      <c r="AA39" s="19">
        <v>0</v>
      </c>
      <c r="AB39" s="19"/>
      <c r="AC39" s="19">
        <v>0</v>
      </c>
      <c r="AD39" s="19">
        <v>0</v>
      </c>
      <c r="AE39" s="19">
        <v>0</v>
      </c>
      <c r="AF39" s="19">
        <v>0</v>
      </c>
      <c r="AG39" s="19">
        <v>0</v>
      </c>
      <c r="AH39" s="19">
        <v>0</v>
      </c>
      <c r="AI39" s="19">
        <v>0</v>
      </c>
      <c r="AJ39" s="19">
        <v>0</v>
      </c>
      <c r="AK39" s="19">
        <v>0</v>
      </c>
      <c r="AL39" s="19"/>
      <c r="AM39" s="19">
        <v>1508</v>
      </c>
      <c r="AN39" s="19">
        <v>1393</v>
      </c>
      <c r="AO39" s="19">
        <v>15</v>
      </c>
      <c r="AP39" s="19">
        <v>95</v>
      </c>
      <c r="AQ39" s="19">
        <v>5</v>
      </c>
      <c r="AR39" s="19"/>
      <c r="AS39" s="19">
        <v>1820</v>
      </c>
      <c r="AT39" s="19">
        <v>1366</v>
      </c>
      <c r="AU39" s="19">
        <v>419</v>
      </c>
      <c r="AV39" s="19">
        <v>36</v>
      </c>
      <c r="AW39" s="19"/>
      <c r="AX39" s="19">
        <v>2</v>
      </c>
      <c r="AY39" s="19">
        <v>0</v>
      </c>
      <c r="AZ39" s="19">
        <v>2</v>
      </c>
      <c r="BA39" s="19"/>
      <c r="BB39" s="19">
        <v>5</v>
      </c>
      <c r="BC39" s="19">
        <v>0</v>
      </c>
      <c r="BD39" s="19">
        <v>5</v>
      </c>
      <c r="BE39" s="19"/>
      <c r="BF39" s="19">
        <v>361</v>
      </c>
      <c r="BG39" s="19">
        <v>0</v>
      </c>
      <c r="BH39" s="19">
        <v>0</v>
      </c>
      <c r="BI39" s="19"/>
      <c r="BJ39" s="19">
        <v>59</v>
      </c>
      <c r="BK39" s="19">
        <v>1</v>
      </c>
      <c r="BL39" s="19"/>
      <c r="BM39" s="19">
        <v>0</v>
      </c>
      <c r="BN39" s="19">
        <v>0</v>
      </c>
      <c r="BO39" s="19"/>
      <c r="BP39" s="19">
        <v>117</v>
      </c>
      <c r="BQ39" s="19">
        <v>0</v>
      </c>
      <c r="BR39" s="19"/>
      <c r="BS39" s="19">
        <v>183</v>
      </c>
      <c r="BT39" s="19">
        <v>0</v>
      </c>
      <c r="BU39" s="19"/>
      <c r="BV39" s="19">
        <v>921</v>
      </c>
      <c r="BW39" s="19">
        <v>3</v>
      </c>
      <c r="BX39" s="19">
        <v>7</v>
      </c>
      <c r="BY39" s="19">
        <v>223</v>
      </c>
      <c r="BZ39" s="19">
        <v>655</v>
      </c>
      <c r="CA39" s="19">
        <v>34</v>
      </c>
      <c r="CB39" s="19"/>
      <c r="CC39" s="19">
        <v>18836</v>
      </c>
    </row>
    <row r="40" spans="1:82" s="243" customFormat="1" ht="11.25" customHeight="1" x14ac:dyDescent="0.35">
      <c r="A40" s="3"/>
      <c r="B40" s="3"/>
      <c r="C40" s="4">
        <v>2018</v>
      </c>
      <c r="D40" s="4"/>
      <c r="E40" s="145">
        <v>12963</v>
      </c>
      <c r="F40" s="19">
        <v>5462</v>
      </c>
      <c r="G40" s="19">
        <v>185</v>
      </c>
      <c r="H40" s="19">
        <v>6505</v>
      </c>
      <c r="I40" s="19">
        <v>810</v>
      </c>
      <c r="J40" s="19"/>
      <c r="K40" s="242">
        <v>346</v>
      </c>
      <c r="L40" s="19">
        <v>6</v>
      </c>
      <c r="M40" s="19">
        <v>68</v>
      </c>
      <c r="N40" s="19">
        <v>0</v>
      </c>
      <c r="O40" s="19">
        <v>263</v>
      </c>
      <c r="P40" s="19">
        <v>10</v>
      </c>
      <c r="Q40" s="19">
        <v>0</v>
      </c>
      <c r="R40" s="19"/>
      <c r="S40" s="19">
        <v>499</v>
      </c>
      <c r="T40" s="19">
        <v>411</v>
      </c>
      <c r="U40" s="19">
        <v>39</v>
      </c>
      <c r="V40" s="19">
        <v>49</v>
      </c>
      <c r="W40" s="19"/>
      <c r="X40" s="19">
        <v>612</v>
      </c>
      <c r="Y40" s="19">
        <v>590</v>
      </c>
      <c r="Z40" s="19">
        <v>21</v>
      </c>
      <c r="AA40" s="19">
        <v>0</v>
      </c>
      <c r="AB40" s="19"/>
      <c r="AC40" s="19">
        <v>0</v>
      </c>
      <c r="AD40" s="19">
        <v>0</v>
      </c>
      <c r="AE40" s="19">
        <v>0</v>
      </c>
      <c r="AF40" s="19">
        <v>0</v>
      </c>
      <c r="AG40" s="19">
        <v>0</v>
      </c>
      <c r="AH40" s="19">
        <v>0</v>
      </c>
      <c r="AI40" s="19">
        <v>0</v>
      </c>
      <c r="AJ40" s="19">
        <v>0</v>
      </c>
      <c r="AK40" s="19">
        <v>0</v>
      </c>
      <c r="AL40" s="19"/>
      <c r="AM40" s="19">
        <v>1582</v>
      </c>
      <c r="AN40" s="19">
        <v>1457</v>
      </c>
      <c r="AO40" s="19">
        <v>22</v>
      </c>
      <c r="AP40" s="19">
        <v>97</v>
      </c>
      <c r="AQ40" s="19">
        <v>5</v>
      </c>
      <c r="AR40" s="19"/>
      <c r="AS40" s="19">
        <v>1874</v>
      </c>
      <c r="AT40" s="19">
        <v>1397</v>
      </c>
      <c r="AU40" s="19">
        <v>418</v>
      </c>
      <c r="AV40" s="19">
        <v>59</v>
      </c>
      <c r="AW40" s="19"/>
      <c r="AX40" s="19">
        <v>2</v>
      </c>
      <c r="AY40" s="19">
        <v>0</v>
      </c>
      <c r="AZ40" s="19">
        <v>2</v>
      </c>
      <c r="BA40" s="19"/>
      <c r="BB40" s="19">
        <v>5</v>
      </c>
      <c r="BC40" s="19">
        <v>0</v>
      </c>
      <c r="BD40" s="19">
        <v>5</v>
      </c>
      <c r="BE40" s="19"/>
      <c r="BF40" s="19">
        <v>603</v>
      </c>
      <c r="BG40" s="19">
        <v>0</v>
      </c>
      <c r="BH40" s="19">
        <v>0</v>
      </c>
      <c r="BI40" s="19"/>
      <c r="BJ40" s="19">
        <v>95</v>
      </c>
      <c r="BK40" s="19">
        <v>9</v>
      </c>
      <c r="BL40" s="19"/>
      <c r="BM40" s="19">
        <v>0</v>
      </c>
      <c r="BN40" s="19">
        <v>0</v>
      </c>
      <c r="BO40" s="19"/>
      <c r="BP40" s="19">
        <v>121</v>
      </c>
      <c r="BQ40" s="19">
        <v>185</v>
      </c>
      <c r="BR40" s="19"/>
      <c r="BS40" s="19">
        <v>192</v>
      </c>
      <c r="BT40" s="19">
        <v>0</v>
      </c>
      <c r="BU40" s="19"/>
      <c r="BV40" s="19">
        <v>959</v>
      </c>
      <c r="BW40" s="19">
        <v>3</v>
      </c>
      <c r="BX40" s="19">
        <v>46</v>
      </c>
      <c r="BY40" s="19">
        <v>200</v>
      </c>
      <c r="BZ40" s="19">
        <v>660</v>
      </c>
      <c r="CA40" s="19">
        <v>50</v>
      </c>
      <c r="CB40" s="19"/>
      <c r="CC40" s="19">
        <v>19444</v>
      </c>
    </row>
    <row r="41" spans="1:82" s="243" customFormat="1" ht="11.25" customHeight="1" x14ac:dyDescent="0.35">
      <c r="A41" s="8"/>
      <c r="B41" s="3"/>
      <c r="C41" s="4">
        <v>2020</v>
      </c>
      <c r="D41" s="4"/>
      <c r="E41" s="145">
        <v>9589</v>
      </c>
      <c r="F41" s="19">
        <v>4154</v>
      </c>
      <c r="G41" s="19">
        <v>132</v>
      </c>
      <c r="H41" s="19">
        <v>4724</v>
      </c>
      <c r="I41" s="19">
        <v>579</v>
      </c>
      <c r="J41" s="19"/>
      <c r="K41" s="242">
        <v>259</v>
      </c>
      <c r="L41" s="19">
        <v>4</v>
      </c>
      <c r="M41" s="19">
        <v>51</v>
      </c>
      <c r="N41" s="19">
        <v>0</v>
      </c>
      <c r="O41" s="19">
        <v>198</v>
      </c>
      <c r="P41" s="19">
        <v>7</v>
      </c>
      <c r="Q41" s="19">
        <v>0</v>
      </c>
      <c r="R41" s="19"/>
      <c r="S41" s="19">
        <v>369</v>
      </c>
      <c r="T41" s="19">
        <v>304</v>
      </c>
      <c r="U41" s="19">
        <v>30</v>
      </c>
      <c r="V41" s="19">
        <v>35</v>
      </c>
      <c r="W41" s="19"/>
      <c r="X41" s="19">
        <v>443</v>
      </c>
      <c r="Y41" s="19">
        <v>427</v>
      </c>
      <c r="Z41" s="19">
        <v>16</v>
      </c>
      <c r="AA41" s="19">
        <v>0</v>
      </c>
      <c r="AB41" s="19"/>
      <c r="AC41" s="19">
        <v>0</v>
      </c>
      <c r="AD41" s="19">
        <v>0</v>
      </c>
      <c r="AE41" s="19">
        <v>0</v>
      </c>
      <c r="AF41" s="19">
        <v>0</v>
      </c>
      <c r="AG41" s="19">
        <v>0</v>
      </c>
      <c r="AH41" s="19">
        <v>0</v>
      </c>
      <c r="AI41" s="19">
        <v>0</v>
      </c>
      <c r="AJ41" s="19">
        <v>0</v>
      </c>
      <c r="AK41" s="19">
        <v>0</v>
      </c>
      <c r="AL41" s="19"/>
      <c r="AM41" s="19">
        <v>1161</v>
      </c>
      <c r="AN41" s="19">
        <v>1071</v>
      </c>
      <c r="AO41" s="19">
        <v>16</v>
      </c>
      <c r="AP41" s="19">
        <v>70</v>
      </c>
      <c r="AQ41" s="19">
        <v>4</v>
      </c>
      <c r="AR41" s="19"/>
      <c r="AS41" s="19">
        <v>1369</v>
      </c>
      <c r="AT41" s="19">
        <v>1033</v>
      </c>
      <c r="AU41" s="19">
        <v>293</v>
      </c>
      <c r="AV41" s="19">
        <v>43</v>
      </c>
      <c r="AW41" s="19"/>
      <c r="AX41" s="19">
        <v>2</v>
      </c>
      <c r="AY41" s="19">
        <v>0</v>
      </c>
      <c r="AZ41" s="19">
        <v>2</v>
      </c>
      <c r="BA41" s="19"/>
      <c r="BB41" s="19">
        <v>4</v>
      </c>
      <c r="BC41" s="19">
        <v>0</v>
      </c>
      <c r="BD41" s="19">
        <v>4</v>
      </c>
      <c r="BE41" s="19"/>
      <c r="BF41" s="19">
        <v>448</v>
      </c>
      <c r="BG41" s="19">
        <v>0</v>
      </c>
      <c r="BH41" s="19">
        <v>0</v>
      </c>
      <c r="BI41" s="19"/>
      <c r="BJ41" s="19">
        <v>72</v>
      </c>
      <c r="BK41" s="19">
        <v>6</v>
      </c>
      <c r="BL41" s="19"/>
      <c r="BM41" s="19">
        <v>0</v>
      </c>
      <c r="BN41" s="19">
        <v>0</v>
      </c>
      <c r="BO41" s="19"/>
      <c r="BP41" s="19">
        <v>89</v>
      </c>
      <c r="BQ41" s="19">
        <v>137</v>
      </c>
      <c r="BR41" s="19"/>
      <c r="BS41" s="19">
        <v>144</v>
      </c>
      <c r="BT41" s="19">
        <v>0</v>
      </c>
      <c r="BU41" s="19"/>
      <c r="BV41" s="19">
        <v>721</v>
      </c>
      <c r="BW41" s="19">
        <v>2</v>
      </c>
      <c r="BX41" s="19">
        <v>45</v>
      </c>
      <c r="BY41" s="19">
        <v>137</v>
      </c>
      <c r="BZ41" s="19">
        <v>483</v>
      </c>
      <c r="CA41" s="19">
        <v>54</v>
      </c>
      <c r="CB41" s="19"/>
      <c r="CC41" s="19">
        <v>14365</v>
      </c>
    </row>
    <row r="42" spans="1:82" s="243" customFormat="1" ht="11.25" customHeight="1" x14ac:dyDescent="0.35">
      <c r="A42" s="24" t="s">
        <v>130</v>
      </c>
      <c r="B42" s="3" t="s">
        <v>231</v>
      </c>
      <c r="C42" s="4">
        <v>2013</v>
      </c>
      <c r="D42" s="4"/>
      <c r="E42" s="145">
        <v>440</v>
      </c>
      <c r="F42" s="19">
        <v>202</v>
      </c>
      <c r="G42" s="19">
        <v>14</v>
      </c>
      <c r="H42" s="19">
        <v>172</v>
      </c>
      <c r="I42" s="19">
        <v>51</v>
      </c>
      <c r="J42" s="19"/>
      <c r="K42" s="242">
        <v>35</v>
      </c>
      <c r="L42" s="19">
        <v>0</v>
      </c>
      <c r="M42" s="19">
        <v>7</v>
      </c>
      <c r="N42" s="19">
        <v>0</v>
      </c>
      <c r="O42" s="19">
        <v>27</v>
      </c>
      <c r="P42" s="19">
        <v>1</v>
      </c>
      <c r="Q42" s="19">
        <v>0</v>
      </c>
      <c r="R42" s="19"/>
      <c r="S42" s="19">
        <v>34</v>
      </c>
      <c r="T42" s="19">
        <v>23</v>
      </c>
      <c r="U42" s="19">
        <v>4</v>
      </c>
      <c r="V42" s="19">
        <v>6</v>
      </c>
      <c r="W42" s="19"/>
      <c r="X42" s="19">
        <v>20</v>
      </c>
      <c r="Y42" s="19">
        <v>0</v>
      </c>
      <c r="Z42" s="19">
        <v>20</v>
      </c>
      <c r="AA42" s="19">
        <v>0</v>
      </c>
      <c r="AB42" s="19"/>
      <c r="AC42" s="19">
        <v>0</v>
      </c>
      <c r="AD42" s="19">
        <v>0</v>
      </c>
      <c r="AE42" s="19">
        <v>0</v>
      </c>
      <c r="AF42" s="19">
        <v>0</v>
      </c>
      <c r="AG42" s="19">
        <v>0</v>
      </c>
      <c r="AH42" s="19">
        <v>0</v>
      </c>
      <c r="AI42" s="19">
        <v>0</v>
      </c>
      <c r="AJ42" s="19">
        <v>0</v>
      </c>
      <c r="AK42" s="19">
        <v>0</v>
      </c>
      <c r="AL42" s="19"/>
      <c r="AM42" s="19">
        <v>41</v>
      </c>
      <c r="AN42" s="19">
        <v>0</v>
      </c>
      <c r="AO42" s="19">
        <v>0</v>
      </c>
      <c r="AP42" s="19">
        <v>40</v>
      </c>
      <c r="AQ42" s="19">
        <v>1</v>
      </c>
      <c r="AR42" s="19"/>
      <c r="AS42" s="19">
        <v>175</v>
      </c>
      <c r="AT42" s="19">
        <v>131</v>
      </c>
      <c r="AU42" s="19">
        <v>41</v>
      </c>
      <c r="AV42" s="19">
        <v>3</v>
      </c>
      <c r="AW42" s="19"/>
      <c r="AX42" s="19">
        <v>0</v>
      </c>
      <c r="AY42" s="19">
        <v>0</v>
      </c>
      <c r="AZ42" s="19">
        <v>0</v>
      </c>
      <c r="BA42" s="19"/>
      <c r="BB42" s="19">
        <v>1</v>
      </c>
      <c r="BC42" s="19">
        <v>0</v>
      </c>
      <c r="BD42" s="19">
        <v>1</v>
      </c>
      <c r="BE42" s="19"/>
      <c r="BF42" s="19">
        <v>30</v>
      </c>
      <c r="BG42" s="19">
        <v>0</v>
      </c>
      <c r="BH42" s="19">
        <v>0</v>
      </c>
      <c r="BI42" s="19"/>
      <c r="BJ42" s="19">
        <v>4</v>
      </c>
      <c r="BK42" s="19">
        <v>0</v>
      </c>
      <c r="BL42" s="19"/>
      <c r="BM42" s="19">
        <v>0</v>
      </c>
      <c r="BN42" s="19">
        <v>0</v>
      </c>
      <c r="BO42" s="19"/>
      <c r="BP42" s="19">
        <v>7</v>
      </c>
      <c r="BQ42" s="19">
        <v>0</v>
      </c>
      <c r="BR42" s="19"/>
      <c r="BS42" s="19">
        <v>18</v>
      </c>
      <c r="BT42" s="19">
        <v>0</v>
      </c>
      <c r="BU42" s="19"/>
      <c r="BV42" s="19">
        <v>51</v>
      </c>
      <c r="BW42" s="19">
        <v>0</v>
      </c>
      <c r="BX42" s="19">
        <v>0</v>
      </c>
      <c r="BY42" s="19">
        <v>14</v>
      </c>
      <c r="BZ42" s="19">
        <v>34</v>
      </c>
      <c r="CA42" s="19">
        <v>2</v>
      </c>
      <c r="CB42" s="19"/>
      <c r="CC42" s="19">
        <v>827</v>
      </c>
    </row>
    <row r="43" spans="1:82" s="243" customFormat="1" ht="11.25" customHeight="1" x14ac:dyDescent="0.35">
      <c r="A43" s="24" t="s">
        <v>131</v>
      </c>
      <c r="B43" s="3"/>
      <c r="C43" s="4">
        <v>2015</v>
      </c>
      <c r="D43" s="4"/>
      <c r="E43" s="145">
        <v>427</v>
      </c>
      <c r="F43" s="19">
        <v>195</v>
      </c>
      <c r="G43" s="19">
        <v>14</v>
      </c>
      <c r="H43" s="19">
        <v>170</v>
      </c>
      <c r="I43" s="19">
        <v>49</v>
      </c>
      <c r="J43" s="19"/>
      <c r="K43" s="242">
        <v>37</v>
      </c>
      <c r="L43" s="19">
        <v>1</v>
      </c>
      <c r="M43" s="19">
        <v>7</v>
      </c>
      <c r="N43" s="19">
        <v>1</v>
      </c>
      <c r="O43" s="19">
        <v>27</v>
      </c>
      <c r="P43" s="19">
        <v>1</v>
      </c>
      <c r="Q43" s="19">
        <v>0</v>
      </c>
      <c r="R43" s="19"/>
      <c r="S43" s="19">
        <v>34</v>
      </c>
      <c r="T43" s="19">
        <v>23</v>
      </c>
      <c r="U43" s="19">
        <v>5</v>
      </c>
      <c r="V43" s="19">
        <v>6</v>
      </c>
      <c r="W43" s="19"/>
      <c r="X43" s="19">
        <v>20</v>
      </c>
      <c r="Y43" s="19">
        <v>0</v>
      </c>
      <c r="Z43" s="19">
        <v>20</v>
      </c>
      <c r="AA43" s="19">
        <v>0</v>
      </c>
      <c r="AB43" s="19"/>
      <c r="AC43" s="19">
        <v>1</v>
      </c>
      <c r="AD43" s="19">
        <v>0</v>
      </c>
      <c r="AE43" s="19">
        <v>0</v>
      </c>
      <c r="AF43" s="19">
        <v>0</v>
      </c>
      <c r="AG43" s="19">
        <v>0</v>
      </c>
      <c r="AH43" s="19">
        <v>0</v>
      </c>
      <c r="AI43" s="19">
        <v>0</v>
      </c>
      <c r="AJ43" s="19">
        <v>0</v>
      </c>
      <c r="AK43" s="19">
        <v>0</v>
      </c>
      <c r="AL43" s="19"/>
      <c r="AM43" s="19">
        <v>57</v>
      </c>
      <c r="AN43" s="19">
        <v>21</v>
      </c>
      <c r="AO43" s="19">
        <v>0</v>
      </c>
      <c r="AP43" s="19">
        <v>34</v>
      </c>
      <c r="AQ43" s="19">
        <v>1</v>
      </c>
      <c r="AR43" s="19"/>
      <c r="AS43" s="19">
        <v>162</v>
      </c>
      <c r="AT43" s="19">
        <v>135</v>
      </c>
      <c r="AU43" s="19">
        <v>24</v>
      </c>
      <c r="AV43" s="19">
        <v>4</v>
      </c>
      <c r="AW43" s="19"/>
      <c r="AX43" s="19">
        <v>0</v>
      </c>
      <c r="AY43" s="19">
        <v>0</v>
      </c>
      <c r="AZ43" s="19">
        <v>0</v>
      </c>
      <c r="BA43" s="19"/>
      <c r="BB43" s="19">
        <v>1</v>
      </c>
      <c r="BC43" s="19">
        <v>0</v>
      </c>
      <c r="BD43" s="19">
        <v>0</v>
      </c>
      <c r="BE43" s="19"/>
      <c r="BF43" s="19">
        <v>37</v>
      </c>
      <c r="BG43" s="19">
        <v>2</v>
      </c>
      <c r="BH43" s="19">
        <v>2</v>
      </c>
      <c r="BI43" s="19"/>
      <c r="BJ43" s="19">
        <v>4</v>
      </c>
      <c r="BK43" s="19">
        <v>0</v>
      </c>
      <c r="BL43" s="19"/>
      <c r="BM43" s="19">
        <v>2</v>
      </c>
      <c r="BN43" s="19">
        <v>0</v>
      </c>
      <c r="BO43" s="19"/>
      <c r="BP43" s="19">
        <v>7</v>
      </c>
      <c r="BQ43" s="19">
        <v>0</v>
      </c>
      <c r="BR43" s="19"/>
      <c r="BS43" s="19">
        <v>18</v>
      </c>
      <c r="BT43" s="19">
        <v>1</v>
      </c>
      <c r="BU43" s="19"/>
      <c r="BV43" s="19">
        <v>51</v>
      </c>
      <c r="BW43" s="19">
        <v>0</v>
      </c>
      <c r="BX43" s="19">
        <v>0</v>
      </c>
      <c r="BY43" s="19">
        <v>14</v>
      </c>
      <c r="BZ43" s="19">
        <v>34</v>
      </c>
      <c r="CA43" s="19">
        <v>2</v>
      </c>
      <c r="CB43" s="19"/>
      <c r="CC43" s="19">
        <v>827</v>
      </c>
    </row>
    <row r="44" spans="1:82" s="243" customFormat="1" ht="11.25" customHeight="1" x14ac:dyDescent="0.35">
      <c r="A44" s="3"/>
      <c r="B44" s="3"/>
      <c r="C44" s="4">
        <v>2018</v>
      </c>
      <c r="D44" s="4"/>
      <c r="E44" s="145">
        <v>426</v>
      </c>
      <c r="F44" s="19">
        <v>203</v>
      </c>
      <c r="G44" s="19">
        <v>13</v>
      </c>
      <c r="H44" s="19">
        <v>164</v>
      </c>
      <c r="I44" s="19">
        <v>46</v>
      </c>
      <c r="J44" s="19"/>
      <c r="K44" s="242">
        <v>34</v>
      </c>
      <c r="L44" s="19">
        <v>1</v>
      </c>
      <c r="M44" s="19">
        <v>7</v>
      </c>
      <c r="N44" s="19">
        <v>0</v>
      </c>
      <c r="O44" s="19">
        <v>26</v>
      </c>
      <c r="P44" s="19">
        <v>1</v>
      </c>
      <c r="Q44" s="19">
        <v>0</v>
      </c>
      <c r="R44" s="19"/>
      <c r="S44" s="19">
        <v>34</v>
      </c>
      <c r="T44" s="19">
        <v>23</v>
      </c>
      <c r="U44" s="19">
        <v>5</v>
      </c>
      <c r="V44" s="19">
        <v>6</v>
      </c>
      <c r="W44" s="19"/>
      <c r="X44" s="19">
        <v>21</v>
      </c>
      <c r="Y44" s="19">
        <v>0</v>
      </c>
      <c r="Z44" s="19">
        <v>21</v>
      </c>
      <c r="AA44" s="19">
        <v>0</v>
      </c>
      <c r="AB44" s="19"/>
      <c r="AC44" s="19">
        <v>0</v>
      </c>
      <c r="AD44" s="19">
        <v>0</v>
      </c>
      <c r="AE44" s="19">
        <v>0</v>
      </c>
      <c r="AF44" s="19">
        <v>0</v>
      </c>
      <c r="AG44" s="19">
        <v>0</v>
      </c>
      <c r="AH44" s="19">
        <v>0</v>
      </c>
      <c r="AI44" s="19">
        <v>0</v>
      </c>
      <c r="AJ44" s="19">
        <v>0</v>
      </c>
      <c r="AK44" s="19">
        <v>0</v>
      </c>
      <c r="AL44" s="19"/>
      <c r="AM44" s="19">
        <v>45</v>
      </c>
      <c r="AN44" s="19">
        <v>0</v>
      </c>
      <c r="AO44" s="19">
        <v>0</v>
      </c>
      <c r="AP44" s="19">
        <v>43</v>
      </c>
      <c r="AQ44" s="19">
        <v>2</v>
      </c>
      <c r="AR44" s="19"/>
      <c r="AS44" s="19">
        <v>178</v>
      </c>
      <c r="AT44" s="19">
        <v>133</v>
      </c>
      <c r="AU44" s="19">
        <v>39</v>
      </c>
      <c r="AV44" s="19">
        <v>6</v>
      </c>
      <c r="AW44" s="19"/>
      <c r="AX44" s="19">
        <v>0</v>
      </c>
      <c r="AY44" s="19">
        <v>0</v>
      </c>
      <c r="AZ44" s="19">
        <v>0</v>
      </c>
      <c r="BA44" s="19"/>
      <c r="BB44" s="19">
        <v>1</v>
      </c>
      <c r="BC44" s="19">
        <v>0</v>
      </c>
      <c r="BD44" s="19">
        <v>1</v>
      </c>
      <c r="BE44" s="19"/>
      <c r="BF44" s="19">
        <v>38</v>
      </c>
      <c r="BG44" s="19">
        <v>0</v>
      </c>
      <c r="BH44" s="19">
        <v>0</v>
      </c>
      <c r="BI44" s="19"/>
      <c r="BJ44" s="19">
        <v>6</v>
      </c>
      <c r="BK44" s="19">
        <v>1</v>
      </c>
      <c r="BL44" s="19"/>
      <c r="BM44" s="19">
        <v>0</v>
      </c>
      <c r="BN44" s="19">
        <v>0</v>
      </c>
      <c r="BO44" s="19"/>
      <c r="BP44" s="19">
        <v>7</v>
      </c>
      <c r="BQ44" s="19">
        <v>7</v>
      </c>
      <c r="BR44" s="19"/>
      <c r="BS44" s="19">
        <v>18</v>
      </c>
      <c r="BT44" s="19">
        <v>0</v>
      </c>
      <c r="BU44" s="19"/>
      <c r="BV44" s="19">
        <v>51</v>
      </c>
      <c r="BW44" s="19">
        <v>0</v>
      </c>
      <c r="BX44" s="19">
        <v>3</v>
      </c>
      <c r="BY44" s="19">
        <v>12</v>
      </c>
      <c r="BZ44" s="19">
        <v>34</v>
      </c>
      <c r="CA44" s="19">
        <v>3</v>
      </c>
      <c r="CB44" s="19"/>
      <c r="CC44" s="19">
        <v>827</v>
      </c>
    </row>
    <row r="45" spans="1:82" s="243" customFormat="1" ht="11.25" customHeight="1" x14ac:dyDescent="0.35">
      <c r="A45" s="8"/>
      <c r="B45" s="3"/>
      <c r="C45" s="4">
        <v>2020</v>
      </c>
      <c r="D45" s="4"/>
      <c r="E45" s="145">
        <v>426</v>
      </c>
      <c r="F45" s="19">
        <v>210</v>
      </c>
      <c r="G45" s="19">
        <v>12</v>
      </c>
      <c r="H45" s="19">
        <v>161</v>
      </c>
      <c r="I45" s="19">
        <v>44</v>
      </c>
      <c r="J45" s="19"/>
      <c r="K45" s="242">
        <v>35</v>
      </c>
      <c r="L45" s="19">
        <v>1</v>
      </c>
      <c r="M45" s="19">
        <v>7</v>
      </c>
      <c r="N45" s="19">
        <v>0</v>
      </c>
      <c r="O45" s="19">
        <v>27</v>
      </c>
      <c r="P45" s="19">
        <v>1</v>
      </c>
      <c r="Q45" s="19">
        <v>0</v>
      </c>
      <c r="R45" s="19"/>
      <c r="S45" s="19">
        <v>34</v>
      </c>
      <c r="T45" s="19">
        <v>24</v>
      </c>
      <c r="U45" s="19">
        <v>5</v>
      </c>
      <c r="V45" s="19">
        <v>6</v>
      </c>
      <c r="W45" s="19"/>
      <c r="X45" s="19">
        <v>21</v>
      </c>
      <c r="Y45" s="19">
        <v>0</v>
      </c>
      <c r="Z45" s="19">
        <v>21</v>
      </c>
      <c r="AA45" s="19">
        <v>0</v>
      </c>
      <c r="AB45" s="19"/>
      <c r="AC45" s="19">
        <v>0</v>
      </c>
      <c r="AD45" s="19">
        <v>0</v>
      </c>
      <c r="AE45" s="19">
        <v>0</v>
      </c>
      <c r="AF45" s="19">
        <v>0</v>
      </c>
      <c r="AG45" s="19">
        <v>0</v>
      </c>
      <c r="AH45" s="19">
        <v>0</v>
      </c>
      <c r="AI45" s="19">
        <v>0</v>
      </c>
      <c r="AJ45" s="19">
        <v>0</v>
      </c>
      <c r="AK45" s="19">
        <v>0</v>
      </c>
      <c r="AL45" s="19"/>
      <c r="AM45" s="19">
        <v>44</v>
      </c>
      <c r="AN45" s="19">
        <v>0</v>
      </c>
      <c r="AO45" s="19">
        <v>0</v>
      </c>
      <c r="AP45" s="19">
        <v>42</v>
      </c>
      <c r="AQ45" s="19">
        <v>2</v>
      </c>
      <c r="AR45" s="19"/>
      <c r="AS45" s="19">
        <v>177</v>
      </c>
      <c r="AT45" s="19">
        <v>134</v>
      </c>
      <c r="AU45" s="19">
        <v>38</v>
      </c>
      <c r="AV45" s="19">
        <v>5</v>
      </c>
      <c r="AW45" s="19"/>
      <c r="AX45" s="19">
        <v>0</v>
      </c>
      <c r="AY45" s="19">
        <v>0</v>
      </c>
      <c r="AZ45" s="19">
        <v>0</v>
      </c>
      <c r="BA45" s="19"/>
      <c r="BB45" s="19">
        <v>0</v>
      </c>
      <c r="BC45" s="19">
        <v>0</v>
      </c>
      <c r="BD45" s="19">
        <v>0</v>
      </c>
      <c r="BE45" s="19"/>
      <c r="BF45" s="19">
        <v>38</v>
      </c>
      <c r="BG45" s="19">
        <v>0</v>
      </c>
      <c r="BH45" s="19">
        <v>0</v>
      </c>
      <c r="BI45" s="19"/>
      <c r="BJ45" s="19">
        <v>6</v>
      </c>
      <c r="BK45" s="19">
        <v>0</v>
      </c>
      <c r="BL45" s="19"/>
      <c r="BM45" s="19">
        <v>0</v>
      </c>
      <c r="BN45" s="19">
        <v>0</v>
      </c>
      <c r="BO45" s="19"/>
      <c r="BP45" s="19">
        <v>7</v>
      </c>
      <c r="BQ45" s="19">
        <v>7</v>
      </c>
      <c r="BR45" s="19"/>
      <c r="BS45" s="19">
        <v>18</v>
      </c>
      <c r="BT45" s="19">
        <v>0</v>
      </c>
      <c r="BU45" s="19"/>
      <c r="BV45" s="19">
        <v>52</v>
      </c>
      <c r="BW45" s="19">
        <v>0</v>
      </c>
      <c r="BX45" s="19">
        <v>4</v>
      </c>
      <c r="BY45" s="19">
        <v>11</v>
      </c>
      <c r="BZ45" s="19">
        <v>33</v>
      </c>
      <c r="CA45" s="19">
        <v>4</v>
      </c>
      <c r="CB45" s="19"/>
      <c r="CC45" s="19">
        <v>827</v>
      </c>
    </row>
    <row r="46" spans="1:82" s="241" customFormat="1" ht="11.25" customHeight="1" x14ac:dyDescent="0.35">
      <c r="A46" s="7" t="s">
        <v>41</v>
      </c>
      <c r="B46" s="7" t="s">
        <v>224</v>
      </c>
      <c r="C46" s="55">
        <v>2013</v>
      </c>
      <c r="D46" s="55"/>
      <c r="E46" s="107">
        <v>80</v>
      </c>
      <c r="F46" s="53">
        <v>39</v>
      </c>
      <c r="G46" s="53">
        <v>3</v>
      </c>
      <c r="H46" s="53">
        <v>27</v>
      </c>
      <c r="I46" s="53">
        <v>11</v>
      </c>
      <c r="J46" s="53"/>
      <c r="K46" s="245">
        <v>81</v>
      </c>
      <c r="L46" s="53">
        <v>1</v>
      </c>
      <c r="M46" s="53">
        <v>3</v>
      </c>
      <c r="N46" s="53">
        <v>0</v>
      </c>
      <c r="O46" s="53">
        <v>76</v>
      </c>
      <c r="P46" s="53">
        <v>1</v>
      </c>
      <c r="Q46" s="53">
        <v>0</v>
      </c>
      <c r="R46" s="53"/>
      <c r="S46" s="53">
        <v>7</v>
      </c>
      <c r="T46" s="53">
        <v>4</v>
      </c>
      <c r="U46" s="53">
        <v>1</v>
      </c>
      <c r="V46" s="53">
        <v>3</v>
      </c>
      <c r="W46" s="53"/>
      <c r="X46" s="53">
        <v>2</v>
      </c>
      <c r="Y46" s="53">
        <v>0</v>
      </c>
      <c r="Z46" s="53">
        <v>2</v>
      </c>
      <c r="AA46" s="53">
        <v>0</v>
      </c>
      <c r="AB46" s="53"/>
      <c r="AC46" s="53">
        <v>0</v>
      </c>
      <c r="AD46" s="53">
        <v>0</v>
      </c>
      <c r="AE46" s="53">
        <v>0</v>
      </c>
      <c r="AF46" s="53">
        <v>0</v>
      </c>
      <c r="AG46" s="53">
        <v>0</v>
      </c>
      <c r="AH46" s="53">
        <v>0</v>
      </c>
      <c r="AI46" s="53">
        <v>0</v>
      </c>
      <c r="AJ46" s="53">
        <v>0</v>
      </c>
      <c r="AK46" s="53">
        <v>0</v>
      </c>
      <c r="AL46" s="53"/>
      <c r="AM46" s="53">
        <v>7</v>
      </c>
      <c r="AN46" s="53">
        <v>0</v>
      </c>
      <c r="AO46" s="53">
        <v>3</v>
      </c>
      <c r="AP46" s="53">
        <v>0</v>
      </c>
      <c r="AQ46" s="53">
        <v>4</v>
      </c>
      <c r="AR46" s="53"/>
      <c r="AS46" s="53">
        <v>118</v>
      </c>
      <c r="AT46" s="53">
        <v>80</v>
      </c>
      <c r="AU46" s="53">
        <v>34</v>
      </c>
      <c r="AV46" s="53">
        <v>4</v>
      </c>
      <c r="AW46" s="53"/>
      <c r="AX46" s="53">
        <v>0</v>
      </c>
      <c r="AY46" s="53">
        <v>0</v>
      </c>
      <c r="AZ46" s="53">
        <v>0</v>
      </c>
      <c r="BA46" s="53"/>
      <c r="BB46" s="53">
        <v>3</v>
      </c>
      <c r="BC46" s="53">
        <v>1</v>
      </c>
      <c r="BD46" s="53">
        <v>2</v>
      </c>
      <c r="BE46" s="53"/>
      <c r="BF46" s="53">
        <v>20</v>
      </c>
      <c r="BG46" s="53">
        <v>0</v>
      </c>
      <c r="BH46" s="53">
        <v>0</v>
      </c>
      <c r="BI46" s="53"/>
      <c r="BJ46" s="53">
        <v>2</v>
      </c>
      <c r="BK46" s="53">
        <v>0</v>
      </c>
      <c r="BL46" s="53"/>
      <c r="BM46" s="53">
        <v>0</v>
      </c>
      <c r="BN46" s="53">
        <v>0</v>
      </c>
      <c r="BO46" s="53"/>
      <c r="BP46" s="53">
        <v>3</v>
      </c>
      <c r="BQ46" s="53">
        <v>0</v>
      </c>
      <c r="BR46" s="53"/>
      <c r="BS46" s="53">
        <v>15</v>
      </c>
      <c r="BT46" s="53">
        <v>0</v>
      </c>
      <c r="BU46" s="53"/>
      <c r="BV46" s="53">
        <v>15</v>
      </c>
      <c r="BW46" s="53">
        <v>0</v>
      </c>
      <c r="BX46" s="53">
        <v>0</v>
      </c>
      <c r="BY46" s="53">
        <v>4</v>
      </c>
      <c r="BZ46" s="53">
        <v>10</v>
      </c>
      <c r="CA46" s="53">
        <v>1</v>
      </c>
      <c r="CB46" s="53"/>
      <c r="CC46" s="53">
        <v>334</v>
      </c>
    </row>
    <row r="47" spans="1:82" s="241" customFormat="1" ht="11.25" customHeight="1" x14ac:dyDescent="0.35">
      <c r="A47" s="7"/>
      <c r="B47" s="7"/>
      <c r="C47" s="55">
        <v>2015</v>
      </c>
      <c r="D47" s="55"/>
      <c r="E47" s="107">
        <v>81</v>
      </c>
      <c r="F47" s="53">
        <v>39</v>
      </c>
      <c r="G47" s="53">
        <v>3</v>
      </c>
      <c r="H47" s="53">
        <v>26</v>
      </c>
      <c r="I47" s="53">
        <v>12</v>
      </c>
      <c r="J47" s="53"/>
      <c r="K47" s="245">
        <v>87</v>
      </c>
      <c r="L47" s="53">
        <v>1</v>
      </c>
      <c r="M47" s="53">
        <v>2</v>
      </c>
      <c r="N47" s="53">
        <v>0</v>
      </c>
      <c r="O47" s="53">
        <v>82</v>
      </c>
      <c r="P47" s="53">
        <v>1</v>
      </c>
      <c r="Q47" s="53">
        <v>0</v>
      </c>
      <c r="R47" s="53"/>
      <c r="S47" s="53">
        <v>7</v>
      </c>
      <c r="T47" s="53">
        <v>4</v>
      </c>
      <c r="U47" s="53">
        <v>1</v>
      </c>
      <c r="V47" s="53">
        <v>3</v>
      </c>
      <c r="W47" s="53"/>
      <c r="X47" s="53">
        <v>3</v>
      </c>
      <c r="Y47" s="53">
        <v>0</v>
      </c>
      <c r="Z47" s="53">
        <v>2</v>
      </c>
      <c r="AA47" s="53">
        <v>0</v>
      </c>
      <c r="AB47" s="53"/>
      <c r="AC47" s="53">
        <v>0</v>
      </c>
      <c r="AD47" s="53">
        <v>0</v>
      </c>
      <c r="AE47" s="53">
        <v>0</v>
      </c>
      <c r="AF47" s="53">
        <v>0</v>
      </c>
      <c r="AG47" s="53">
        <v>0</v>
      </c>
      <c r="AH47" s="53">
        <v>0</v>
      </c>
      <c r="AI47" s="53">
        <v>0</v>
      </c>
      <c r="AJ47" s="53">
        <v>0</v>
      </c>
      <c r="AK47" s="53">
        <v>0</v>
      </c>
      <c r="AL47" s="53"/>
      <c r="AM47" s="53">
        <v>8</v>
      </c>
      <c r="AN47" s="53">
        <v>0</v>
      </c>
      <c r="AO47" s="53">
        <v>4</v>
      </c>
      <c r="AP47" s="53">
        <v>0</v>
      </c>
      <c r="AQ47" s="53">
        <v>4</v>
      </c>
      <c r="AR47" s="53"/>
      <c r="AS47" s="53">
        <v>135</v>
      </c>
      <c r="AT47" s="53">
        <v>96</v>
      </c>
      <c r="AU47" s="53">
        <v>33</v>
      </c>
      <c r="AV47" s="53">
        <v>6</v>
      </c>
      <c r="AW47" s="53"/>
      <c r="AX47" s="53">
        <v>0</v>
      </c>
      <c r="AY47" s="53">
        <v>0</v>
      </c>
      <c r="AZ47" s="53">
        <v>0</v>
      </c>
      <c r="BA47" s="53"/>
      <c r="BB47" s="53">
        <v>3</v>
      </c>
      <c r="BC47" s="53">
        <v>0</v>
      </c>
      <c r="BD47" s="53">
        <v>2</v>
      </c>
      <c r="BE47" s="53"/>
      <c r="BF47" s="53">
        <v>21</v>
      </c>
      <c r="BG47" s="53">
        <v>0</v>
      </c>
      <c r="BH47" s="53">
        <v>0</v>
      </c>
      <c r="BI47" s="53"/>
      <c r="BJ47" s="53">
        <v>2</v>
      </c>
      <c r="BK47" s="53">
        <v>0</v>
      </c>
      <c r="BL47" s="53"/>
      <c r="BM47" s="53">
        <v>0</v>
      </c>
      <c r="BN47" s="53">
        <v>0</v>
      </c>
      <c r="BO47" s="53"/>
      <c r="BP47" s="53">
        <v>3</v>
      </c>
      <c r="BQ47" s="53">
        <v>0</v>
      </c>
      <c r="BR47" s="53"/>
      <c r="BS47" s="53">
        <v>15</v>
      </c>
      <c r="BT47" s="53">
        <v>0</v>
      </c>
      <c r="BU47" s="53"/>
      <c r="BV47" s="53">
        <v>17</v>
      </c>
      <c r="BW47" s="53">
        <v>0</v>
      </c>
      <c r="BX47" s="53">
        <v>0</v>
      </c>
      <c r="BY47" s="53">
        <v>4</v>
      </c>
      <c r="BZ47" s="53">
        <v>11</v>
      </c>
      <c r="CA47" s="53">
        <v>1</v>
      </c>
      <c r="CB47" s="53"/>
      <c r="CC47" s="53">
        <v>361</v>
      </c>
    </row>
    <row r="48" spans="1:82" s="241" customFormat="1" ht="11.25" customHeight="1" x14ac:dyDescent="0.35">
      <c r="A48" s="7"/>
      <c r="B48" s="7"/>
      <c r="C48" s="55">
        <v>2018</v>
      </c>
      <c r="D48" s="55"/>
      <c r="E48" s="107">
        <v>73</v>
      </c>
      <c r="F48" s="53">
        <v>36</v>
      </c>
      <c r="G48" s="53">
        <v>3</v>
      </c>
      <c r="H48" s="53">
        <v>23</v>
      </c>
      <c r="I48" s="53">
        <v>11</v>
      </c>
      <c r="J48" s="53"/>
      <c r="K48" s="245">
        <v>81</v>
      </c>
      <c r="L48" s="53">
        <v>1</v>
      </c>
      <c r="M48" s="53">
        <v>2</v>
      </c>
      <c r="N48" s="53">
        <v>0</v>
      </c>
      <c r="O48" s="53">
        <v>76</v>
      </c>
      <c r="P48" s="53">
        <v>1</v>
      </c>
      <c r="Q48" s="53">
        <v>0</v>
      </c>
      <c r="R48" s="53"/>
      <c r="S48" s="53">
        <v>7</v>
      </c>
      <c r="T48" s="53">
        <v>3</v>
      </c>
      <c r="U48" s="53">
        <v>1</v>
      </c>
      <c r="V48" s="53">
        <v>3</v>
      </c>
      <c r="W48" s="53"/>
      <c r="X48" s="53">
        <v>3</v>
      </c>
      <c r="Y48" s="53">
        <v>0</v>
      </c>
      <c r="Z48" s="53">
        <v>3</v>
      </c>
      <c r="AA48" s="53">
        <v>0</v>
      </c>
      <c r="AB48" s="53"/>
      <c r="AC48" s="53">
        <v>0</v>
      </c>
      <c r="AD48" s="53">
        <v>0</v>
      </c>
      <c r="AE48" s="53">
        <v>0</v>
      </c>
      <c r="AF48" s="53">
        <v>0</v>
      </c>
      <c r="AG48" s="53">
        <v>0</v>
      </c>
      <c r="AH48" s="53">
        <v>0</v>
      </c>
      <c r="AI48" s="53">
        <v>0</v>
      </c>
      <c r="AJ48" s="53">
        <v>0</v>
      </c>
      <c r="AK48" s="53">
        <v>0</v>
      </c>
      <c r="AL48" s="53"/>
      <c r="AM48" s="53">
        <v>8</v>
      </c>
      <c r="AN48" s="53">
        <v>0</v>
      </c>
      <c r="AO48" s="53">
        <v>4</v>
      </c>
      <c r="AP48" s="53">
        <v>0</v>
      </c>
      <c r="AQ48" s="53">
        <v>4</v>
      </c>
      <c r="AR48" s="53"/>
      <c r="AS48" s="53">
        <v>133</v>
      </c>
      <c r="AT48" s="53">
        <v>92</v>
      </c>
      <c r="AU48" s="53">
        <v>33</v>
      </c>
      <c r="AV48" s="53">
        <v>8</v>
      </c>
      <c r="AW48" s="53"/>
      <c r="AX48" s="53">
        <v>0</v>
      </c>
      <c r="AY48" s="53">
        <v>0</v>
      </c>
      <c r="AZ48" s="53">
        <v>0</v>
      </c>
      <c r="BA48" s="53"/>
      <c r="BB48" s="53">
        <v>3</v>
      </c>
      <c r="BC48" s="53">
        <v>0</v>
      </c>
      <c r="BD48" s="53">
        <v>2</v>
      </c>
      <c r="BE48" s="53"/>
      <c r="BF48" s="53">
        <v>23</v>
      </c>
      <c r="BG48" s="53">
        <v>0</v>
      </c>
      <c r="BH48" s="53">
        <v>0</v>
      </c>
      <c r="BI48" s="53"/>
      <c r="BJ48" s="53">
        <v>2</v>
      </c>
      <c r="BK48" s="53">
        <v>0</v>
      </c>
      <c r="BL48" s="53"/>
      <c r="BM48" s="53">
        <v>0</v>
      </c>
      <c r="BN48" s="53">
        <v>0</v>
      </c>
      <c r="BO48" s="53"/>
      <c r="BP48" s="53">
        <v>3</v>
      </c>
      <c r="BQ48" s="53">
        <v>2</v>
      </c>
      <c r="BR48" s="53"/>
      <c r="BS48" s="53">
        <v>15</v>
      </c>
      <c r="BT48" s="53">
        <v>0</v>
      </c>
      <c r="BU48" s="53"/>
      <c r="BV48" s="53">
        <v>16</v>
      </c>
      <c r="BW48" s="53">
        <v>0</v>
      </c>
      <c r="BX48" s="53">
        <v>1</v>
      </c>
      <c r="BY48" s="53">
        <v>4</v>
      </c>
      <c r="BZ48" s="53">
        <v>10</v>
      </c>
      <c r="CA48" s="53">
        <v>1</v>
      </c>
      <c r="CB48" s="53"/>
      <c r="CC48" s="53">
        <v>347</v>
      </c>
    </row>
    <row r="49" spans="1:82" s="241" customFormat="1" ht="11.25" customHeight="1" x14ac:dyDescent="0.35">
      <c r="A49" s="14"/>
      <c r="B49" s="7"/>
      <c r="C49" s="55">
        <v>2020</v>
      </c>
      <c r="D49" s="55"/>
      <c r="E49" s="107">
        <v>56</v>
      </c>
      <c r="F49" s="53">
        <v>28</v>
      </c>
      <c r="G49" s="53">
        <v>2</v>
      </c>
      <c r="H49" s="53">
        <v>18</v>
      </c>
      <c r="I49" s="53">
        <v>8</v>
      </c>
      <c r="J49" s="53"/>
      <c r="K49" s="245">
        <v>65</v>
      </c>
      <c r="L49" s="53">
        <v>1</v>
      </c>
      <c r="M49" s="53">
        <v>2</v>
      </c>
      <c r="N49" s="53">
        <v>0</v>
      </c>
      <c r="O49" s="53">
        <v>61</v>
      </c>
      <c r="P49" s="53">
        <v>1</v>
      </c>
      <c r="Q49" s="53">
        <v>0</v>
      </c>
      <c r="R49" s="53"/>
      <c r="S49" s="53">
        <v>6</v>
      </c>
      <c r="T49" s="53">
        <v>3</v>
      </c>
      <c r="U49" s="53">
        <v>1</v>
      </c>
      <c r="V49" s="53">
        <v>2</v>
      </c>
      <c r="W49" s="53"/>
      <c r="X49" s="53">
        <v>2</v>
      </c>
      <c r="Y49" s="53">
        <v>0</v>
      </c>
      <c r="Z49" s="53">
        <v>2</v>
      </c>
      <c r="AA49" s="53">
        <v>0</v>
      </c>
      <c r="AB49" s="53"/>
      <c r="AC49" s="53">
        <v>0</v>
      </c>
      <c r="AD49" s="53">
        <v>0</v>
      </c>
      <c r="AE49" s="53">
        <v>0</v>
      </c>
      <c r="AF49" s="53">
        <v>0</v>
      </c>
      <c r="AG49" s="53">
        <v>0</v>
      </c>
      <c r="AH49" s="53">
        <v>0</v>
      </c>
      <c r="AI49" s="53">
        <v>0</v>
      </c>
      <c r="AJ49" s="53">
        <v>0</v>
      </c>
      <c r="AK49" s="53">
        <v>0</v>
      </c>
      <c r="AL49" s="53"/>
      <c r="AM49" s="53">
        <v>6</v>
      </c>
      <c r="AN49" s="53">
        <v>0</v>
      </c>
      <c r="AO49" s="53">
        <v>3</v>
      </c>
      <c r="AP49" s="53">
        <v>0</v>
      </c>
      <c r="AQ49" s="53">
        <v>3</v>
      </c>
      <c r="AR49" s="53"/>
      <c r="AS49" s="53">
        <v>101</v>
      </c>
      <c r="AT49" s="53">
        <v>71</v>
      </c>
      <c r="AU49" s="53">
        <v>24</v>
      </c>
      <c r="AV49" s="53">
        <v>6</v>
      </c>
      <c r="AW49" s="53"/>
      <c r="AX49" s="53">
        <v>0</v>
      </c>
      <c r="AY49" s="53">
        <v>0</v>
      </c>
      <c r="AZ49" s="53">
        <v>0</v>
      </c>
      <c r="BA49" s="53"/>
      <c r="BB49" s="53">
        <v>2</v>
      </c>
      <c r="BC49" s="53">
        <v>0</v>
      </c>
      <c r="BD49" s="53">
        <v>2</v>
      </c>
      <c r="BE49" s="53"/>
      <c r="BF49" s="53">
        <v>18</v>
      </c>
      <c r="BG49" s="53">
        <v>0</v>
      </c>
      <c r="BH49" s="53">
        <v>0</v>
      </c>
      <c r="BI49" s="53"/>
      <c r="BJ49" s="53">
        <v>2</v>
      </c>
      <c r="BK49" s="53">
        <v>0</v>
      </c>
      <c r="BL49" s="53"/>
      <c r="BM49" s="53">
        <v>0</v>
      </c>
      <c r="BN49" s="53">
        <v>0</v>
      </c>
      <c r="BO49" s="53"/>
      <c r="BP49" s="53">
        <v>2</v>
      </c>
      <c r="BQ49" s="53">
        <v>1</v>
      </c>
      <c r="BR49" s="53"/>
      <c r="BS49" s="53">
        <v>12</v>
      </c>
      <c r="BT49" s="53">
        <v>0</v>
      </c>
      <c r="BU49" s="53"/>
      <c r="BV49" s="53">
        <v>12</v>
      </c>
      <c r="BW49" s="53">
        <v>0</v>
      </c>
      <c r="BX49" s="53">
        <v>1</v>
      </c>
      <c r="BY49" s="53">
        <v>3</v>
      </c>
      <c r="BZ49" s="53">
        <v>7</v>
      </c>
      <c r="CA49" s="53">
        <v>1</v>
      </c>
      <c r="CB49" s="53"/>
      <c r="CC49" s="53">
        <v>267</v>
      </c>
    </row>
    <row r="50" spans="1:82" s="243" customFormat="1" ht="11.25" customHeight="1" x14ac:dyDescent="0.35">
      <c r="A50" s="3" t="s">
        <v>232</v>
      </c>
      <c r="B50" s="281" t="s">
        <v>233</v>
      </c>
      <c r="C50" s="4">
        <v>2013</v>
      </c>
      <c r="D50" s="4"/>
      <c r="E50" s="145">
        <v>233170</v>
      </c>
      <c r="F50" s="19">
        <v>96844</v>
      </c>
      <c r="G50" s="19">
        <v>3984</v>
      </c>
      <c r="H50" s="19">
        <v>117417</v>
      </c>
      <c r="I50" s="19">
        <v>14925</v>
      </c>
      <c r="J50" s="19"/>
      <c r="K50" s="242">
        <v>61322</v>
      </c>
      <c r="L50" s="19">
        <v>698</v>
      </c>
      <c r="M50" s="19">
        <v>22638</v>
      </c>
      <c r="N50" s="19">
        <v>2156</v>
      </c>
      <c r="O50" s="19">
        <v>34072</v>
      </c>
      <c r="P50" s="19">
        <v>1758</v>
      </c>
      <c r="Q50" s="19">
        <v>0</v>
      </c>
      <c r="R50" s="19"/>
      <c r="S50" s="19">
        <v>15905</v>
      </c>
      <c r="T50" s="19">
        <v>4163</v>
      </c>
      <c r="U50" s="19">
        <v>7114</v>
      </c>
      <c r="V50" s="19">
        <v>4627</v>
      </c>
      <c r="W50" s="19"/>
      <c r="X50" s="19">
        <v>22139</v>
      </c>
      <c r="Y50" s="19">
        <v>16653</v>
      </c>
      <c r="Z50" s="19">
        <v>3065</v>
      </c>
      <c r="AA50" s="19">
        <v>2421</v>
      </c>
      <c r="AB50" s="19"/>
      <c r="AC50" s="19">
        <v>342</v>
      </c>
      <c r="AD50" s="19">
        <v>152</v>
      </c>
      <c r="AE50" s="19">
        <v>67</v>
      </c>
      <c r="AF50" s="19">
        <v>2</v>
      </c>
      <c r="AG50" s="19">
        <v>2</v>
      </c>
      <c r="AH50" s="19">
        <v>118</v>
      </c>
      <c r="AI50" s="19">
        <v>0</v>
      </c>
      <c r="AJ50" s="19">
        <v>0</v>
      </c>
      <c r="AK50" s="19">
        <v>0</v>
      </c>
      <c r="AL50" s="19"/>
      <c r="AM50" s="19">
        <v>205769</v>
      </c>
      <c r="AN50" s="19">
        <v>193983</v>
      </c>
      <c r="AO50" s="19">
        <v>843</v>
      </c>
      <c r="AP50" s="19">
        <v>10377</v>
      </c>
      <c r="AQ50" s="19">
        <v>566</v>
      </c>
      <c r="AR50" s="19"/>
      <c r="AS50" s="19">
        <v>211480</v>
      </c>
      <c r="AT50" s="19">
        <v>149361</v>
      </c>
      <c r="AU50" s="19">
        <v>59149</v>
      </c>
      <c r="AV50" s="19">
        <v>2971</v>
      </c>
      <c r="AW50" s="19"/>
      <c r="AX50" s="19">
        <v>2132</v>
      </c>
      <c r="AY50" s="19">
        <v>1681</v>
      </c>
      <c r="AZ50" s="19">
        <v>451</v>
      </c>
      <c r="BA50" s="19"/>
      <c r="BB50" s="19">
        <v>1369</v>
      </c>
      <c r="BC50" s="19">
        <v>757</v>
      </c>
      <c r="BD50" s="19">
        <v>612</v>
      </c>
      <c r="BE50" s="19"/>
      <c r="BF50" s="19">
        <v>157273</v>
      </c>
      <c r="BG50" s="19">
        <v>48895</v>
      </c>
      <c r="BH50" s="19">
        <v>22287</v>
      </c>
      <c r="BI50" s="19"/>
      <c r="BJ50" s="19">
        <v>6701</v>
      </c>
      <c r="BK50" s="19">
        <v>187</v>
      </c>
      <c r="BL50" s="19"/>
      <c r="BM50" s="19">
        <v>32022</v>
      </c>
      <c r="BN50" s="19">
        <v>0</v>
      </c>
      <c r="BO50" s="19"/>
      <c r="BP50" s="19">
        <v>10586</v>
      </c>
      <c r="BQ50" s="19">
        <v>0</v>
      </c>
      <c r="BR50" s="19"/>
      <c r="BS50" s="19">
        <v>33867</v>
      </c>
      <c r="BT50" s="19">
        <v>2729</v>
      </c>
      <c r="BU50" s="19"/>
      <c r="BV50" s="19">
        <v>33438</v>
      </c>
      <c r="BW50" s="19">
        <v>117</v>
      </c>
      <c r="BX50" s="19">
        <v>152</v>
      </c>
      <c r="BY50" s="19">
        <v>9358</v>
      </c>
      <c r="BZ50" s="19">
        <v>21063</v>
      </c>
      <c r="CA50" s="19">
        <v>2747</v>
      </c>
      <c r="CB50" s="19"/>
      <c r="CC50" s="19">
        <v>944339</v>
      </c>
    </row>
    <row r="51" spans="1:82" s="243" customFormat="1" ht="11.25" customHeight="1" x14ac:dyDescent="0.35">
      <c r="A51" s="8"/>
      <c r="B51" s="281"/>
      <c r="C51" s="4">
        <v>2015</v>
      </c>
      <c r="D51" s="4"/>
      <c r="E51" s="145">
        <v>231861</v>
      </c>
      <c r="F51" s="19">
        <v>95041</v>
      </c>
      <c r="G51" s="19">
        <v>3985</v>
      </c>
      <c r="H51" s="19">
        <v>116900</v>
      </c>
      <c r="I51" s="19">
        <v>15935</v>
      </c>
      <c r="J51" s="19"/>
      <c r="K51" s="242">
        <v>60875</v>
      </c>
      <c r="L51" s="19">
        <v>800</v>
      </c>
      <c r="M51" s="19">
        <v>22820</v>
      </c>
      <c r="N51" s="19">
        <v>2171</v>
      </c>
      <c r="O51" s="19">
        <v>33205</v>
      </c>
      <c r="P51" s="19">
        <v>1828</v>
      </c>
      <c r="Q51" s="19">
        <v>50</v>
      </c>
      <c r="R51" s="19"/>
      <c r="S51" s="19">
        <v>16182</v>
      </c>
      <c r="T51" s="19">
        <v>4158</v>
      </c>
      <c r="U51" s="19">
        <v>7256</v>
      </c>
      <c r="V51" s="19">
        <v>4768</v>
      </c>
      <c r="W51" s="19"/>
      <c r="X51" s="19">
        <v>22235</v>
      </c>
      <c r="Y51" s="19">
        <v>16483</v>
      </c>
      <c r="Z51" s="19">
        <v>3134</v>
      </c>
      <c r="AA51" s="19">
        <v>2618</v>
      </c>
      <c r="AB51" s="19"/>
      <c r="AC51" s="19">
        <v>343</v>
      </c>
      <c r="AD51" s="19">
        <v>149</v>
      </c>
      <c r="AE51" s="19">
        <v>67</v>
      </c>
      <c r="AF51" s="19">
        <v>2</v>
      </c>
      <c r="AG51" s="19">
        <v>2</v>
      </c>
      <c r="AH51" s="19">
        <v>123</v>
      </c>
      <c r="AI51" s="19">
        <v>0</v>
      </c>
      <c r="AJ51" s="19">
        <v>0</v>
      </c>
      <c r="AK51" s="19">
        <v>0</v>
      </c>
      <c r="AL51" s="19"/>
      <c r="AM51" s="19">
        <v>197526</v>
      </c>
      <c r="AN51" s="19">
        <v>183498</v>
      </c>
      <c r="AO51" s="19">
        <v>1829</v>
      </c>
      <c r="AP51" s="19">
        <v>11598</v>
      </c>
      <c r="AQ51" s="19">
        <v>601</v>
      </c>
      <c r="AR51" s="19"/>
      <c r="AS51" s="19">
        <v>218538</v>
      </c>
      <c r="AT51" s="19">
        <v>156352</v>
      </c>
      <c r="AU51" s="19">
        <v>58604</v>
      </c>
      <c r="AV51" s="19">
        <v>3582</v>
      </c>
      <c r="AW51" s="19"/>
      <c r="AX51" s="19">
        <v>1939</v>
      </c>
      <c r="AY51" s="19">
        <v>1642</v>
      </c>
      <c r="AZ51" s="19">
        <v>297</v>
      </c>
      <c r="BA51" s="19"/>
      <c r="BB51" s="19">
        <v>887</v>
      </c>
      <c r="BC51" s="19">
        <v>297</v>
      </c>
      <c r="BD51" s="19">
        <v>590</v>
      </c>
      <c r="BE51" s="19"/>
      <c r="BF51" s="19">
        <v>158021</v>
      </c>
      <c r="BG51" s="19">
        <v>49316</v>
      </c>
      <c r="BH51" s="19">
        <v>22760</v>
      </c>
      <c r="BI51" s="19"/>
      <c r="BJ51" s="19">
        <v>6707</v>
      </c>
      <c r="BK51" s="19">
        <v>187</v>
      </c>
      <c r="BL51" s="19"/>
      <c r="BM51" s="19">
        <v>31618</v>
      </c>
      <c r="BN51" s="19">
        <v>0</v>
      </c>
      <c r="BO51" s="19"/>
      <c r="BP51" s="19">
        <v>10586</v>
      </c>
      <c r="BQ51" s="19">
        <v>0</v>
      </c>
      <c r="BR51" s="19"/>
      <c r="BS51" s="19">
        <v>34285</v>
      </c>
      <c r="BT51" s="19">
        <v>2561</v>
      </c>
      <c r="BU51" s="19"/>
      <c r="BV51" s="19">
        <v>34675</v>
      </c>
      <c r="BW51" s="19">
        <v>94</v>
      </c>
      <c r="BX51" s="19">
        <v>180</v>
      </c>
      <c r="BY51" s="19">
        <v>9729</v>
      </c>
      <c r="BZ51" s="19">
        <v>21918</v>
      </c>
      <c r="CA51" s="19">
        <v>2753</v>
      </c>
      <c r="CB51" s="19"/>
      <c r="CC51" s="19">
        <v>943081</v>
      </c>
    </row>
    <row r="52" spans="1:82" s="243" customFormat="1" ht="11.25" customHeight="1" x14ac:dyDescent="0.35">
      <c r="A52" s="3"/>
      <c r="B52" s="3"/>
      <c r="C52" s="4">
        <v>2018</v>
      </c>
      <c r="D52" s="4"/>
      <c r="E52" s="145">
        <v>226912</v>
      </c>
      <c r="F52" s="19">
        <v>96594</v>
      </c>
      <c r="G52" s="19">
        <v>3517</v>
      </c>
      <c r="H52" s="19">
        <v>112871</v>
      </c>
      <c r="I52" s="19">
        <v>13929</v>
      </c>
      <c r="J52" s="19"/>
      <c r="K52" s="242">
        <v>61361</v>
      </c>
      <c r="L52" s="19">
        <v>1001</v>
      </c>
      <c r="M52" s="19">
        <v>23012</v>
      </c>
      <c r="N52" s="19">
        <v>2449</v>
      </c>
      <c r="O52" s="19">
        <v>33140</v>
      </c>
      <c r="P52" s="19">
        <v>1758</v>
      </c>
      <c r="Q52" s="19">
        <v>0</v>
      </c>
      <c r="R52" s="19"/>
      <c r="S52" s="19">
        <v>15908</v>
      </c>
      <c r="T52" s="19">
        <v>4049</v>
      </c>
      <c r="U52" s="19">
        <v>7014</v>
      </c>
      <c r="V52" s="19">
        <v>4844</v>
      </c>
      <c r="W52" s="19"/>
      <c r="X52" s="19">
        <v>22054</v>
      </c>
      <c r="Y52" s="19">
        <v>17135</v>
      </c>
      <c r="Z52" s="19">
        <v>3072</v>
      </c>
      <c r="AA52" s="19">
        <v>1846</v>
      </c>
      <c r="AB52" s="19"/>
      <c r="AC52" s="19">
        <v>334</v>
      </c>
      <c r="AD52" s="19">
        <v>160</v>
      </c>
      <c r="AE52" s="19">
        <v>65</v>
      </c>
      <c r="AF52" s="19">
        <v>2</v>
      </c>
      <c r="AG52" s="19">
        <v>2</v>
      </c>
      <c r="AH52" s="19">
        <v>105</v>
      </c>
      <c r="AI52" s="19">
        <v>0</v>
      </c>
      <c r="AJ52" s="19">
        <v>0</v>
      </c>
      <c r="AK52" s="19">
        <v>0</v>
      </c>
      <c r="AL52" s="19"/>
      <c r="AM52" s="19">
        <v>198606</v>
      </c>
      <c r="AN52" s="19">
        <v>183657</v>
      </c>
      <c r="AO52" s="19">
        <v>2739</v>
      </c>
      <c r="AP52" s="19">
        <v>11534</v>
      </c>
      <c r="AQ52" s="19">
        <v>675</v>
      </c>
      <c r="AR52" s="19"/>
      <c r="AS52" s="19">
        <v>215026</v>
      </c>
      <c r="AT52" s="19">
        <v>153660</v>
      </c>
      <c r="AU52" s="19">
        <v>55980</v>
      </c>
      <c r="AV52" s="19">
        <v>5385</v>
      </c>
      <c r="AW52" s="19"/>
      <c r="AX52" s="19">
        <v>1961</v>
      </c>
      <c r="AY52" s="19">
        <v>1568</v>
      </c>
      <c r="AZ52" s="19">
        <v>392</v>
      </c>
      <c r="BA52" s="19"/>
      <c r="BB52" s="19">
        <v>1045</v>
      </c>
      <c r="BC52" s="19">
        <v>406</v>
      </c>
      <c r="BD52" s="19">
        <v>639</v>
      </c>
      <c r="BE52" s="19"/>
      <c r="BF52" s="19">
        <v>162837</v>
      </c>
      <c r="BG52" s="19">
        <v>48697</v>
      </c>
      <c r="BH52" s="19">
        <v>20929</v>
      </c>
      <c r="BI52" s="19"/>
      <c r="BJ52" s="19">
        <v>7834</v>
      </c>
      <c r="BK52" s="19">
        <v>1530</v>
      </c>
      <c r="BL52" s="19"/>
      <c r="BM52" s="19">
        <v>30460</v>
      </c>
      <c r="BN52" s="19">
        <v>0</v>
      </c>
      <c r="BO52" s="19"/>
      <c r="BP52" s="19">
        <v>10610</v>
      </c>
      <c r="BQ52" s="19">
        <v>8751</v>
      </c>
      <c r="BR52" s="19"/>
      <c r="BS52" s="19">
        <v>32430</v>
      </c>
      <c r="BT52" s="19">
        <v>1595</v>
      </c>
      <c r="BU52" s="19"/>
      <c r="BV52" s="19">
        <v>34932</v>
      </c>
      <c r="BW52" s="19">
        <v>114</v>
      </c>
      <c r="BX52" s="19">
        <v>1844</v>
      </c>
      <c r="BY52" s="19">
        <v>8458</v>
      </c>
      <c r="BZ52" s="19">
        <v>21172</v>
      </c>
      <c r="CA52" s="19">
        <v>3344</v>
      </c>
      <c r="CB52" s="19"/>
      <c r="CC52" s="19">
        <v>940972</v>
      </c>
    </row>
    <row r="53" spans="1:82" s="243" customFormat="1" ht="11.25" customHeight="1" x14ac:dyDescent="0.35">
      <c r="A53" s="3"/>
      <c r="B53" s="3"/>
      <c r="C53" s="4">
        <v>2020</v>
      </c>
      <c r="D53" s="4"/>
      <c r="E53" s="145">
        <v>228962</v>
      </c>
      <c r="F53" s="19">
        <v>100538</v>
      </c>
      <c r="G53" s="19">
        <v>3489</v>
      </c>
      <c r="H53" s="19">
        <v>111259</v>
      </c>
      <c r="I53" s="19">
        <v>13677</v>
      </c>
      <c r="J53" s="19"/>
      <c r="K53" s="242">
        <v>74722</v>
      </c>
      <c r="L53" s="19">
        <v>1170</v>
      </c>
      <c r="M53" s="19">
        <v>23108</v>
      </c>
      <c r="N53" s="19">
        <v>2421</v>
      </c>
      <c r="O53" s="19">
        <v>45468</v>
      </c>
      <c r="P53" s="19">
        <v>2555</v>
      </c>
      <c r="Q53" s="19">
        <v>0</v>
      </c>
      <c r="R53" s="19"/>
      <c r="S53" s="19">
        <v>16445</v>
      </c>
      <c r="T53" s="19">
        <v>4110</v>
      </c>
      <c r="U53" s="19">
        <v>7464</v>
      </c>
      <c r="V53" s="19">
        <v>4871</v>
      </c>
      <c r="W53" s="19"/>
      <c r="X53" s="19">
        <v>22472</v>
      </c>
      <c r="Y53" s="19">
        <v>17430</v>
      </c>
      <c r="Z53" s="19">
        <v>3238</v>
      </c>
      <c r="AA53" s="19">
        <v>1805</v>
      </c>
      <c r="AB53" s="19"/>
      <c r="AC53" s="19">
        <v>490</v>
      </c>
      <c r="AD53" s="19">
        <v>268</v>
      </c>
      <c r="AE53" s="19">
        <v>112</v>
      </c>
      <c r="AF53" s="19">
        <v>2</v>
      </c>
      <c r="AG53" s="19">
        <v>4</v>
      </c>
      <c r="AH53" s="19">
        <v>100</v>
      </c>
      <c r="AI53" s="19">
        <v>0</v>
      </c>
      <c r="AJ53" s="19">
        <v>3</v>
      </c>
      <c r="AK53" s="19">
        <v>1</v>
      </c>
      <c r="AL53" s="19"/>
      <c r="AM53" s="19">
        <v>323103</v>
      </c>
      <c r="AN53" s="19">
        <v>300478</v>
      </c>
      <c r="AO53" s="19">
        <v>4206</v>
      </c>
      <c r="AP53" s="19">
        <v>17545</v>
      </c>
      <c r="AQ53" s="19">
        <v>873</v>
      </c>
      <c r="AR53" s="19"/>
      <c r="AS53" s="19">
        <v>340220</v>
      </c>
      <c r="AT53" s="19">
        <v>245878</v>
      </c>
      <c r="AU53" s="19">
        <v>86202</v>
      </c>
      <c r="AV53" s="19">
        <v>8140</v>
      </c>
      <c r="AW53" s="19"/>
      <c r="AX53" s="19">
        <v>1313</v>
      </c>
      <c r="AY53" s="19">
        <v>866</v>
      </c>
      <c r="AZ53" s="19">
        <v>447</v>
      </c>
      <c r="BA53" s="19"/>
      <c r="BB53" s="19">
        <v>1440</v>
      </c>
      <c r="BC53" s="19">
        <v>402</v>
      </c>
      <c r="BD53" s="19">
        <v>1038</v>
      </c>
      <c r="BE53" s="19"/>
      <c r="BF53" s="19">
        <v>178051</v>
      </c>
      <c r="BG53" s="19">
        <v>51619</v>
      </c>
      <c r="BH53" s="19">
        <v>22798</v>
      </c>
      <c r="BI53" s="19"/>
      <c r="BJ53" s="19">
        <v>9877</v>
      </c>
      <c r="BK53" s="19">
        <v>1559</v>
      </c>
      <c r="BL53" s="19"/>
      <c r="BM53" s="19">
        <v>32832</v>
      </c>
      <c r="BN53" s="19">
        <v>0</v>
      </c>
      <c r="BO53" s="19"/>
      <c r="BP53" s="19">
        <v>10827</v>
      </c>
      <c r="BQ53" s="19">
        <v>9191</v>
      </c>
      <c r="BR53" s="19"/>
      <c r="BS53" s="19">
        <v>37440</v>
      </c>
      <c r="BT53" s="19">
        <v>1910</v>
      </c>
      <c r="BU53" s="19"/>
      <c r="BV53" s="19">
        <v>36107</v>
      </c>
      <c r="BW53" s="19">
        <v>115</v>
      </c>
      <c r="BX53" s="19">
        <v>2423</v>
      </c>
      <c r="BY53" s="19">
        <v>8475</v>
      </c>
      <c r="BZ53" s="19">
        <v>21133</v>
      </c>
      <c r="CA53" s="19">
        <v>3962</v>
      </c>
      <c r="CB53" s="19"/>
      <c r="CC53" s="19">
        <v>1223326</v>
      </c>
    </row>
    <row r="54" spans="1:82" s="243" customFormat="1" ht="11.25" customHeight="1" x14ac:dyDescent="0.35">
      <c r="A54" s="3" t="s">
        <v>42</v>
      </c>
      <c r="B54" s="3" t="s">
        <v>234</v>
      </c>
      <c r="C54" s="4">
        <v>2013</v>
      </c>
      <c r="D54" s="4"/>
      <c r="E54" s="107" t="s">
        <v>84</v>
      </c>
      <c r="F54" s="107" t="s">
        <v>84</v>
      </c>
      <c r="G54" s="107" t="s">
        <v>84</v>
      </c>
      <c r="H54" s="107" t="s">
        <v>84</v>
      </c>
      <c r="I54" s="107" t="s">
        <v>84</v>
      </c>
      <c r="J54" s="107"/>
      <c r="K54" s="107" t="s">
        <v>84</v>
      </c>
      <c r="L54" s="107" t="s">
        <v>84</v>
      </c>
      <c r="M54" s="107" t="s">
        <v>84</v>
      </c>
      <c r="N54" s="107" t="s">
        <v>84</v>
      </c>
      <c r="O54" s="107" t="s">
        <v>84</v>
      </c>
      <c r="P54" s="107" t="s">
        <v>84</v>
      </c>
      <c r="Q54" s="107" t="s">
        <v>84</v>
      </c>
      <c r="R54" s="107"/>
      <c r="S54" s="107" t="s">
        <v>84</v>
      </c>
      <c r="T54" s="107" t="s">
        <v>84</v>
      </c>
      <c r="U54" s="107" t="s">
        <v>84</v>
      </c>
      <c r="V54" s="107" t="s">
        <v>84</v>
      </c>
      <c r="W54" s="107"/>
      <c r="X54" s="107" t="s">
        <v>84</v>
      </c>
      <c r="Y54" s="107" t="s">
        <v>84</v>
      </c>
      <c r="Z54" s="107" t="s">
        <v>84</v>
      </c>
      <c r="AA54" s="107" t="s">
        <v>84</v>
      </c>
      <c r="AB54" s="107"/>
      <c r="AC54" s="107" t="s">
        <v>84</v>
      </c>
      <c r="AD54" s="107" t="s">
        <v>84</v>
      </c>
      <c r="AE54" s="107" t="s">
        <v>84</v>
      </c>
      <c r="AF54" s="107" t="s">
        <v>84</v>
      </c>
      <c r="AG54" s="107" t="s">
        <v>84</v>
      </c>
      <c r="AH54" s="107" t="s">
        <v>84</v>
      </c>
      <c r="AI54" s="107" t="s">
        <v>84</v>
      </c>
      <c r="AJ54" s="107" t="s">
        <v>84</v>
      </c>
      <c r="AK54" s="107" t="s">
        <v>84</v>
      </c>
      <c r="AL54" s="107"/>
      <c r="AM54" s="107" t="s">
        <v>84</v>
      </c>
      <c r="AN54" s="107" t="s">
        <v>84</v>
      </c>
      <c r="AO54" s="107" t="s">
        <v>84</v>
      </c>
      <c r="AP54" s="107" t="s">
        <v>84</v>
      </c>
      <c r="AQ54" s="107" t="s">
        <v>84</v>
      </c>
      <c r="AR54" s="107"/>
      <c r="AS54" s="107" t="s">
        <v>84</v>
      </c>
      <c r="AT54" s="107" t="s">
        <v>84</v>
      </c>
      <c r="AU54" s="107" t="s">
        <v>84</v>
      </c>
      <c r="AV54" s="107" t="s">
        <v>84</v>
      </c>
      <c r="AW54" s="107"/>
      <c r="AX54" s="107" t="s">
        <v>84</v>
      </c>
      <c r="AY54" s="107" t="s">
        <v>84</v>
      </c>
      <c r="AZ54" s="107" t="s">
        <v>84</v>
      </c>
      <c r="BA54" s="107"/>
      <c r="BB54" s="107" t="s">
        <v>84</v>
      </c>
      <c r="BC54" s="107" t="s">
        <v>84</v>
      </c>
      <c r="BD54" s="107" t="s">
        <v>84</v>
      </c>
      <c r="BE54" s="107"/>
      <c r="BF54" s="107" t="s">
        <v>84</v>
      </c>
      <c r="BG54" s="107" t="s">
        <v>84</v>
      </c>
      <c r="BH54" s="107" t="s">
        <v>84</v>
      </c>
      <c r="BI54" s="107"/>
      <c r="BJ54" s="107" t="s">
        <v>84</v>
      </c>
      <c r="BK54" s="107" t="s">
        <v>84</v>
      </c>
      <c r="BL54" s="107"/>
      <c r="BM54" s="107" t="s">
        <v>84</v>
      </c>
      <c r="BN54" s="107" t="s">
        <v>84</v>
      </c>
      <c r="BO54" s="107"/>
      <c r="BP54" s="107" t="s">
        <v>84</v>
      </c>
      <c r="BQ54" s="107" t="s">
        <v>84</v>
      </c>
      <c r="BR54" s="107"/>
      <c r="BS54" s="107" t="s">
        <v>84</v>
      </c>
      <c r="BT54" s="107" t="s">
        <v>84</v>
      </c>
      <c r="BU54" s="107"/>
      <c r="BV54" s="107" t="s">
        <v>84</v>
      </c>
      <c r="BW54" s="107" t="s">
        <v>84</v>
      </c>
      <c r="BX54" s="107" t="s">
        <v>84</v>
      </c>
      <c r="BY54" s="107" t="s">
        <v>84</v>
      </c>
      <c r="BZ54" s="107" t="s">
        <v>84</v>
      </c>
      <c r="CA54" s="107" t="s">
        <v>84</v>
      </c>
      <c r="CB54" s="19"/>
      <c r="CC54" s="107" t="s">
        <v>84</v>
      </c>
    </row>
    <row r="55" spans="1:82" s="243" customFormat="1" ht="11.25" customHeight="1" x14ac:dyDescent="0.35">
      <c r="A55" s="3"/>
      <c r="B55" s="3"/>
      <c r="C55" s="4">
        <v>2015</v>
      </c>
      <c r="D55" s="4"/>
      <c r="E55" s="107" t="s">
        <v>84</v>
      </c>
      <c r="F55" s="107" t="s">
        <v>84</v>
      </c>
      <c r="G55" s="107" t="s">
        <v>84</v>
      </c>
      <c r="H55" s="107" t="s">
        <v>84</v>
      </c>
      <c r="I55" s="107" t="s">
        <v>84</v>
      </c>
      <c r="J55" s="107"/>
      <c r="K55" s="107" t="s">
        <v>84</v>
      </c>
      <c r="L55" s="107" t="s">
        <v>84</v>
      </c>
      <c r="M55" s="107" t="s">
        <v>84</v>
      </c>
      <c r="N55" s="107" t="s">
        <v>84</v>
      </c>
      <c r="O55" s="107" t="s">
        <v>84</v>
      </c>
      <c r="P55" s="107" t="s">
        <v>84</v>
      </c>
      <c r="Q55" s="107" t="s">
        <v>84</v>
      </c>
      <c r="R55" s="107"/>
      <c r="S55" s="107" t="s">
        <v>84</v>
      </c>
      <c r="T55" s="107" t="s">
        <v>84</v>
      </c>
      <c r="U55" s="107" t="s">
        <v>84</v>
      </c>
      <c r="V55" s="107" t="s">
        <v>84</v>
      </c>
      <c r="W55" s="107"/>
      <c r="X55" s="107" t="s">
        <v>84</v>
      </c>
      <c r="Y55" s="107" t="s">
        <v>84</v>
      </c>
      <c r="Z55" s="107" t="s">
        <v>84</v>
      </c>
      <c r="AA55" s="107" t="s">
        <v>84</v>
      </c>
      <c r="AB55" s="107"/>
      <c r="AC55" s="107" t="s">
        <v>84</v>
      </c>
      <c r="AD55" s="107" t="s">
        <v>84</v>
      </c>
      <c r="AE55" s="107" t="s">
        <v>84</v>
      </c>
      <c r="AF55" s="107" t="s">
        <v>84</v>
      </c>
      <c r="AG55" s="107" t="s">
        <v>84</v>
      </c>
      <c r="AH55" s="107" t="s">
        <v>84</v>
      </c>
      <c r="AI55" s="107" t="s">
        <v>84</v>
      </c>
      <c r="AJ55" s="107" t="s">
        <v>84</v>
      </c>
      <c r="AK55" s="107" t="s">
        <v>84</v>
      </c>
      <c r="AL55" s="107"/>
      <c r="AM55" s="107" t="s">
        <v>84</v>
      </c>
      <c r="AN55" s="107" t="s">
        <v>84</v>
      </c>
      <c r="AO55" s="107" t="s">
        <v>84</v>
      </c>
      <c r="AP55" s="107" t="s">
        <v>84</v>
      </c>
      <c r="AQ55" s="107" t="s">
        <v>84</v>
      </c>
      <c r="AR55" s="107"/>
      <c r="AS55" s="107" t="s">
        <v>84</v>
      </c>
      <c r="AT55" s="107" t="s">
        <v>84</v>
      </c>
      <c r="AU55" s="107" t="s">
        <v>84</v>
      </c>
      <c r="AV55" s="107" t="s">
        <v>84</v>
      </c>
      <c r="AW55" s="107"/>
      <c r="AX55" s="107" t="s">
        <v>84</v>
      </c>
      <c r="AY55" s="107" t="s">
        <v>84</v>
      </c>
      <c r="AZ55" s="107" t="s">
        <v>84</v>
      </c>
      <c r="BA55" s="107"/>
      <c r="BB55" s="107" t="s">
        <v>84</v>
      </c>
      <c r="BC55" s="107" t="s">
        <v>84</v>
      </c>
      <c r="BD55" s="107" t="s">
        <v>84</v>
      </c>
      <c r="BE55" s="107"/>
      <c r="BF55" s="107" t="s">
        <v>84</v>
      </c>
      <c r="BG55" s="107" t="s">
        <v>84</v>
      </c>
      <c r="BH55" s="107" t="s">
        <v>84</v>
      </c>
      <c r="BI55" s="107"/>
      <c r="BJ55" s="107" t="s">
        <v>84</v>
      </c>
      <c r="BK55" s="107" t="s">
        <v>84</v>
      </c>
      <c r="BL55" s="107"/>
      <c r="BM55" s="107" t="s">
        <v>84</v>
      </c>
      <c r="BN55" s="107" t="s">
        <v>84</v>
      </c>
      <c r="BO55" s="107"/>
      <c r="BP55" s="107" t="s">
        <v>84</v>
      </c>
      <c r="BQ55" s="107" t="s">
        <v>84</v>
      </c>
      <c r="BR55" s="107"/>
      <c r="BS55" s="107" t="s">
        <v>84</v>
      </c>
      <c r="BT55" s="107" t="s">
        <v>84</v>
      </c>
      <c r="BU55" s="107"/>
      <c r="BV55" s="107" t="s">
        <v>84</v>
      </c>
      <c r="BW55" s="107" t="s">
        <v>84</v>
      </c>
      <c r="BX55" s="107" t="s">
        <v>84</v>
      </c>
      <c r="BY55" s="107" t="s">
        <v>84</v>
      </c>
      <c r="BZ55" s="107" t="s">
        <v>84</v>
      </c>
      <c r="CA55" s="107" t="s">
        <v>84</v>
      </c>
      <c r="CB55" s="19"/>
      <c r="CC55" s="107" t="s">
        <v>84</v>
      </c>
    </row>
    <row r="56" spans="1:82" s="243" customFormat="1" ht="11.25" customHeight="1" x14ac:dyDescent="0.35">
      <c r="A56" s="3"/>
      <c r="B56" s="3"/>
      <c r="C56" s="4">
        <v>2018</v>
      </c>
      <c r="D56" s="4"/>
      <c r="E56" s="107" t="s">
        <v>84</v>
      </c>
      <c r="F56" s="107" t="s">
        <v>84</v>
      </c>
      <c r="G56" s="107" t="s">
        <v>84</v>
      </c>
      <c r="H56" s="107" t="s">
        <v>84</v>
      </c>
      <c r="I56" s="107" t="s">
        <v>84</v>
      </c>
      <c r="J56" s="107"/>
      <c r="K56" s="107" t="s">
        <v>84</v>
      </c>
      <c r="L56" s="107" t="s">
        <v>84</v>
      </c>
      <c r="M56" s="107" t="s">
        <v>84</v>
      </c>
      <c r="N56" s="107" t="s">
        <v>84</v>
      </c>
      <c r="O56" s="107" t="s">
        <v>84</v>
      </c>
      <c r="P56" s="107" t="s">
        <v>84</v>
      </c>
      <c r="Q56" s="107" t="s">
        <v>84</v>
      </c>
      <c r="R56" s="107"/>
      <c r="S56" s="107" t="s">
        <v>84</v>
      </c>
      <c r="T56" s="107" t="s">
        <v>84</v>
      </c>
      <c r="U56" s="107" t="s">
        <v>84</v>
      </c>
      <c r="V56" s="107" t="s">
        <v>84</v>
      </c>
      <c r="W56" s="107"/>
      <c r="X56" s="107" t="s">
        <v>84</v>
      </c>
      <c r="Y56" s="107" t="s">
        <v>84</v>
      </c>
      <c r="Z56" s="107" t="s">
        <v>84</v>
      </c>
      <c r="AA56" s="107" t="s">
        <v>84</v>
      </c>
      <c r="AB56" s="107"/>
      <c r="AC56" s="107" t="s">
        <v>84</v>
      </c>
      <c r="AD56" s="107" t="s">
        <v>84</v>
      </c>
      <c r="AE56" s="107" t="s">
        <v>84</v>
      </c>
      <c r="AF56" s="107" t="s">
        <v>84</v>
      </c>
      <c r="AG56" s="107" t="s">
        <v>84</v>
      </c>
      <c r="AH56" s="107" t="s">
        <v>84</v>
      </c>
      <c r="AI56" s="107" t="s">
        <v>84</v>
      </c>
      <c r="AJ56" s="107" t="s">
        <v>84</v>
      </c>
      <c r="AK56" s="107" t="s">
        <v>84</v>
      </c>
      <c r="AL56" s="107"/>
      <c r="AM56" s="107" t="s">
        <v>84</v>
      </c>
      <c r="AN56" s="107" t="s">
        <v>84</v>
      </c>
      <c r="AO56" s="107" t="s">
        <v>84</v>
      </c>
      <c r="AP56" s="107" t="s">
        <v>84</v>
      </c>
      <c r="AQ56" s="107" t="s">
        <v>84</v>
      </c>
      <c r="AR56" s="107"/>
      <c r="AS56" s="107" t="s">
        <v>84</v>
      </c>
      <c r="AT56" s="107" t="s">
        <v>84</v>
      </c>
      <c r="AU56" s="107" t="s">
        <v>84</v>
      </c>
      <c r="AV56" s="107" t="s">
        <v>84</v>
      </c>
      <c r="AW56" s="107"/>
      <c r="AX56" s="107" t="s">
        <v>84</v>
      </c>
      <c r="AY56" s="107" t="s">
        <v>84</v>
      </c>
      <c r="AZ56" s="107" t="s">
        <v>84</v>
      </c>
      <c r="BA56" s="107"/>
      <c r="BB56" s="107" t="s">
        <v>84</v>
      </c>
      <c r="BC56" s="107" t="s">
        <v>84</v>
      </c>
      <c r="BD56" s="107" t="s">
        <v>84</v>
      </c>
      <c r="BE56" s="107"/>
      <c r="BF56" s="107" t="s">
        <v>84</v>
      </c>
      <c r="BG56" s="107" t="s">
        <v>84</v>
      </c>
      <c r="BH56" s="107" t="s">
        <v>84</v>
      </c>
      <c r="BI56" s="107"/>
      <c r="BJ56" s="107" t="s">
        <v>84</v>
      </c>
      <c r="BK56" s="107" t="s">
        <v>84</v>
      </c>
      <c r="BL56" s="107"/>
      <c r="BM56" s="107" t="s">
        <v>84</v>
      </c>
      <c r="BN56" s="107" t="s">
        <v>84</v>
      </c>
      <c r="BO56" s="107"/>
      <c r="BP56" s="107" t="s">
        <v>84</v>
      </c>
      <c r="BQ56" s="107" t="s">
        <v>84</v>
      </c>
      <c r="BR56" s="107"/>
      <c r="BS56" s="107" t="s">
        <v>84</v>
      </c>
      <c r="BT56" s="107" t="s">
        <v>84</v>
      </c>
      <c r="BU56" s="107"/>
      <c r="BV56" s="107" t="s">
        <v>84</v>
      </c>
      <c r="BW56" s="107" t="s">
        <v>84</v>
      </c>
      <c r="BX56" s="107" t="s">
        <v>84</v>
      </c>
      <c r="BY56" s="107" t="s">
        <v>84</v>
      </c>
      <c r="BZ56" s="107" t="s">
        <v>84</v>
      </c>
      <c r="CA56" s="107" t="s">
        <v>84</v>
      </c>
      <c r="CB56" s="19"/>
      <c r="CC56" s="107" t="s">
        <v>84</v>
      </c>
    </row>
    <row r="57" spans="1:82" s="243" customFormat="1" ht="11.25" customHeight="1" x14ac:dyDescent="0.35">
      <c r="A57" s="8"/>
      <c r="B57" s="3"/>
      <c r="C57" s="4">
        <v>2020</v>
      </c>
      <c r="D57" s="4"/>
      <c r="E57" s="145">
        <v>347</v>
      </c>
      <c r="F57" s="19">
        <v>346</v>
      </c>
      <c r="G57" s="19">
        <v>0</v>
      </c>
      <c r="H57" s="19">
        <v>0</v>
      </c>
      <c r="I57" s="19">
        <v>0</v>
      </c>
      <c r="J57" s="19"/>
      <c r="K57" s="242">
        <v>1</v>
      </c>
      <c r="L57" s="19">
        <v>0</v>
      </c>
      <c r="M57" s="19">
        <v>0</v>
      </c>
      <c r="N57" s="19">
        <v>0</v>
      </c>
      <c r="O57" s="19">
        <v>1</v>
      </c>
      <c r="P57" s="19">
        <v>0</v>
      </c>
      <c r="Q57" s="19">
        <v>0</v>
      </c>
      <c r="R57" s="19"/>
      <c r="S57" s="19">
        <v>0</v>
      </c>
      <c r="T57" s="19">
        <v>0</v>
      </c>
      <c r="U57" s="19">
        <v>0</v>
      </c>
      <c r="V57" s="19">
        <v>0</v>
      </c>
      <c r="W57" s="19"/>
      <c r="X57" s="19">
        <v>6394</v>
      </c>
      <c r="Y57" s="19">
        <v>6385</v>
      </c>
      <c r="Z57" s="19">
        <v>7</v>
      </c>
      <c r="AA57" s="19">
        <v>3</v>
      </c>
      <c r="AB57" s="19"/>
      <c r="AC57" s="19">
        <v>0</v>
      </c>
      <c r="AD57" s="19">
        <v>0</v>
      </c>
      <c r="AE57" s="19">
        <v>0</v>
      </c>
      <c r="AF57" s="19">
        <v>0</v>
      </c>
      <c r="AG57" s="19">
        <v>0</v>
      </c>
      <c r="AH57" s="19">
        <v>0</v>
      </c>
      <c r="AI57" s="19">
        <v>0</v>
      </c>
      <c r="AJ57" s="19">
        <v>0</v>
      </c>
      <c r="AK57" s="19">
        <v>0</v>
      </c>
      <c r="AL57" s="19"/>
      <c r="AM57" s="19">
        <v>0</v>
      </c>
      <c r="AN57" s="19">
        <v>0</v>
      </c>
      <c r="AO57" s="19">
        <v>0</v>
      </c>
      <c r="AP57" s="19">
        <v>0</v>
      </c>
      <c r="AQ57" s="19">
        <v>0</v>
      </c>
      <c r="AR57" s="19"/>
      <c r="AS57" s="19">
        <v>0</v>
      </c>
      <c r="AT57" s="19">
        <v>0</v>
      </c>
      <c r="AU57" s="19">
        <v>0</v>
      </c>
      <c r="AV57" s="19">
        <v>0</v>
      </c>
      <c r="AW57" s="19"/>
      <c r="AX57" s="19">
        <v>0</v>
      </c>
      <c r="AY57" s="19">
        <v>0</v>
      </c>
      <c r="AZ57" s="19">
        <v>0</v>
      </c>
      <c r="BA57" s="19"/>
      <c r="BB57" s="19">
        <v>0</v>
      </c>
      <c r="BC57" s="19">
        <v>0</v>
      </c>
      <c r="BD57" s="19">
        <v>0</v>
      </c>
      <c r="BE57" s="19"/>
      <c r="BF57" s="19">
        <v>3</v>
      </c>
      <c r="BG57" s="19">
        <v>0</v>
      </c>
      <c r="BH57" s="19">
        <v>0</v>
      </c>
      <c r="BI57" s="19"/>
      <c r="BJ57" s="19">
        <v>0</v>
      </c>
      <c r="BK57" s="19">
        <v>0</v>
      </c>
      <c r="BL57" s="19"/>
      <c r="BM57" s="19">
        <v>2</v>
      </c>
      <c r="BN57" s="19">
        <v>0</v>
      </c>
      <c r="BO57" s="19"/>
      <c r="BP57" s="19">
        <v>0</v>
      </c>
      <c r="BQ57" s="19">
        <v>0</v>
      </c>
      <c r="BR57" s="19"/>
      <c r="BS57" s="19">
        <v>0</v>
      </c>
      <c r="BT57" s="19">
        <v>0</v>
      </c>
      <c r="BU57" s="19"/>
      <c r="BV57" s="19">
        <v>0</v>
      </c>
      <c r="BW57" s="19">
        <v>0</v>
      </c>
      <c r="BX57" s="19">
        <v>0</v>
      </c>
      <c r="BY57" s="19">
        <v>0</v>
      </c>
      <c r="BZ57" s="19">
        <v>0</v>
      </c>
      <c r="CA57" s="19">
        <v>0</v>
      </c>
      <c r="CB57" s="19"/>
      <c r="CC57" s="19">
        <v>6745</v>
      </c>
    </row>
    <row r="58" spans="1:82" s="243" customFormat="1" ht="11.25" customHeight="1" x14ac:dyDescent="0.35">
      <c r="A58" s="24" t="s">
        <v>235</v>
      </c>
      <c r="B58" s="281" t="s">
        <v>236</v>
      </c>
      <c r="C58" s="4">
        <v>2013</v>
      </c>
      <c r="D58" s="4"/>
      <c r="E58" s="246">
        <v>1.2</v>
      </c>
      <c r="F58" s="200">
        <v>1</v>
      </c>
      <c r="G58" s="200">
        <v>1.5</v>
      </c>
      <c r="H58" s="200">
        <v>0.5</v>
      </c>
      <c r="I58" s="200">
        <v>1.4</v>
      </c>
      <c r="J58" s="200"/>
      <c r="K58" s="247">
        <v>0.3</v>
      </c>
      <c r="L58" s="200">
        <v>0</v>
      </c>
      <c r="M58" s="200">
        <v>0.1</v>
      </c>
      <c r="N58" s="200">
        <v>0.6</v>
      </c>
      <c r="O58" s="200">
        <v>0.3</v>
      </c>
      <c r="P58" s="200">
        <v>0.4</v>
      </c>
      <c r="Q58" s="200">
        <v>0</v>
      </c>
      <c r="R58" s="200"/>
      <c r="S58" s="200">
        <v>0.7</v>
      </c>
      <c r="T58" s="200">
        <v>0.4</v>
      </c>
      <c r="U58" s="200">
        <v>0.2</v>
      </c>
      <c r="V58" s="200">
        <v>0.9</v>
      </c>
      <c r="W58" s="200"/>
      <c r="X58" s="200">
        <v>0.8</v>
      </c>
      <c r="Y58" s="200">
        <v>1</v>
      </c>
      <c r="Z58" s="200">
        <v>0</v>
      </c>
      <c r="AA58" s="200">
        <v>0</v>
      </c>
      <c r="AB58" s="200"/>
      <c r="AC58" s="200">
        <v>0.2</v>
      </c>
      <c r="AD58" s="200">
        <v>0.2</v>
      </c>
      <c r="AE58" s="200">
        <v>0.2</v>
      </c>
      <c r="AF58" s="200">
        <v>0</v>
      </c>
      <c r="AG58" s="200">
        <v>0</v>
      </c>
      <c r="AH58" s="200">
        <v>0</v>
      </c>
      <c r="AI58" s="200">
        <v>0</v>
      </c>
      <c r="AJ58" s="200">
        <v>0</v>
      </c>
      <c r="AK58" s="200">
        <v>0</v>
      </c>
      <c r="AL58" s="200"/>
      <c r="AM58" s="200">
        <v>0.8</v>
      </c>
      <c r="AN58" s="200">
        <v>0.8</v>
      </c>
      <c r="AO58" s="200">
        <v>0</v>
      </c>
      <c r="AP58" s="200">
        <v>0.9</v>
      </c>
      <c r="AQ58" s="200">
        <v>1.4</v>
      </c>
      <c r="AR58" s="200"/>
      <c r="AS58" s="200">
        <v>0.7</v>
      </c>
      <c r="AT58" s="200">
        <v>0.8</v>
      </c>
      <c r="AU58" s="200">
        <v>0.6</v>
      </c>
      <c r="AV58" s="200">
        <v>0.7</v>
      </c>
      <c r="AW58" s="200"/>
      <c r="AX58" s="200">
        <v>0.3</v>
      </c>
      <c r="AY58" s="200">
        <v>0.3</v>
      </c>
      <c r="AZ58" s="200">
        <v>0</v>
      </c>
      <c r="BA58" s="200"/>
      <c r="BB58" s="200">
        <v>0</v>
      </c>
      <c r="BC58" s="200">
        <v>0</v>
      </c>
      <c r="BD58" s="200">
        <v>0.7</v>
      </c>
      <c r="BE58" s="200"/>
      <c r="BF58" s="200">
        <v>0.5</v>
      </c>
      <c r="BG58" s="200">
        <v>0.6</v>
      </c>
      <c r="BH58" s="200">
        <v>0.5</v>
      </c>
      <c r="BI58" s="19">
        <v>0</v>
      </c>
      <c r="BJ58" s="200">
        <v>0.2</v>
      </c>
      <c r="BK58" s="200">
        <v>0.4</v>
      </c>
      <c r="BL58" s="19">
        <v>0</v>
      </c>
      <c r="BM58" s="200">
        <v>0.5</v>
      </c>
      <c r="BN58" s="200">
        <v>0</v>
      </c>
      <c r="BO58" s="19">
        <v>0</v>
      </c>
      <c r="BP58" s="200">
        <v>0.7</v>
      </c>
      <c r="BQ58" s="200">
        <v>0</v>
      </c>
      <c r="BR58" s="200"/>
      <c r="BS58" s="200">
        <v>1</v>
      </c>
      <c r="BT58" s="200">
        <v>0.8</v>
      </c>
      <c r="BU58" s="200"/>
      <c r="BV58" s="200">
        <v>1.5</v>
      </c>
      <c r="BW58" s="200">
        <v>0</v>
      </c>
      <c r="BX58" s="200">
        <v>2.5</v>
      </c>
      <c r="BY58" s="200">
        <v>1.5</v>
      </c>
      <c r="BZ58" s="200">
        <v>1.4</v>
      </c>
      <c r="CA58" s="200">
        <v>1.3</v>
      </c>
      <c r="CB58" s="200"/>
      <c r="CC58" s="200">
        <v>0.7</v>
      </c>
    </row>
    <row r="59" spans="1:82" s="243" customFormat="1" ht="11.25" customHeight="1" x14ac:dyDescent="0.35">
      <c r="A59" s="24" t="s">
        <v>237</v>
      </c>
      <c r="B59" s="281"/>
      <c r="C59" s="4">
        <v>2015</v>
      </c>
      <c r="D59" s="4"/>
      <c r="E59" s="246">
        <v>1.2</v>
      </c>
      <c r="F59" s="200">
        <v>1.1000000000000001</v>
      </c>
      <c r="G59" s="200">
        <v>1.5</v>
      </c>
      <c r="H59" s="200">
        <v>0.6</v>
      </c>
      <c r="I59" s="200">
        <v>1.4</v>
      </c>
      <c r="J59" s="200"/>
      <c r="K59" s="247">
        <v>0.4</v>
      </c>
      <c r="L59" s="200">
        <v>0</v>
      </c>
      <c r="M59" s="200">
        <v>0.2</v>
      </c>
      <c r="N59" s="200">
        <v>0.5</v>
      </c>
      <c r="O59" s="200">
        <v>0.4</v>
      </c>
      <c r="P59" s="200">
        <v>0.3</v>
      </c>
      <c r="Q59" s="200">
        <v>0.2</v>
      </c>
      <c r="R59" s="200"/>
      <c r="S59" s="200">
        <v>0.7</v>
      </c>
      <c r="T59" s="200">
        <v>0.5</v>
      </c>
      <c r="U59" s="200">
        <v>0.2</v>
      </c>
      <c r="V59" s="200">
        <v>0.9</v>
      </c>
      <c r="W59" s="200"/>
      <c r="X59" s="200">
        <v>0.7</v>
      </c>
      <c r="Y59" s="200">
        <v>0.9</v>
      </c>
      <c r="Z59" s="200">
        <v>0</v>
      </c>
      <c r="AA59" s="200">
        <v>0</v>
      </c>
      <c r="AB59" s="200"/>
      <c r="AC59" s="200">
        <v>0.2</v>
      </c>
      <c r="AD59" s="200">
        <v>0.2</v>
      </c>
      <c r="AE59" s="200">
        <v>0.2</v>
      </c>
      <c r="AF59" s="200">
        <v>0</v>
      </c>
      <c r="AG59" s="200">
        <v>0</v>
      </c>
      <c r="AH59" s="200">
        <v>0</v>
      </c>
      <c r="AI59" s="200">
        <v>0</v>
      </c>
      <c r="AJ59" s="200">
        <v>0</v>
      </c>
      <c r="AK59" s="200">
        <v>0</v>
      </c>
      <c r="AL59" s="200"/>
      <c r="AM59" s="200">
        <v>0.8</v>
      </c>
      <c r="AN59" s="200">
        <v>0.7</v>
      </c>
      <c r="AO59" s="200">
        <v>0</v>
      </c>
      <c r="AP59" s="200">
        <v>1</v>
      </c>
      <c r="AQ59" s="200">
        <v>1.5</v>
      </c>
      <c r="AR59" s="200"/>
      <c r="AS59" s="200">
        <v>0.7</v>
      </c>
      <c r="AT59" s="200">
        <v>0.7</v>
      </c>
      <c r="AU59" s="200">
        <v>1</v>
      </c>
      <c r="AV59" s="200">
        <v>0.8</v>
      </c>
      <c r="AW59" s="200"/>
      <c r="AX59" s="200">
        <v>0.2</v>
      </c>
      <c r="AY59" s="200">
        <v>0.2</v>
      </c>
      <c r="AZ59" s="200">
        <v>0</v>
      </c>
      <c r="BA59" s="200"/>
      <c r="BB59" s="200">
        <v>0.2</v>
      </c>
      <c r="BC59" s="200">
        <v>0.1</v>
      </c>
      <c r="BD59" s="200">
        <v>1.3</v>
      </c>
      <c r="BE59" s="200"/>
      <c r="BF59" s="200">
        <v>0.5</v>
      </c>
      <c r="BG59" s="200">
        <v>0.6</v>
      </c>
      <c r="BH59" s="200">
        <v>0.5</v>
      </c>
      <c r="BI59" s="19">
        <v>0</v>
      </c>
      <c r="BJ59" s="200">
        <v>0.2</v>
      </c>
      <c r="BK59" s="200">
        <v>0</v>
      </c>
      <c r="BL59" s="19">
        <v>0</v>
      </c>
      <c r="BM59" s="200">
        <v>0.5</v>
      </c>
      <c r="BN59" s="200">
        <v>0</v>
      </c>
      <c r="BO59" s="19">
        <v>0</v>
      </c>
      <c r="BP59" s="200">
        <v>0.7</v>
      </c>
      <c r="BQ59" s="200">
        <v>0</v>
      </c>
      <c r="BR59" s="200"/>
      <c r="BS59" s="200">
        <v>1</v>
      </c>
      <c r="BT59" s="200">
        <v>0.8</v>
      </c>
      <c r="BU59" s="200"/>
      <c r="BV59" s="200">
        <v>1.4</v>
      </c>
      <c r="BW59" s="200">
        <v>0</v>
      </c>
      <c r="BX59" s="200">
        <v>2.2999999999999998</v>
      </c>
      <c r="BY59" s="200">
        <v>1.4</v>
      </c>
      <c r="BZ59" s="200">
        <v>1.3</v>
      </c>
      <c r="CA59" s="200">
        <v>1.3</v>
      </c>
      <c r="CB59" s="200"/>
      <c r="CC59" s="200">
        <v>0.6</v>
      </c>
    </row>
    <row r="60" spans="1:82" s="243" customFormat="1" ht="11.25" customHeight="1" x14ac:dyDescent="0.35">
      <c r="A60" s="3"/>
      <c r="B60" s="210"/>
      <c r="C60" s="4">
        <v>2018</v>
      </c>
      <c r="D60" s="4"/>
      <c r="E60" s="246">
        <v>2.4</v>
      </c>
      <c r="F60" s="200">
        <v>2.2000000000000002</v>
      </c>
      <c r="G60" s="200">
        <v>3</v>
      </c>
      <c r="H60" s="200">
        <v>1</v>
      </c>
      <c r="I60" s="200">
        <v>2.6</v>
      </c>
      <c r="J60" s="200"/>
      <c r="K60" s="247">
        <v>0.6</v>
      </c>
      <c r="L60" s="200">
        <v>0.2</v>
      </c>
      <c r="M60" s="200">
        <v>0.6</v>
      </c>
      <c r="N60" s="200">
        <v>0.6</v>
      </c>
      <c r="O60" s="200">
        <v>0.6</v>
      </c>
      <c r="P60" s="200">
        <v>0.2</v>
      </c>
      <c r="Q60" s="200">
        <v>0</v>
      </c>
      <c r="R60" s="200"/>
      <c r="S60" s="200">
        <v>0.8</v>
      </c>
      <c r="T60" s="200">
        <v>0.8</v>
      </c>
      <c r="U60" s="200">
        <v>0.2</v>
      </c>
      <c r="V60" s="200">
        <v>0.7</v>
      </c>
      <c r="W60" s="200"/>
      <c r="X60" s="200">
        <v>1.5</v>
      </c>
      <c r="Y60" s="200">
        <v>1.8</v>
      </c>
      <c r="Z60" s="200">
        <v>0</v>
      </c>
      <c r="AA60" s="200">
        <v>0</v>
      </c>
      <c r="AB60" s="200"/>
      <c r="AC60" s="200">
        <v>0.4</v>
      </c>
      <c r="AD60" s="200">
        <v>0.5</v>
      </c>
      <c r="AE60" s="200">
        <v>0.4</v>
      </c>
      <c r="AF60" s="200">
        <v>0</v>
      </c>
      <c r="AG60" s="200">
        <v>0</v>
      </c>
      <c r="AH60" s="200">
        <v>0</v>
      </c>
      <c r="AI60" s="200">
        <v>0</v>
      </c>
      <c r="AJ60" s="200">
        <v>0</v>
      </c>
      <c r="AK60" s="200">
        <v>0</v>
      </c>
      <c r="AL60" s="200"/>
      <c r="AM60" s="200">
        <v>1.5</v>
      </c>
      <c r="AN60" s="200">
        <v>1.4</v>
      </c>
      <c r="AO60" s="200">
        <v>0.2</v>
      </c>
      <c r="AP60" s="200">
        <v>1.9</v>
      </c>
      <c r="AQ60" s="200">
        <v>3.2</v>
      </c>
      <c r="AR60" s="200"/>
      <c r="AS60" s="200">
        <v>1.2</v>
      </c>
      <c r="AT60" s="200">
        <v>1.1000000000000001</v>
      </c>
      <c r="AU60" s="200">
        <v>2.1</v>
      </c>
      <c r="AV60" s="200">
        <v>1.4</v>
      </c>
      <c r="AW60" s="200"/>
      <c r="AX60" s="200">
        <v>0.4</v>
      </c>
      <c r="AY60" s="200">
        <v>0.4</v>
      </c>
      <c r="AZ60" s="200">
        <v>0</v>
      </c>
      <c r="BA60" s="200"/>
      <c r="BB60" s="200">
        <v>1.2</v>
      </c>
      <c r="BC60" s="200">
        <v>0.3</v>
      </c>
      <c r="BD60" s="200">
        <v>1.4</v>
      </c>
      <c r="BE60" s="200"/>
      <c r="BF60" s="200">
        <v>1.1000000000000001</v>
      </c>
      <c r="BG60" s="200">
        <v>1.1000000000000001</v>
      </c>
      <c r="BH60" s="200">
        <v>0.7</v>
      </c>
      <c r="BI60" s="19">
        <v>0</v>
      </c>
      <c r="BJ60" s="200">
        <v>0.4</v>
      </c>
      <c r="BK60" s="200">
        <v>0</v>
      </c>
      <c r="BL60" s="19">
        <v>0</v>
      </c>
      <c r="BM60" s="200">
        <v>1</v>
      </c>
      <c r="BN60" s="200">
        <v>0</v>
      </c>
      <c r="BO60" s="19">
        <v>0</v>
      </c>
      <c r="BP60" s="200">
        <v>1.3</v>
      </c>
      <c r="BQ60" s="200">
        <v>1</v>
      </c>
      <c r="BR60" s="200"/>
      <c r="BS60" s="200">
        <v>2.1</v>
      </c>
      <c r="BT60" s="200">
        <v>1.7</v>
      </c>
      <c r="BU60" s="200"/>
      <c r="BV60" s="200">
        <v>2.6</v>
      </c>
      <c r="BW60" s="200">
        <v>0</v>
      </c>
      <c r="BX60" s="200">
        <v>3.4</v>
      </c>
      <c r="BY60" s="200">
        <v>2.7</v>
      </c>
      <c r="BZ60" s="200">
        <v>2.4</v>
      </c>
      <c r="CA60" s="200">
        <v>2.2000000000000002</v>
      </c>
      <c r="CB60" s="200"/>
      <c r="CC60" s="200">
        <v>1.3</v>
      </c>
    </row>
    <row r="61" spans="1:82" s="243" customFormat="1" ht="11.25" customHeight="1" x14ac:dyDescent="0.35">
      <c r="A61" s="3"/>
      <c r="B61" s="3"/>
      <c r="C61" s="4">
        <v>2020</v>
      </c>
      <c r="D61" s="4"/>
      <c r="E61" s="246">
        <v>1.1000000000000001</v>
      </c>
      <c r="F61" s="200">
        <v>1</v>
      </c>
      <c r="G61" s="200">
        <v>1.5</v>
      </c>
      <c r="H61" s="200">
        <v>0.5</v>
      </c>
      <c r="I61" s="200">
        <v>1.2</v>
      </c>
      <c r="J61" s="200"/>
      <c r="K61" s="247">
        <v>0.5</v>
      </c>
      <c r="L61" s="200">
        <v>0.4</v>
      </c>
      <c r="M61" s="200">
        <v>0.3</v>
      </c>
      <c r="N61" s="200">
        <v>0.2</v>
      </c>
      <c r="O61" s="200">
        <v>0.5</v>
      </c>
      <c r="P61" s="200">
        <v>0.2</v>
      </c>
      <c r="Q61" s="200">
        <v>0</v>
      </c>
      <c r="R61" s="200"/>
      <c r="S61" s="200">
        <v>0.4</v>
      </c>
      <c r="T61" s="200">
        <v>0.4</v>
      </c>
      <c r="U61" s="200">
        <v>0.1</v>
      </c>
      <c r="V61" s="200">
        <v>0.4</v>
      </c>
      <c r="W61" s="200"/>
      <c r="X61" s="200">
        <v>0.6</v>
      </c>
      <c r="Y61" s="200">
        <v>0.8</v>
      </c>
      <c r="Z61" s="200">
        <v>0</v>
      </c>
      <c r="AA61" s="200">
        <v>0</v>
      </c>
      <c r="AB61" s="200"/>
      <c r="AC61" s="200">
        <v>0.3</v>
      </c>
      <c r="AD61" s="200">
        <v>0.4</v>
      </c>
      <c r="AE61" s="200">
        <v>0.3</v>
      </c>
      <c r="AF61" s="200">
        <v>0</v>
      </c>
      <c r="AG61" s="200">
        <v>0</v>
      </c>
      <c r="AH61" s="200">
        <v>0</v>
      </c>
      <c r="AI61" s="200">
        <v>0</v>
      </c>
      <c r="AJ61" s="200">
        <v>0</v>
      </c>
      <c r="AK61" s="200">
        <v>0</v>
      </c>
      <c r="AL61" s="200"/>
      <c r="AM61" s="200">
        <v>0.7</v>
      </c>
      <c r="AN61" s="200">
        <v>0.6</v>
      </c>
      <c r="AO61" s="200">
        <v>0.1</v>
      </c>
      <c r="AP61" s="200">
        <v>0.9</v>
      </c>
      <c r="AQ61" s="200">
        <v>1.3</v>
      </c>
      <c r="AR61" s="200"/>
      <c r="AS61" s="200">
        <v>0.5</v>
      </c>
      <c r="AT61" s="200">
        <v>0.4</v>
      </c>
      <c r="AU61" s="200">
        <v>0.4</v>
      </c>
      <c r="AV61" s="200">
        <v>0.7</v>
      </c>
      <c r="AW61" s="200"/>
      <c r="AX61" s="200">
        <v>0.2</v>
      </c>
      <c r="AY61" s="200">
        <v>0.2</v>
      </c>
      <c r="AZ61" s="200">
        <v>0</v>
      </c>
      <c r="BA61" s="200"/>
      <c r="BB61" s="200">
        <v>0.4</v>
      </c>
      <c r="BC61" s="200">
        <v>0.3</v>
      </c>
      <c r="BD61" s="200">
        <v>0.6</v>
      </c>
      <c r="BE61" s="200"/>
      <c r="BF61" s="200">
        <v>0.5</v>
      </c>
      <c r="BG61" s="200">
        <v>0.6</v>
      </c>
      <c r="BH61" s="200">
        <v>0.3</v>
      </c>
      <c r="BI61" s="19">
        <v>0</v>
      </c>
      <c r="BJ61" s="200">
        <v>0.2</v>
      </c>
      <c r="BK61" s="200">
        <v>0</v>
      </c>
      <c r="BL61" s="19">
        <v>0</v>
      </c>
      <c r="BM61" s="200">
        <v>0.5</v>
      </c>
      <c r="BN61" s="200">
        <v>0</v>
      </c>
      <c r="BO61" s="19">
        <v>0</v>
      </c>
      <c r="BP61" s="200">
        <v>0.6</v>
      </c>
      <c r="BQ61" s="200">
        <v>0.5</v>
      </c>
      <c r="BR61" s="200"/>
      <c r="BS61" s="200">
        <v>1</v>
      </c>
      <c r="BT61" s="200">
        <v>0.8</v>
      </c>
      <c r="BU61" s="200"/>
      <c r="BV61" s="200">
        <v>1.2</v>
      </c>
      <c r="BW61" s="200">
        <v>0</v>
      </c>
      <c r="BX61" s="200">
        <v>1.5</v>
      </c>
      <c r="BY61" s="200">
        <v>1.2</v>
      </c>
      <c r="BZ61" s="200">
        <v>1.1000000000000001</v>
      </c>
      <c r="CA61" s="200">
        <v>1</v>
      </c>
      <c r="CB61" s="200"/>
      <c r="CC61" s="200">
        <v>0.6</v>
      </c>
    </row>
    <row r="62" spans="1:82" s="243" customFormat="1" ht="11.25" customHeight="1" x14ac:dyDescent="0.35">
      <c r="A62" s="3"/>
      <c r="B62" s="3"/>
      <c r="C62" s="4"/>
      <c r="D62" s="4"/>
      <c r="E62" s="246"/>
      <c r="F62" s="200"/>
      <c r="G62" s="200"/>
      <c r="H62" s="200"/>
      <c r="I62" s="200"/>
      <c r="J62" s="200"/>
      <c r="K62" s="247"/>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19"/>
      <c r="BJ62" s="200"/>
      <c r="BK62" s="200"/>
      <c r="BL62" s="19"/>
      <c r="BM62" s="200"/>
      <c r="BN62" s="200"/>
      <c r="BO62" s="19"/>
      <c r="BP62" s="200"/>
      <c r="BQ62" s="200"/>
      <c r="BR62" s="200"/>
      <c r="BS62" s="200"/>
      <c r="BT62" s="200"/>
      <c r="BU62" s="200"/>
      <c r="BV62" s="200"/>
      <c r="BW62" s="200"/>
      <c r="BX62" s="200"/>
      <c r="BY62" s="200"/>
      <c r="BZ62" s="200"/>
      <c r="CA62" s="200"/>
      <c r="CB62" s="200"/>
      <c r="CC62" s="200"/>
    </row>
    <row r="63" spans="1:82" s="241" customFormat="1" ht="11.25" customHeight="1" x14ac:dyDescent="0.35">
      <c r="A63" s="10" t="s">
        <v>43</v>
      </c>
      <c r="B63" s="198"/>
      <c r="C63" s="55"/>
      <c r="D63" s="55"/>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19"/>
      <c r="CD63" s="243"/>
    </row>
    <row r="64" spans="1:82" s="243" customFormat="1" ht="11.25" customHeight="1" x14ac:dyDescent="0.35">
      <c r="A64" s="3" t="s">
        <v>44</v>
      </c>
      <c r="B64" s="3" t="s">
        <v>238</v>
      </c>
      <c r="C64" s="4">
        <v>2013</v>
      </c>
      <c r="D64" s="4"/>
      <c r="E64" s="107" t="s">
        <v>84</v>
      </c>
      <c r="F64" s="107" t="s">
        <v>84</v>
      </c>
      <c r="G64" s="107" t="s">
        <v>84</v>
      </c>
      <c r="H64" s="107" t="s">
        <v>84</v>
      </c>
      <c r="I64" s="107" t="s">
        <v>84</v>
      </c>
      <c r="J64" s="107"/>
      <c r="K64" s="107" t="s">
        <v>84</v>
      </c>
      <c r="L64" s="107" t="s">
        <v>84</v>
      </c>
      <c r="M64" s="107" t="s">
        <v>84</v>
      </c>
      <c r="N64" s="107" t="s">
        <v>84</v>
      </c>
      <c r="O64" s="107" t="s">
        <v>84</v>
      </c>
      <c r="P64" s="107" t="s">
        <v>84</v>
      </c>
      <c r="Q64" s="107" t="s">
        <v>84</v>
      </c>
      <c r="R64" s="107"/>
      <c r="S64" s="107" t="s">
        <v>84</v>
      </c>
      <c r="T64" s="107" t="s">
        <v>84</v>
      </c>
      <c r="U64" s="107" t="s">
        <v>84</v>
      </c>
      <c r="V64" s="107" t="s">
        <v>84</v>
      </c>
      <c r="W64" s="107"/>
      <c r="X64" s="107" t="s">
        <v>84</v>
      </c>
      <c r="Y64" s="107" t="s">
        <v>84</v>
      </c>
      <c r="Z64" s="107" t="s">
        <v>84</v>
      </c>
      <c r="AA64" s="107" t="s">
        <v>84</v>
      </c>
      <c r="AB64" s="107"/>
      <c r="AC64" s="107" t="s">
        <v>84</v>
      </c>
      <c r="AD64" s="107" t="s">
        <v>84</v>
      </c>
      <c r="AE64" s="107" t="s">
        <v>84</v>
      </c>
      <c r="AF64" s="107" t="s">
        <v>84</v>
      </c>
      <c r="AG64" s="107" t="s">
        <v>84</v>
      </c>
      <c r="AH64" s="107" t="s">
        <v>84</v>
      </c>
      <c r="AI64" s="107" t="s">
        <v>84</v>
      </c>
      <c r="AJ64" s="107" t="s">
        <v>84</v>
      </c>
      <c r="AK64" s="107" t="s">
        <v>84</v>
      </c>
      <c r="AL64" s="107"/>
      <c r="AM64" s="107" t="s">
        <v>84</v>
      </c>
      <c r="AN64" s="107" t="s">
        <v>84</v>
      </c>
      <c r="AO64" s="107" t="s">
        <v>84</v>
      </c>
      <c r="AP64" s="107" t="s">
        <v>84</v>
      </c>
      <c r="AQ64" s="107" t="s">
        <v>84</v>
      </c>
      <c r="AR64" s="107"/>
      <c r="AS64" s="107" t="s">
        <v>84</v>
      </c>
      <c r="AT64" s="107" t="s">
        <v>84</v>
      </c>
      <c r="AU64" s="107" t="s">
        <v>84</v>
      </c>
      <c r="AV64" s="107" t="s">
        <v>84</v>
      </c>
      <c r="AW64" s="107"/>
      <c r="AX64" s="107" t="s">
        <v>84</v>
      </c>
      <c r="AY64" s="107" t="s">
        <v>84</v>
      </c>
      <c r="AZ64" s="107" t="s">
        <v>84</v>
      </c>
      <c r="BA64" s="107"/>
      <c r="BB64" s="107" t="s">
        <v>84</v>
      </c>
      <c r="BC64" s="107" t="s">
        <v>84</v>
      </c>
      <c r="BD64" s="107" t="s">
        <v>84</v>
      </c>
      <c r="BE64" s="107"/>
      <c r="BF64" s="107" t="s">
        <v>84</v>
      </c>
      <c r="BG64" s="107" t="s">
        <v>84</v>
      </c>
      <c r="BH64" s="107" t="s">
        <v>84</v>
      </c>
      <c r="BI64" s="54"/>
      <c r="BJ64" s="107" t="s">
        <v>84</v>
      </c>
      <c r="BK64" s="107" t="s">
        <v>84</v>
      </c>
      <c r="BL64" s="19"/>
      <c r="BM64" s="107" t="s">
        <v>84</v>
      </c>
      <c r="BN64" s="107" t="s">
        <v>84</v>
      </c>
      <c r="BO64" s="19"/>
      <c r="BP64" s="107" t="s">
        <v>84</v>
      </c>
      <c r="BQ64" s="107" t="s">
        <v>84</v>
      </c>
      <c r="BR64" s="107"/>
      <c r="BS64" s="107" t="s">
        <v>84</v>
      </c>
      <c r="BT64" s="107" t="s">
        <v>84</v>
      </c>
      <c r="BU64" s="107"/>
      <c r="BV64" s="107" t="s">
        <v>84</v>
      </c>
      <c r="BW64" s="107" t="s">
        <v>84</v>
      </c>
      <c r="BX64" s="107" t="s">
        <v>84</v>
      </c>
      <c r="BY64" s="107" t="s">
        <v>84</v>
      </c>
      <c r="BZ64" s="107" t="s">
        <v>84</v>
      </c>
      <c r="CA64" s="107" t="s">
        <v>84</v>
      </c>
      <c r="CB64" s="107"/>
      <c r="CC64" s="107" t="s">
        <v>84</v>
      </c>
    </row>
    <row r="65" spans="1:82" s="243" customFormat="1" ht="11.25" customHeight="1" x14ac:dyDescent="0.35">
      <c r="A65" s="8"/>
      <c r="B65" s="3"/>
      <c r="C65" s="4">
        <v>2015</v>
      </c>
      <c r="D65" s="4"/>
      <c r="E65" s="145">
        <v>436</v>
      </c>
      <c r="F65" s="11">
        <v>186</v>
      </c>
      <c r="G65" s="11">
        <v>3</v>
      </c>
      <c r="H65" s="11">
        <v>213</v>
      </c>
      <c r="I65" s="11">
        <v>34</v>
      </c>
      <c r="J65" s="11"/>
      <c r="K65" s="242">
        <v>115</v>
      </c>
      <c r="L65" s="11">
        <v>1</v>
      </c>
      <c r="M65" s="11">
        <v>44</v>
      </c>
      <c r="N65" s="11">
        <v>5</v>
      </c>
      <c r="O65" s="11">
        <v>62</v>
      </c>
      <c r="P65" s="11">
        <v>3</v>
      </c>
      <c r="Q65" s="11">
        <v>0</v>
      </c>
      <c r="R65" s="11"/>
      <c r="S65" s="19">
        <v>34</v>
      </c>
      <c r="T65" s="11">
        <v>9</v>
      </c>
      <c r="U65" s="11">
        <v>13</v>
      </c>
      <c r="V65" s="11">
        <v>11</v>
      </c>
      <c r="W65" s="11"/>
      <c r="X65" s="19">
        <v>82</v>
      </c>
      <c r="Y65" s="11">
        <v>64</v>
      </c>
      <c r="Z65" s="11">
        <v>3</v>
      </c>
      <c r="AA65" s="11">
        <v>14</v>
      </c>
      <c r="AB65" s="11"/>
      <c r="AC65" s="19">
        <v>133</v>
      </c>
      <c r="AD65" s="11">
        <v>58</v>
      </c>
      <c r="AE65" s="11">
        <v>37</v>
      </c>
      <c r="AF65" s="11">
        <v>1</v>
      </c>
      <c r="AG65" s="11">
        <v>20</v>
      </c>
      <c r="AH65" s="11">
        <v>0</v>
      </c>
      <c r="AI65" s="11">
        <v>4</v>
      </c>
      <c r="AJ65" s="11">
        <v>11</v>
      </c>
      <c r="AK65" s="11">
        <v>2</v>
      </c>
      <c r="AL65" s="11"/>
      <c r="AM65" s="19">
        <v>179</v>
      </c>
      <c r="AN65" s="11">
        <v>157</v>
      </c>
      <c r="AO65" s="11">
        <v>2</v>
      </c>
      <c r="AP65" s="11">
        <v>18</v>
      </c>
      <c r="AQ65" s="11">
        <v>1</v>
      </c>
      <c r="AR65" s="11"/>
      <c r="AS65" s="19">
        <v>240</v>
      </c>
      <c r="AT65" s="11">
        <v>189</v>
      </c>
      <c r="AU65" s="11">
        <v>45</v>
      </c>
      <c r="AV65" s="11">
        <v>7</v>
      </c>
      <c r="AW65" s="11"/>
      <c r="AX65" s="19">
        <v>0</v>
      </c>
      <c r="AY65" s="11">
        <v>0</v>
      </c>
      <c r="AZ65" s="11">
        <v>0</v>
      </c>
      <c r="BA65" s="11"/>
      <c r="BB65" s="19">
        <v>1</v>
      </c>
      <c r="BC65" s="11">
        <v>1</v>
      </c>
      <c r="BD65" s="11">
        <v>0</v>
      </c>
      <c r="BE65" s="11"/>
      <c r="BF65" s="19">
        <v>97</v>
      </c>
      <c r="BG65" s="11">
        <v>0</v>
      </c>
      <c r="BH65" s="11">
        <v>0</v>
      </c>
      <c r="BI65" s="11"/>
      <c r="BJ65" s="11">
        <v>0</v>
      </c>
      <c r="BK65" s="11">
        <v>0</v>
      </c>
      <c r="BL65" s="11"/>
      <c r="BM65" s="11">
        <v>0</v>
      </c>
      <c r="BN65" s="11">
        <v>0</v>
      </c>
      <c r="BO65" s="11"/>
      <c r="BP65" s="11">
        <v>27</v>
      </c>
      <c r="BQ65" s="107" t="s">
        <v>84</v>
      </c>
      <c r="BR65" s="11"/>
      <c r="BS65" s="11">
        <v>70</v>
      </c>
      <c r="BT65" s="11">
        <v>0</v>
      </c>
      <c r="BU65" s="11"/>
      <c r="BV65" s="19">
        <v>244</v>
      </c>
      <c r="BW65" s="11">
        <v>0</v>
      </c>
      <c r="BX65" s="11">
        <v>4</v>
      </c>
      <c r="BY65" s="11">
        <v>87</v>
      </c>
      <c r="BZ65" s="11">
        <v>110</v>
      </c>
      <c r="CA65" s="11">
        <v>43</v>
      </c>
      <c r="CB65" s="11"/>
      <c r="CC65" s="19">
        <v>1561</v>
      </c>
    </row>
    <row r="66" spans="1:82" s="243" customFormat="1" ht="11.25" customHeight="1" x14ac:dyDescent="0.35">
      <c r="A66" s="3"/>
      <c r="B66" s="8"/>
      <c r="C66" s="4">
        <v>2018</v>
      </c>
      <c r="D66" s="4"/>
      <c r="E66" s="107">
        <v>492</v>
      </c>
      <c r="F66" s="201">
        <v>220</v>
      </c>
      <c r="G66" s="201">
        <v>2</v>
      </c>
      <c r="H66" s="201">
        <v>236</v>
      </c>
      <c r="I66" s="201">
        <v>34</v>
      </c>
      <c r="J66" s="201"/>
      <c r="K66" s="245">
        <v>101</v>
      </c>
      <c r="L66" s="201">
        <v>1</v>
      </c>
      <c r="M66" s="201">
        <v>35</v>
      </c>
      <c r="N66" s="201">
        <v>4</v>
      </c>
      <c r="O66" s="201">
        <v>57</v>
      </c>
      <c r="P66" s="201">
        <v>3</v>
      </c>
      <c r="Q66" s="201">
        <v>0</v>
      </c>
      <c r="R66" s="201"/>
      <c r="S66" s="53">
        <v>35</v>
      </c>
      <c r="T66" s="201">
        <v>11</v>
      </c>
      <c r="U66" s="201">
        <v>10</v>
      </c>
      <c r="V66" s="201">
        <v>14</v>
      </c>
      <c r="W66" s="201"/>
      <c r="X66" s="53">
        <v>83</v>
      </c>
      <c r="Y66" s="201">
        <v>70</v>
      </c>
      <c r="Z66" s="201">
        <v>3</v>
      </c>
      <c r="AA66" s="201">
        <v>10</v>
      </c>
      <c r="AB66" s="201"/>
      <c r="AC66" s="53">
        <v>132</v>
      </c>
      <c r="AD66" s="201">
        <v>56</v>
      </c>
      <c r="AE66" s="201">
        <v>34</v>
      </c>
      <c r="AF66" s="201">
        <v>1</v>
      </c>
      <c r="AG66" s="201">
        <v>29</v>
      </c>
      <c r="AH66" s="201">
        <v>0</v>
      </c>
      <c r="AI66" s="201">
        <v>2</v>
      </c>
      <c r="AJ66" s="201">
        <v>9</v>
      </c>
      <c r="AK66" s="201">
        <v>2</v>
      </c>
      <c r="AL66" s="201"/>
      <c r="AM66" s="53">
        <v>136</v>
      </c>
      <c r="AN66" s="201">
        <v>119</v>
      </c>
      <c r="AO66" s="201">
        <v>2</v>
      </c>
      <c r="AP66" s="201">
        <v>14</v>
      </c>
      <c r="AQ66" s="201">
        <v>1</v>
      </c>
      <c r="AR66" s="201"/>
      <c r="AS66" s="53">
        <v>192</v>
      </c>
      <c r="AT66" s="201">
        <v>148</v>
      </c>
      <c r="AU66" s="201">
        <v>34</v>
      </c>
      <c r="AV66" s="201">
        <v>10</v>
      </c>
      <c r="AW66" s="201"/>
      <c r="AX66" s="53">
        <v>0</v>
      </c>
      <c r="AY66" s="201">
        <v>0</v>
      </c>
      <c r="AZ66" s="201">
        <v>0</v>
      </c>
      <c r="BA66" s="201"/>
      <c r="BB66" s="53">
        <v>1</v>
      </c>
      <c r="BC66" s="201">
        <v>0</v>
      </c>
      <c r="BD66" s="201">
        <v>0</v>
      </c>
      <c r="BE66" s="201"/>
      <c r="BF66" s="53">
        <v>138</v>
      </c>
      <c r="BG66" s="201">
        <v>0</v>
      </c>
      <c r="BH66" s="201">
        <v>0</v>
      </c>
      <c r="BI66" s="201"/>
      <c r="BJ66" s="201">
        <v>0</v>
      </c>
      <c r="BK66" s="201">
        <v>0</v>
      </c>
      <c r="BL66" s="201"/>
      <c r="BM66" s="201">
        <v>0</v>
      </c>
      <c r="BN66" s="201">
        <v>0</v>
      </c>
      <c r="BO66" s="201"/>
      <c r="BP66" s="201">
        <v>25</v>
      </c>
      <c r="BQ66" s="201">
        <v>51</v>
      </c>
      <c r="BR66" s="201"/>
      <c r="BS66" s="201">
        <v>62</v>
      </c>
      <c r="BT66" s="201">
        <v>0</v>
      </c>
      <c r="BU66" s="201"/>
      <c r="BV66" s="53">
        <v>207</v>
      </c>
      <c r="BW66" s="201">
        <v>1</v>
      </c>
      <c r="BX66" s="201">
        <v>23</v>
      </c>
      <c r="BY66" s="201">
        <v>59</v>
      </c>
      <c r="BZ66" s="201">
        <v>93</v>
      </c>
      <c r="CA66" s="201">
        <v>32</v>
      </c>
      <c r="CB66" s="201"/>
      <c r="CC66" s="53">
        <v>1517</v>
      </c>
    </row>
    <row r="67" spans="1:82" s="243" customFormat="1" ht="11.25" customHeight="1" x14ac:dyDescent="0.35">
      <c r="A67" s="8"/>
      <c r="B67" s="3"/>
      <c r="C67" s="4">
        <v>2020</v>
      </c>
      <c r="D67" s="4"/>
      <c r="E67" s="107">
        <v>804</v>
      </c>
      <c r="F67" s="201">
        <v>368</v>
      </c>
      <c r="G67" s="201">
        <v>4</v>
      </c>
      <c r="H67" s="201">
        <v>378</v>
      </c>
      <c r="I67" s="201">
        <v>54</v>
      </c>
      <c r="J67" s="201"/>
      <c r="K67" s="245">
        <v>167</v>
      </c>
      <c r="L67" s="201">
        <v>3</v>
      </c>
      <c r="M67" s="201">
        <v>59</v>
      </c>
      <c r="N67" s="201">
        <v>6</v>
      </c>
      <c r="O67" s="201">
        <v>95</v>
      </c>
      <c r="P67" s="201">
        <v>4</v>
      </c>
      <c r="Q67" s="201">
        <v>0</v>
      </c>
      <c r="R67" s="201"/>
      <c r="S67" s="53">
        <v>58</v>
      </c>
      <c r="T67" s="201">
        <v>18</v>
      </c>
      <c r="U67" s="201">
        <v>17</v>
      </c>
      <c r="V67" s="201">
        <v>22</v>
      </c>
      <c r="W67" s="201"/>
      <c r="X67" s="53">
        <v>140</v>
      </c>
      <c r="Y67" s="201">
        <v>115</v>
      </c>
      <c r="Z67" s="201">
        <v>4</v>
      </c>
      <c r="AA67" s="201">
        <v>20</v>
      </c>
      <c r="AB67" s="201"/>
      <c r="AC67" s="53">
        <v>213</v>
      </c>
      <c r="AD67" s="201">
        <v>92</v>
      </c>
      <c r="AE67" s="201">
        <v>56</v>
      </c>
      <c r="AF67" s="201">
        <v>1</v>
      </c>
      <c r="AG67" s="201">
        <v>44</v>
      </c>
      <c r="AH67" s="201">
        <v>0</v>
      </c>
      <c r="AI67" s="201">
        <v>3</v>
      </c>
      <c r="AJ67" s="201">
        <v>13</v>
      </c>
      <c r="AK67" s="201">
        <v>3</v>
      </c>
      <c r="AL67" s="201"/>
      <c r="AM67" s="53">
        <v>221</v>
      </c>
      <c r="AN67" s="201">
        <v>194</v>
      </c>
      <c r="AO67" s="201">
        <v>4</v>
      </c>
      <c r="AP67" s="201">
        <v>22</v>
      </c>
      <c r="AQ67" s="201">
        <v>2</v>
      </c>
      <c r="AR67" s="201"/>
      <c r="AS67" s="53">
        <v>313</v>
      </c>
      <c r="AT67" s="201">
        <v>243</v>
      </c>
      <c r="AU67" s="201">
        <v>52</v>
      </c>
      <c r="AV67" s="201">
        <v>17</v>
      </c>
      <c r="AW67" s="201"/>
      <c r="AX67" s="53">
        <v>1</v>
      </c>
      <c r="AY67" s="201">
        <v>0</v>
      </c>
      <c r="AZ67" s="201">
        <v>1</v>
      </c>
      <c r="BA67" s="201"/>
      <c r="BB67" s="53">
        <v>1</v>
      </c>
      <c r="BC67" s="201">
        <v>1</v>
      </c>
      <c r="BD67" s="201">
        <v>1</v>
      </c>
      <c r="BE67" s="201"/>
      <c r="BF67" s="53">
        <v>228</v>
      </c>
      <c r="BG67" s="201">
        <v>0</v>
      </c>
      <c r="BH67" s="201">
        <v>0</v>
      </c>
      <c r="BI67" s="201"/>
      <c r="BJ67" s="201">
        <v>0</v>
      </c>
      <c r="BK67" s="201">
        <v>0</v>
      </c>
      <c r="BL67" s="201"/>
      <c r="BM67" s="201">
        <v>0</v>
      </c>
      <c r="BN67" s="201">
        <v>0</v>
      </c>
      <c r="BO67" s="201"/>
      <c r="BP67" s="201">
        <v>41</v>
      </c>
      <c r="BQ67" s="201">
        <v>85</v>
      </c>
      <c r="BR67" s="201"/>
      <c r="BS67" s="201">
        <v>102</v>
      </c>
      <c r="BT67" s="201">
        <v>0</v>
      </c>
      <c r="BU67" s="201"/>
      <c r="BV67" s="53">
        <v>341</v>
      </c>
      <c r="BW67" s="201">
        <v>1</v>
      </c>
      <c r="BX67" s="201">
        <v>49</v>
      </c>
      <c r="BY67" s="201">
        <v>88</v>
      </c>
      <c r="BZ67" s="201">
        <v>150</v>
      </c>
      <c r="CA67" s="201">
        <v>54</v>
      </c>
      <c r="CB67" s="201"/>
      <c r="CC67" s="53">
        <v>2486</v>
      </c>
    </row>
    <row r="68" spans="1:82" s="243" customFormat="1" ht="11.25" customHeight="1" x14ac:dyDescent="0.35">
      <c r="A68" s="3" t="s">
        <v>45</v>
      </c>
      <c r="B68" s="281" t="s">
        <v>239</v>
      </c>
      <c r="C68" s="4">
        <v>2013</v>
      </c>
      <c r="D68" s="4"/>
      <c r="E68" s="145">
        <v>18622</v>
      </c>
      <c r="F68" s="19">
        <v>9157</v>
      </c>
      <c r="G68" s="19">
        <v>2</v>
      </c>
      <c r="H68" s="19">
        <v>9463</v>
      </c>
      <c r="I68" s="19">
        <v>0</v>
      </c>
      <c r="J68" s="19"/>
      <c r="K68" s="242">
        <v>10915</v>
      </c>
      <c r="L68" s="19">
        <v>102</v>
      </c>
      <c r="M68" s="19">
        <v>2003</v>
      </c>
      <c r="N68" s="19">
        <v>217</v>
      </c>
      <c r="O68" s="19">
        <v>8292</v>
      </c>
      <c r="P68" s="19">
        <v>302</v>
      </c>
      <c r="Q68" s="19">
        <v>0</v>
      </c>
      <c r="R68" s="19"/>
      <c r="S68" s="19">
        <v>3483</v>
      </c>
      <c r="T68" s="19">
        <v>882</v>
      </c>
      <c r="U68" s="19">
        <v>1093</v>
      </c>
      <c r="V68" s="19">
        <v>1508</v>
      </c>
      <c r="W68" s="19"/>
      <c r="X68" s="19">
        <v>16207</v>
      </c>
      <c r="Y68" s="19">
        <v>2794</v>
      </c>
      <c r="Z68" s="19">
        <v>782</v>
      </c>
      <c r="AA68" s="19">
        <v>12631</v>
      </c>
      <c r="AB68" s="19"/>
      <c r="AC68" s="19">
        <v>3899</v>
      </c>
      <c r="AD68" s="19">
        <v>529</v>
      </c>
      <c r="AE68" s="19">
        <v>2625</v>
      </c>
      <c r="AF68" s="19">
        <v>3</v>
      </c>
      <c r="AG68" s="19">
        <v>204</v>
      </c>
      <c r="AH68" s="19">
        <v>0</v>
      </c>
      <c r="AI68" s="19">
        <v>37</v>
      </c>
      <c r="AJ68" s="19">
        <v>91</v>
      </c>
      <c r="AK68" s="19">
        <v>410</v>
      </c>
      <c r="AL68" s="19"/>
      <c r="AM68" s="19">
        <v>0</v>
      </c>
      <c r="AN68" s="19">
        <v>0</v>
      </c>
      <c r="AO68" s="19">
        <v>0</v>
      </c>
      <c r="AP68" s="19">
        <v>0</v>
      </c>
      <c r="AQ68" s="19">
        <v>0</v>
      </c>
      <c r="AR68" s="19"/>
      <c r="AS68" s="19">
        <v>0</v>
      </c>
      <c r="AT68" s="19">
        <v>0</v>
      </c>
      <c r="AU68" s="19">
        <v>0</v>
      </c>
      <c r="AV68" s="19">
        <v>0</v>
      </c>
      <c r="AW68" s="19"/>
      <c r="AX68" s="19">
        <v>0</v>
      </c>
      <c r="AY68" s="19">
        <v>0</v>
      </c>
      <c r="AZ68" s="19">
        <v>0</v>
      </c>
      <c r="BA68" s="19"/>
      <c r="BB68" s="19">
        <v>0</v>
      </c>
      <c r="BC68" s="19">
        <v>0</v>
      </c>
      <c r="BD68" s="19">
        <v>0</v>
      </c>
      <c r="BE68" s="19"/>
      <c r="BF68" s="19">
        <v>0</v>
      </c>
      <c r="BG68" s="19">
        <v>0</v>
      </c>
      <c r="BH68" s="19">
        <v>0</v>
      </c>
      <c r="BI68" s="19"/>
      <c r="BJ68" s="19">
        <v>0</v>
      </c>
      <c r="BK68" s="19">
        <v>0</v>
      </c>
      <c r="BL68" s="19"/>
      <c r="BM68" s="19">
        <v>0</v>
      </c>
      <c r="BN68" s="19">
        <v>0</v>
      </c>
      <c r="BO68" s="19"/>
      <c r="BP68" s="19">
        <v>0</v>
      </c>
      <c r="BQ68" s="19">
        <v>0</v>
      </c>
      <c r="BR68" s="19"/>
      <c r="BS68" s="19">
        <v>0</v>
      </c>
      <c r="BT68" s="19">
        <v>0</v>
      </c>
      <c r="BU68" s="19"/>
      <c r="BV68" s="19">
        <v>0</v>
      </c>
      <c r="BW68" s="19">
        <v>0</v>
      </c>
      <c r="BX68" s="19">
        <v>0</v>
      </c>
      <c r="BY68" s="19">
        <v>0</v>
      </c>
      <c r="BZ68" s="19">
        <v>0</v>
      </c>
      <c r="CA68" s="19">
        <v>0</v>
      </c>
      <c r="CB68" s="19"/>
      <c r="CC68" s="19">
        <v>53127</v>
      </c>
    </row>
    <row r="69" spans="1:82" s="243" customFormat="1" ht="11.25" customHeight="1" x14ac:dyDescent="0.35">
      <c r="A69" s="3"/>
      <c r="B69" s="281"/>
      <c r="C69" s="4">
        <v>2015</v>
      </c>
      <c r="D69" s="4"/>
      <c r="E69" s="145">
        <v>19597</v>
      </c>
      <c r="F69" s="19">
        <v>9499</v>
      </c>
      <c r="G69" s="19">
        <v>2</v>
      </c>
      <c r="H69" s="19">
        <v>10097</v>
      </c>
      <c r="I69" s="19">
        <v>0</v>
      </c>
      <c r="J69" s="19"/>
      <c r="K69" s="242">
        <v>11604</v>
      </c>
      <c r="L69" s="19">
        <v>125</v>
      </c>
      <c r="M69" s="19">
        <v>2069</v>
      </c>
      <c r="N69" s="19">
        <v>236</v>
      </c>
      <c r="O69" s="19">
        <v>8840</v>
      </c>
      <c r="P69" s="19">
        <v>332</v>
      </c>
      <c r="Q69" s="19">
        <v>0</v>
      </c>
      <c r="R69" s="19"/>
      <c r="S69" s="19">
        <v>3761</v>
      </c>
      <c r="T69" s="19">
        <v>941</v>
      </c>
      <c r="U69" s="19">
        <v>1124</v>
      </c>
      <c r="V69" s="19">
        <v>1696</v>
      </c>
      <c r="W69" s="19"/>
      <c r="X69" s="19">
        <v>17249</v>
      </c>
      <c r="Y69" s="19">
        <v>2991</v>
      </c>
      <c r="Z69" s="19">
        <v>824</v>
      </c>
      <c r="AA69" s="19">
        <v>13434</v>
      </c>
      <c r="AB69" s="19"/>
      <c r="AC69" s="19">
        <v>1247</v>
      </c>
      <c r="AD69" s="19">
        <v>136</v>
      </c>
      <c r="AE69" s="19">
        <v>719</v>
      </c>
      <c r="AF69" s="19">
        <v>2</v>
      </c>
      <c r="AG69" s="19">
        <v>155</v>
      </c>
      <c r="AH69" s="19">
        <v>0</v>
      </c>
      <c r="AI69" s="19">
        <v>69</v>
      </c>
      <c r="AJ69" s="19">
        <v>69</v>
      </c>
      <c r="AK69" s="19">
        <v>98</v>
      </c>
      <c r="AL69" s="19"/>
      <c r="AM69" s="19">
        <v>0</v>
      </c>
      <c r="AN69" s="19">
        <v>0</v>
      </c>
      <c r="AO69" s="19">
        <v>0</v>
      </c>
      <c r="AP69" s="19">
        <v>0</v>
      </c>
      <c r="AQ69" s="19">
        <v>0</v>
      </c>
      <c r="AR69" s="19"/>
      <c r="AS69" s="19">
        <v>0</v>
      </c>
      <c r="AT69" s="19">
        <v>0</v>
      </c>
      <c r="AU69" s="19">
        <v>0</v>
      </c>
      <c r="AV69" s="19">
        <v>0</v>
      </c>
      <c r="AW69" s="19"/>
      <c r="AX69" s="19">
        <v>0</v>
      </c>
      <c r="AY69" s="19">
        <v>0</v>
      </c>
      <c r="AZ69" s="19">
        <v>0</v>
      </c>
      <c r="BA69" s="19"/>
      <c r="BB69" s="19">
        <v>0</v>
      </c>
      <c r="BC69" s="19">
        <v>0</v>
      </c>
      <c r="BD69" s="19">
        <v>0</v>
      </c>
      <c r="BE69" s="19"/>
      <c r="BF69" s="19">
        <v>0</v>
      </c>
      <c r="BG69" s="19">
        <v>0</v>
      </c>
      <c r="BH69" s="19">
        <v>0</v>
      </c>
      <c r="BI69" s="19"/>
      <c r="BJ69" s="19">
        <v>0</v>
      </c>
      <c r="BK69" s="19">
        <v>0</v>
      </c>
      <c r="BL69" s="19"/>
      <c r="BM69" s="19">
        <v>0</v>
      </c>
      <c r="BN69" s="19">
        <v>0</v>
      </c>
      <c r="BO69" s="19"/>
      <c r="BP69" s="19">
        <v>0</v>
      </c>
      <c r="BQ69" s="19">
        <v>0</v>
      </c>
      <c r="BR69" s="19"/>
      <c r="BS69" s="19">
        <v>0</v>
      </c>
      <c r="BT69" s="19">
        <v>0</v>
      </c>
      <c r="BU69" s="19"/>
      <c r="BV69" s="19">
        <v>0</v>
      </c>
      <c r="BW69" s="19">
        <v>0</v>
      </c>
      <c r="BX69" s="19">
        <v>0</v>
      </c>
      <c r="BY69" s="19">
        <v>0</v>
      </c>
      <c r="BZ69" s="19">
        <v>0</v>
      </c>
      <c r="CA69" s="19">
        <v>0</v>
      </c>
      <c r="CB69" s="19"/>
      <c r="CC69" s="19">
        <v>53459</v>
      </c>
    </row>
    <row r="70" spans="1:82" s="243" customFormat="1" ht="11.25" customHeight="1" x14ac:dyDescent="0.35">
      <c r="A70" s="3"/>
      <c r="B70" s="210"/>
      <c r="C70" s="4">
        <v>2018</v>
      </c>
      <c r="D70" s="4"/>
      <c r="E70" s="145">
        <v>25142</v>
      </c>
      <c r="F70" s="19">
        <v>12466</v>
      </c>
      <c r="G70" s="19">
        <v>2</v>
      </c>
      <c r="H70" s="19">
        <v>12675</v>
      </c>
      <c r="I70" s="19">
        <v>0</v>
      </c>
      <c r="J70" s="19"/>
      <c r="K70" s="242">
        <v>14928</v>
      </c>
      <c r="L70" s="19">
        <v>208</v>
      </c>
      <c r="M70" s="19">
        <v>2674</v>
      </c>
      <c r="N70" s="19">
        <v>349</v>
      </c>
      <c r="O70" s="19">
        <v>11280</v>
      </c>
      <c r="P70" s="19">
        <v>417</v>
      </c>
      <c r="Q70" s="19">
        <v>0</v>
      </c>
      <c r="R70" s="19"/>
      <c r="S70" s="19">
        <v>5096</v>
      </c>
      <c r="T70" s="19">
        <v>1247</v>
      </c>
      <c r="U70" s="19">
        <v>1498</v>
      </c>
      <c r="V70" s="19">
        <v>2351</v>
      </c>
      <c r="W70" s="19"/>
      <c r="X70" s="19">
        <v>22108</v>
      </c>
      <c r="Y70" s="19">
        <v>4247</v>
      </c>
      <c r="Z70" s="19">
        <v>1207</v>
      </c>
      <c r="AA70" s="19">
        <v>16653</v>
      </c>
      <c r="AB70" s="19"/>
      <c r="AC70" s="19">
        <v>1982</v>
      </c>
      <c r="AD70" s="19">
        <v>287</v>
      </c>
      <c r="AE70" s="19">
        <v>1210</v>
      </c>
      <c r="AF70" s="19">
        <v>1</v>
      </c>
      <c r="AG70" s="19">
        <v>231</v>
      </c>
      <c r="AH70" s="19">
        <v>0</v>
      </c>
      <c r="AI70" s="19">
        <v>20</v>
      </c>
      <c r="AJ70" s="19">
        <v>82</v>
      </c>
      <c r="AK70" s="19">
        <v>152</v>
      </c>
      <c r="AL70" s="19"/>
      <c r="AM70" s="19">
        <v>0</v>
      </c>
      <c r="AN70" s="19">
        <v>0</v>
      </c>
      <c r="AO70" s="19">
        <v>0</v>
      </c>
      <c r="AP70" s="19">
        <v>0</v>
      </c>
      <c r="AQ70" s="19">
        <v>0</v>
      </c>
      <c r="AR70" s="19"/>
      <c r="AS70" s="19">
        <v>0</v>
      </c>
      <c r="AT70" s="19">
        <v>0</v>
      </c>
      <c r="AU70" s="19">
        <v>0</v>
      </c>
      <c r="AV70" s="19">
        <v>0</v>
      </c>
      <c r="AW70" s="19"/>
      <c r="AX70" s="19">
        <v>0</v>
      </c>
      <c r="AY70" s="19">
        <v>0</v>
      </c>
      <c r="AZ70" s="19">
        <v>0</v>
      </c>
      <c r="BA70" s="19"/>
      <c r="BB70" s="19">
        <v>0</v>
      </c>
      <c r="BC70" s="19">
        <v>0</v>
      </c>
      <c r="BD70" s="19">
        <v>0</v>
      </c>
      <c r="BE70" s="19"/>
      <c r="BF70" s="19">
        <v>0</v>
      </c>
      <c r="BG70" s="19">
        <v>0</v>
      </c>
      <c r="BH70" s="19">
        <v>0</v>
      </c>
      <c r="BI70" s="19"/>
      <c r="BJ70" s="19">
        <v>0</v>
      </c>
      <c r="BK70" s="19">
        <v>0</v>
      </c>
      <c r="BL70" s="19"/>
      <c r="BM70" s="19">
        <v>0</v>
      </c>
      <c r="BN70" s="19">
        <v>0</v>
      </c>
      <c r="BO70" s="19"/>
      <c r="BP70" s="19">
        <v>0</v>
      </c>
      <c r="BQ70" s="19">
        <v>0</v>
      </c>
      <c r="BR70" s="19"/>
      <c r="BS70" s="19">
        <v>0</v>
      </c>
      <c r="BT70" s="19">
        <v>0</v>
      </c>
      <c r="BU70" s="19"/>
      <c r="BV70" s="19">
        <v>0</v>
      </c>
      <c r="BW70" s="19">
        <v>0</v>
      </c>
      <c r="BX70" s="19">
        <v>0</v>
      </c>
      <c r="BY70" s="19">
        <v>0</v>
      </c>
      <c r="BZ70" s="19">
        <v>0</v>
      </c>
      <c r="CA70" s="19">
        <v>0</v>
      </c>
      <c r="CB70" s="19"/>
      <c r="CC70" s="19">
        <v>69256</v>
      </c>
    </row>
    <row r="71" spans="1:82" s="243" customFormat="1" ht="11.25" customHeight="1" x14ac:dyDescent="0.35">
      <c r="A71" s="3"/>
      <c r="B71" s="3"/>
      <c r="C71" s="4">
        <v>2020</v>
      </c>
      <c r="D71" s="4"/>
      <c r="E71" s="145">
        <v>20694</v>
      </c>
      <c r="F71" s="19">
        <v>10203</v>
      </c>
      <c r="G71" s="19">
        <v>2</v>
      </c>
      <c r="H71" s="19">
        <v>10489</v>
      </c>
      <c r="I71" s="19">
        <v>0</v>
      </c>
      <c r="J71" s="19"/>
      <c r="K71" s="242">
        <v>12098</v>
      </c>
      <c r="L71" s="19">
        <v>171</v>
      </c>
      <c r="M71" s="19">
        <v>2316</v>
      </c>
      <c r="N71" s="19">
        <v>284</v>
      </c>
      <c r="O71" s="19">
        <v>9004</v>
      </c>
      <c r="P71" s="19">
        <v>324</v>
      </c>
      <c r="Q71" s="19">
        <v>0</v>
      </c>
      <c r="R71" s="19"/>
      <c r="S71" s="19">
        <v>4107</v>
      </c>
      <c r="T71" s="19">
        <v>974</v>
      </c>
      <c r="U71" s="19">
        <v>1422</v>
      </c>
      <c r="V71" s="19">
        <v>1711</v>
      </c>
      <c r="W71" s="19"/>
      <c r="X71" s="19">
        <v>14462</v>
      </c>
      <c r="Y71" s="19">
        <v>2383</v>
      </c>
      <c r="Z71" s="19">
        <v>814</v>
      </c>
      <c r="AA71" s="19">
        <v>11265</v>
      </c>
      <c r="AB71" s="19"/>
      <c r="AC71" s="19">
        <v>1567</v>
      </c>
      <c r="AD71" s="19">
        <v>398</v>
      </c>
      <c r="AE71" s="19">
        <v>889</v>
      </c>
      <c r="AF71" s="19">
        <v>0</v>
      </c>
      <c r="AG71" s="19">
        <v>126</v>
      </c>
      <c r="AH71" s="19">
        <v>0</v>
      </c>
      <c r="AI71" s="19">
        <v>3</v>
      </c>
      <c r="AJ71" s="19">
        <v>88</v>
      </c>
      <c r="AK71" s="19">
        <v>64</v>
      </c>
      <c r="AL71" s="19"/>
      <c r="AM71" s="19">
        <v>0</v>
      </c>
      <c r="AN71" s="19">
        <v>0</v>
      </c>
      <c r="AO71" s="19">
        <v>0</v>
      </c>
      <c r="AP71" s="19">
        <v>0</v>
      </c>
      <c r="AQ71" s="19">
        <v>0</v>
      </c>
      <c r="AR71" s="19"/>
      <c r="AS71" s="19">
        <v>0</v>
      </c>
      <c r="AT71" s="19">
        <v>0</v>
      </c>
      <c r="AU71" s="19">
        <v>0</v>
      </c>
      <c r="AV71" s="19">
        <v>0</v>
      </c>
      <c r="AW71" s="19"/>
      <c r="AX71" s="19">
        <v>0</v>
      </c>
      <c r="AY71" s="19">
        <v>0</v>
      </c>
      <c r="AZ71" s="19">
        <v>0</v>
      </c>
      <c r="BA71" s="19"/>
      <c r="BB71" s="19">
        <v>0</v>
      </c>
      <c r="BC71" s="19">
        <v>0</v>
      </c>
      <c r="BD71" s="19">
        <v>0</v>
      </c>
      <c r="BE71" s="19"/>
      <c r="BF71" s="19">
        <v>0</v>
      </c>
      <c r="BG71" s="19">
        <v>0</v>
      </c>
      <c r="BH71" s="19">
        <v>0</v>
      </c>
      <c r="BI71" s="19"/>
      <c r="BJ71" s="19">
        <v>0</v>
      </c>
      <c r="BK71" s="19">
        <v>0</v>
      </c>
      <c r="BL71" s="19"/>
      <c r="BM71" s="19">
        <v>0</v>
      </c>
      <c r="BN71" s="19">
        <v>0</v>
      </c>
      <c r="BO71" s="19"/>
      <c r="BP71" s="19">
        <v>0</v>
      </c>
      <c r="BQ71" s="19">
        <v>0</v>
      </c>
      <c r="BR71" s="19"/>
      <c r="BS71" s="19">
        <v>0</v>
      </c>
      <c r="BT71" s="19">
        <v>0</v>
      </c>
      <c r="BU71" s="19"/>
      <c r="BV71" s="19">
        <v>0</v>
      </c>
      <c r="BW71" s="19">
        <v>0</v>
      </c>
      <c r="BX71" s="19">
        <v>0</v>
      </c>
      <c r="BY71" s="19">
        <v>0</v>
      </c>
      <c r="BZ71" s="19">
        <v>0</v>
      </c>
      <c r="CA71" s="19">
        <v>0</v>
      </c>
      <c r="CB71" s="19"/>
      <c r="CC71" s="19">
        <v>52928</v>
      </c>
    </row>
    <row r="72" spans="1:82" s="243" customFormat="1" ht="11.25" customHeight="1" x14ac:dyDescent="0.35">
      <c r="A72" s="3" t="s">
        <v>46</v>
      </c>
      <c r="B72" s="3" t="s">
        <v>240</v>
      </c>
      <c r="C72" s="4">
        <v>2013</v>
      </c>
      <c r="D72" s="4"/>
      <c r="E72" s="145">
        <v>284</v>
      </c>
      <c r="F72" s="19">
        <v>143</v>
      </c>
      <c r="G72" s="19">
        <v>1</v>
      </c>
      <c r="H72" s="19">
        <v>111</v>
      </c>
      <c r="I72" s="19">
        <v>30</v>
      </c>
      <c r="J72" s="19"/>
      <c r="K72" s="242">
        <v>77</v>
      </c>
      <c r="L72" s="19">
        <v>3</v>
      </c>
      <c r="M72" s="19">
        <v>18</v>
      </c>
      <c r="N72" s="19">
        <v>3</v>
      </c>
      <c r="O72" s="19">
        <v>50</v>
      </c>
      <c r="P72" s="19">
        <v>2</v>
      </c>
      <c r="Q72" s="19">
        <v>0</v>
      </c>
      <c r="R72" s="19"/>
      <c r="S72" s="19">
        <v>6</v>
      </c>
      <c r="T72" s="19">
        <v>1</v>
      </c>
      <c r="U72" s="19">
        <v>2</v>
      </c>
      <c r="V72" s="19">
        <v>2</v>
      </c>
      <c r="W72" s="19"/>
      <c r="X72" s="19">
        <v>76</v>
      </c>
      <c r="Y72" s="19">
        <v>67</v>
      </c>
      <c r="Z72" s="19">
        <v>0</v>
      </c>
      <c r="AA72" s="19">
        <v>8</v>
      </c>
      <c r="AB72" s="19"/>
      <c r="AC72" s="19">
        <v>392</v>
      </c>
      <c r="AD72" s="19">
        <v>182</v>
      </c>
      <c r="AE72" s="19">
        <v>148</v>
      </c>
      <c r="AF72" s="19">
        <v>0</v>
      </c>
      <c r="AG72" s="19">
        <v>7</v>
      </c>
      <c r="AH72" s="19">
        <v>0</v>
      </c>
      <c r="AI72" s="19">
        <v>2</v>
      </c>
      <c r="AJ72" s="19">
        <v>52</v>
      </c>
      <c r="AK72" s="19">
        <v>0</v>
      </c>
      <c r="AL72" s="19"/>
      <c r="AM72" s="19">
        <v>25</v>
      </c>
      <c r="AN72" s="19">
        <v>22</v>
      </c>
      <c r="AO72" s="19">
        <v>0</v>
      </c>
      <c r="AP72" s="19">
        <v>2</v>
      </c>
      <c r="AQ72" s="19">
        <v>0</v>
      </c>
      <c r="AR72" s="19"/>
      <c r="AS72" s="19">
        <v>56</v>
      </c>
      <c r="AT72" s="19">
        <v>44</v>
      </c>
      <c r="AU72" s="19">
        <v>10</v>
      </c>
      <c r="AV72" s="19">
        <v>1</v>
      </c>
      <c r="AW72" s="19"/>
      <c r="AX72" s="19">
        <v>0</v>
      </c>
      <c r="AY72" s="19">
        <v>0</v>
      </c>
      <c r="AZ72" s="19">
        <v>0</v>
      </c>
      <c r="BA72" s="19"/>
      <c r="BB72" s="19">
        <v>1</v>
      </c>
      <c r="BC72" s="19">
        <v>1</v>
      </c>
      <c r="BD72" s="19">
        <v>0</v>
      </c>
      <c r="BE72" s="19"/>
      <c r="BF72" s="19">
        <v>80</v>
      </c>
      <c r="BG72" s="19">
        <v>5</v>
      </c>
      <c r="BH72" s="19">
        <v>6</v>
      </c>
      <c r="BI72" s="19"/>
      <c r="BJ72" s="19">
        <v>6</v>
      </c>
      <c r="BK72" s="19">
        <v>0</v>
      </c>
      <c r="BL72" s="19"/>
      <c r="BM72" s="19">
        <v>24</v>
      </c>
      <c r="BN72" s="19">
        <v>2</v>
      </c>
      <c r="BO72" s="19"/>
      <c r="BP72" s="19">
        <v>0</v>
      </c>
      <c r="BQ72" s="19">
        <v>0</v>
      </c>
      <c r="BR72" s="19"/>
      <c r="BS72" s="19">
        <v>35</v>
      </c>
      <c r="BT72" s="19">
        <v>2</v>
      </c>
      <c r="BU72" s="19"/>
      <c r="BV72" s="19">
        <v>226</v>
      </c>
      <c r="BW72" s="19">
        <v>0</v>
      </c>
      <c r="BX72" s="19">
        <v>36</v>
      </c>
      <c r="BY72" s="19">
        <v>129</v>
      </c>
      <c r="BZ72" s="19">
        <v>60</v>
      </c>
      <c r="CA72" s="19">
        <v>1</v>
      </c>
      <c r="CB72" s="19"/>
      <c r="CC72" s="19">
        <v>1222</v>
      </c>
    </row>
    <row r="73" spans="1:82" s="243" customFormat="1" ht="11.25" customHeight="1" x14ac:dyDescent="0.35">
      <c r="A73" s="8"/>
      <c r="B73" s="3"/>
      <c r="C73" s="4">
        <v>2015</v>
      </c>
      <c r="D73" s="4"/>
      <c r="E73" s="145">
        <v>291</v>
      </c>
      <c r="F73" s="19">
        <v>145</v>
      </c>
      <c r="G73" s="19">
        <v>1</v>
      </c>
      <c r="H73" s="19">
        <v>118</v>
      </c>
      <c r="I73" s="19">
        <v>28</v>
      </c>
      <c r="J73" s="19"/>
      <c r="K73" s="242">
        <v>76</v>
      </c>
      <c r="L73" s="19">
        <v>0</v>
      </c>
      <c r="M73" s="19">
        <v>21</v>
      </c>
      <c r="N73" s="19">
        <v>3</v>
      </c>
      <c r="O73" s="19">
        <v>50</v>
      </c>
      <c r="P73" s="19">
        <v>2</v>
      </c>
      <c r="Q73" s="19">
        <v>0</v>
      </c>
      <c r="R73" s="19"/>
      <c r="S73" s="19">
        <v>7</v>
      </c>
      <c r="T73" s="19">
        <v>1</v>
      </c>
      <c r="U73" s="19">
        <v>2</v>
      </c>
      <c r="V73" s="19">
        <v>3</v>
      </c>
      <c r="W73" s="19"/>
      <c r="X73" s="19">
        <v>75</v>
      </c>
      <c r="Y73" s="19">
        <v>66</v>
      </c>
      <c r="Z73" s="19">
        <v>0</v>
      </c>
      <c r="AA73" s="19">
        <v>9</v>
      </c>
      <c r="AB73" s="19"/>
      <c r="AC73" s="19">
        <v>383</v>
      </c>
      <c r="AD73" s="19">
        <v>180</v>
      </c>
      <c r="AE73" s="19">
        <v>146</v>
      </c>
      <c r="AF73" s="19">
        <v>0</v>
      </c>
      <c r="AG73" s="19">
        <v>7</v>
      </c>
      <c r="AH73" s="19">
        <v>0</v>
      </c>
      <c r="AI73" s="19">
        <v>1</v>
      </c>
      <c r="AJ73" s="19">
        <v>48</v>
      </c>
      <c r="AK73" s="19">
        <v>0</v>
      </c>
      <c r="AL73" s="19"/>
      <c r="AM73" s="19">
        <v>24</v>
      </c>
      <c r="AN73" s="19">
        <v>19</v>
      </c>
      <c r="AO73" s="19">
        <v>3</v>
      </c>
      <c r="AP73" s="19">
        <v>2</v>
      </c>
      <c r="AQ73" s="19">
        <v>0</v>
      </c>
      <c r="AR73" s="19"/>
      <c r="AS73" s="19">
        <v>56</v>
      </c>
      <c r="AT73" s="19">
        <v>48</v>
      </c>
      <c r="AU73" s="19">
        <v>5</v>
      </c>
      <c r="AV73" s="19">
        <v>3</v>
      </c>
      <c r="AW73" s="19"/>
      <c r="AX73" s="19">
        <v>0</v>
      </c>
      <c r="AY73" s="19">
        <v>0</v>
      </c>
      <c r="AZ73" s="19">
        <v>0</v>
      </c>
      <c r="BA73" s="19"/>
      <c r="BB73" s="19">
        <v>0</v>
      </c>
      <c r="BC73" s="19">
        <v>0</v>
      </c>
      <c r="BD73" s="19">
        <v>0</v>
      </c>
      <c r="BE73" s="19"/>
      <c r="BF73" s="19">
        <v>80</v>
      </c>
      <c r="BG73" s="19">
        <v>4</v>
      </c>
      <c r="BH73" s="19">
        <v>9</v>
      </c>
      <c r="BI73" s="19"/>
      <c r="BJ73" s="19">
        <v>6</v>
      </c>
      <c r="BK73" s="19">
        <v>0</v>
      </c>
      <c r="BL73" s="19"/>
      <c r="BM73" s="19">
        <v>25</v>
      </c>
      <c r="BN73" s="19">
        <v>2</v>
      </c>
      <c r="BO73" s="19"/>
      <c r="BP73" s="19">
        <v>0</v>
      </c>
      <c r="BQ73" s="19">
        <v>0</v>
      </c>
      <c r="BR73" s="19"/>
      <c r="BS73" s="19">
        <v>32</v>
      </c>
      <c r="BT73" s="19">
        <v>2</v>
      </c>
      <c r="BU73" s="19"/>
      <c r="BV73" s="19">
        <v>215</v>
      </c>
      <c r="BW73" s="19">
        <v>0</v>
      </c>
      <c r="BX73" s="19">
        <v>35</v>
      </c>
      <c r="BY73" s="19">
        <v>125</v>
      </c>
      <c r="BZ73" s="19">
        <v>54</v>
      </c>
      <c r="CA73" s="19">
        <v>1</v>
      </c>
      <c r="CB73" s="19"/>
      <c r="CC73" s="19">
        <v>1206</v>
      </c>
    </row>
    <row r="74" spans="1:82" s="243" customFormat="1" ht="11.25" customHeight="1" x14ac:dyDescent="0.35">
      <c r="A74" s="8"/>
      <c r="B74" s="3"/>
      <c r="C74" s="4">
        <v>2018</v>
      </c>
      <c r="D74" s="4"/>
      <c r="E74" s="145">
        <v>345</v>
      </c>
      <c r="F74" s="19">
        <v>176</v>
      </c>
      <c r="G74" s="19">
        <v>1</v>
      </c>
      <c r="H74" s="19">
        <v>139</v>
      </c>
      <c r="I74" s="19">
        <v>29</v>
      </c>
      <c r="J74" s="19"/>
      <c r="K74" s="242">
        <v>90</v>
      </c>
      <c r="L74" s="19">
        <v>0</v>
      </c>
      <c r="M74" s="19">
        <v>28</v>
      </c>
      <c r="N74" s="19">
        <v>4</v>
      </c>
      <c r="O74" s="19">
        <v>56</v>
      </c>
      <c r="P74" s="19">
        <v>2</v>
      </c>
      <c r="Q74" s="19">
        <v>0</v>
      </c>
      <c r="R74" s="19"/>
      <c r="S74" s="19">
        <v>7</v>
      </c>
      <c r="T74" s="19">
        <v>2</v>
      </c>
      <c r="U74" s="19">
        <v>2</v>
      </c>
      <c r="V74" s="19">
        <v>3</v>
      </c>
      <c r="W74" s="19"/>
      <c r="X74" s="19">
        <v>91</v>
      </c>
      <c r="Y74" s="19">
        <v>83</v>
      </c>
      <c r="Z74" s="19">
        <v>0</v>
      </c>
      <c r="AA74" s="19">
        <v>8</v>
      </c>
      <c r="AB74" s="19"/>
      <c r="AC74" s="19">
        <v>487</v>
      </c>
      <c r="AD74" s="19">
        <v>239</v>
      </c>
      <c r="AE74" s="19">
        <v>179</v>
      </c>
      <c r="AF74" s="19">
        <v>0</v>
      </c>
      <c r="AG74" s="19">
        <v>14</v>
      </c>
      <c r="AH74" s="19">
        <v>0</v>
      </c>
      <c r="AI74" s="19">
        <v>1</v>
      </c>
      <c r="AJ74" s="19">
        <v>53</v>
      </c>
      <c r="AK74" s="19">
        <v>0</v>
      </c>
      <c r="AL74" s="19"/>
      <c r="AM74" s="19">
        <v>30</v>
      </c>
      <c r="AN74" s="19">
        <v>25</v>
      </c>
      <c r="AO74" s="19">
        <v>4</v>
      </c>
      <c r="AP74" s="19">
        <v>1</v>
      </c>
      <c r="AQ74" s="19">
        <v>0</v>
      </c>
      <c r="AR74" s="19"/>
      <c r="AS74" s="19">
        <v>68</v>
      </c>
      <c r="AT74" s="19">
        <v>56</v>
      </c>
      <c r="AU74" s="19">
        <v>6</v>
      </c>
      <c r="AV74" s="19">
        <v>7</v>
      </c>
      <c r="AW74" s="19"/>
      <c r="AX74" s="19">
        <v>0</v>
      </c>
      <c r="AY74" s="19">
        <v>0</v>
      </c>
      <c r="AZ74" s="19">
        <v>0</v>
      </c>
      <c r="BA74" s="19"/>
      <c r="BB74" s="19">
        <v>0</v>
      </c>
      <c r="BC74" s="19">
        <v>0</v>
      </c>
      <c r="BD74" s="19">
        <v>0</v>
      </c>
      <c r="BE74" s="19"/>
      <c r="BF74" s="19">
        <v>97</v>
      </c>
      <c r="BG74" s="19">
        <v>6</v>
      </c>
      <c r="BH74" s="19">
        <v>10</v>
      </c>
      <c r="BI74" s="19"/>
      <c r="BJ74" s="19">
        <v>4</v>
      </c>
      <c r="BK74" s="19">
        <v>0</v>
      </c>
      <c r="BL74" s="19"/>
      <c r="BM74" s="19">
        <v>29</v>
      </c>
      <c r="BN74" s="19">
        <v>2</v>
      </c>
      <c r="BO74" s="19"/>
      <c r="BP74" s="19">
        <v>1</v>
      </c>
      <c r="BQ74" s="19">
        <v>0</v>
      </c>
      <c r="BR74" s="19"/>
      <c r="BS74" s="19">
        <v>41</v>
      </c>
      <c r="BT74" s="19">
        <v>2</v>
      </c>
      <c r="BU74" s="19"/>
      <c r="BV74" s="19">
        <v>260</v>
      </c>
      <c r="BW74" s="19">
        <v>0</v>
      </c>
      <c r="BX74" s="19">
        <v>135</v>
      </c>
      <c r="BY74" s="19">
        <v>63</v>
      </c>
      <c r="BZ74" s="19">
        <v>60</v>
      </c>
      <c r="CA74" s="19">
        <v>2</v>
      </c>
      <c r="CB74" s="19"/>
      <c r="CC74" s="19">
        <v>1476</v>
      </c>
    </row>
    <row r="75" spans="1:82" s="243" customFormat="1" ht="11.25" customHeight="1" x14ac:dyDescent="0.35">
      <c r="A75" s="3"/>
      <c r="B75" s="3"/>
      <c r="C75" s="4">
        <v>2020</v>
      </c>
      <c r="D75" s="4"/>
      <c r="E75" s="145">
        <v>386</v>
      </c>
      <c r="F75" s="19">
        <v>205</v>
      </c>
      <c r="G75" s="19">
        <v>1</v>
      </c>
      <c r="H75" s="19">
        <v>148</v>
      </c>
      <c r="I75" s="19">
        <v>32</v>
      </c>
      <c r="J75" s="19"/>
      <c r="K75" s="242">
        <v>103</v>
      </c>
      <c r="L75" s="19">
        <v>0</v>
      </c>
      <c r="M75" s="19">
        <v>31</v>
      </c>
      <c r="N75" s="19">
        <v>4</v>
      </c>
      <c r="O75" s="19">
        <v>65</v>
      </c>
      <c r="P75" s="19">
        <v>2</v>
      </c>
      <c r="Q75" s="19">
        <v>0</v>
      </c>
      <c r="R75" s="19"/>
      <c r="S75" s="19">
        <v>9</v>
      </c>
      <c r="T75" s="19">
        <v>2</v>
      </c>
      <c r="U75" s="19">
        <v>3</v>
      </c>
      <c r="V75" s="19">
        <v>4</v>
      </c>
      <c r="W75" s="19"/>
      <c r="X75" s="19">
        <v>108</v>
      </c>
      <c r="Y75" s="19">
        <v>96</v>
      </c>
      <c r="Z75" s="19">
        <v>0</v>
      </c>
      <c r="AA75" s="19">
        <v>12</v>
      </c>
      <c r="AB75" s="19"/>
      <c r="AC75" s="19">
        <v>537</v>
      </c>
      <c r="AD75" s="19">
        <v>257</v>
      </c>
      <c r="AE75" s="19">
        <v>199</v>
      </c>
      <c r="AF75" s="19">
        <v>0</v>
      </c>
      <c r="AG75" s="19">
        <v>14</v>
      </c>
      <c r="AH75" s="19">
        <v>0</v>
      </c>
      <c r="AI75" s="19">
        <v>2</v>
      </c>
      <c r="AJ75" s="19">
        <v>65</v>
      </c>
      <c r="AK75" s="19">
        <v>0</v>
      </c>
      <c r="AL75" s="19"/>
      <c r="AM75" s="19">
        <v>36</v>
      </c>
      <c r="AN75" s="19">
        <v>27</v>
      </c>
      <c r="AO75" s="19">
        <v>7</v>
      </c>
      <c r="AP75" s="19">
        <v>2</v>
      </c>
      <c r="AQ75" s="19">
        <v>0</v>
      </c>
      <c r="AR75" s="19"/>
      <c r="AS75" s="19">
        <v>76</v>
      </c>
      <c r="AT75" s="19">
        <v>66</v>
      </c>
      <c r="AU75" s="19">
        <v>6</v>
      </c>
      <c r="AV75" s="19">
        <v>5</v>
      </c>
      <c r="AW75" s="19"/>
      <c r="AX75" s="19">
        <v>0</v>
      </c>
      <c r="AY75" s="19">
        <v>0</v>
      </c>
      <c r="AZ75" s="19">
        <v>0</v>
      </c>
      <c r="BA75" s="19"/>
      <c r="BB75" s="19">
        <v>0</v>
      </c>
      <c r="BC75" s="19">
        <v>0</v>
      </c>
      <c r="BD75" s="19">
        <v>0</v>
      </c>
      <c r="BE75" s="19"/>
      <c r="BF75" s="19">
        <v>109</v>
      </c>
      <c r="BG75" s="19">
        <v>7</v>
      </c>
      <c r="BH75" s="19">
        <v>11</v>
      </c>
      <c r="BI75" s="19"/>
      <c r="BJ75" s="19">
        <v>6</v>
      </c>
      <c r="BK75" s="19">
        <v>0</v>
      </c>
      <c r="BL75" s="19"/>
      <c r="BM75" s="19">
        <v>31</v>
      </c>
      <c r="BN75" s="19">
        <v>3</v>
      </c>
      <c r="BO75" s="19"/>
      <c r="BP75" s="19">
        <v>2</v>
      </c>
      <c r="BQ75" s="19">
        <v>1</v>
      </c>
      <c r="BR75" s="19"/>
      <c r="BS75" s="19">
        <v>45</v>
      </c>
      <c r="BT75" s="19">
        <v>2</v>
      </c>
      <c r="BU75" s="19"/>
      <c r="BV75" s="19">
        <v>299</v>
      </c>
      <c r="BW75" s="19">
        <v>0</v>
      </c>
      <c r="BX75" s="19">
        <v>162</v>
      </c>
      <c r="BY75" s="19">
        <v>64</v>
      </c>
      <c r="BZ75" s="19">
        <v>63</v>
      </c>
      <c r="CA75" s="19">
        <v>10</v>
      </c>
      <c r="CB75" s="19"/>
      <c r="CC75" s="19">
        <v>1664</v>
      </c>
    </row>
    <row r="76" spans="1:82" s="243" customFormat="1" ht="11.25" customHeight="1" x14ac:dyDescent="0.35">
      <c r="A76" s="9"/>
      <c r="B76" s="9"/>
      <c r="C76" s="12"/>
      <c r="D76" s="12"/>
      <c r="E76" s="147"/>
      <c r="F76" s="20"/>
      <c r="G76" s="20"/>
      <c r="H76" s="20"/>
      <c r="I76" s="20"/>
      <c r="J76" s="20"/>
      <c r="K76" s="248"/>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49"/>
    </row>
    <row r="77" spans="1:82" s="1" customFormat="1" ht="11.25" customHeight="1" x14ac:dyDescent="0.2">
      <c r="A77" s="1" t="s">
        <v>241</v>
      </c>
      <c r="C77" s="13"/>
      <c r="D77" s="13"/>
      <c r="E77" s="250"/>
      <c r="P77" s="3"/>
      <c r="Q77" s="3"/>
    </row>
    <row r="78" spans="1:82" s="1" customFormat="1" ht="11.25" customHeight="1" x14ac:dyDescent="0.2">
      <c r="A78" s="1" t="s">
        <v>100</v>
      </c>
      <c r="C78" s="13"/>
      <c r="D78" s="13"/>
      <c r="E78" s="250"/>
    </row>
    <row r="79" spans="1:82" s="1" customFormat="1" ht="11.25" customHeight="1" x14ac:dyDescent="0.2">
      <c r="C79" s="13"/>
      <c r="D79" s="13"/>
      <c r="E79" s="250"/>
    </row>
    <row r="80" spans="1:82" s="249" customFormat="1" x14ac:dyDescent="0.35">
      <c r="C80" s="13"/>
      <c r="D80" s="13"/>
      <c r="E80" s="251"/>
    </row>
    <row r="81" spans="3:5" s="249" customFormat="1" x14ac:dyDescent="0.35">
      <c r="C81" s="13"/>
      <c r="D81" s="13"/>
      <c r="E81" s="251"/>
    </row>
    <row r="82" spans="3:5" s="249" customFormat="1" x14ac:dyDescent="0.35">
      <c r="C82" s="13"/>
      <c r="D82" s="13"/>
      <c r="E82" s="251"/>
    </row>
    <row r="83" spans="3:5" s="249" customFormat="1" x14ac:dyDescent="0.35">
      <c r="C83" s="13"/>
      <c r="D83" s="13"/>
      <c r="E83" s="251"/>
    </row>
    <row r="84" spans="3:5" s="249" customFormat="1" x14ac:dyDescent="0.35">
      <c r="C84" s="13"/>
      <c r="D84" s="13"/>
      <c r="E84" s="251"/>
    </row>
    <row r="97" spans="3:5" s="1" customFormat="1" ht="11.25" customHeight="1" x14ac:dyDescent="0.25">
      <c r="C97" s="13"/>
      <c r="D97" s="13"/>
      <c r="E97" s="26"/>
    </row>
    <row r="98" spans="3:5" s="1" customFormat="1" ht="11.25" customHeight="1" x14ac:dyDescent="0.25">
      <c r="C98" s="13"/>
      <c r="D98" s="13"/>
      <c r="E98" s="26"/>
    </row>
  </sheetData>
  <mergeCells count="22">
    <mergeCell ref="E3:AK3"/>
    <mergeCell ref="AM3:BD3"/>
    <mergeCell ref="BF3:CA3"/>
    <mergeCell ref="CC3:CC5"/>
    <mergeCell ref="E4:I4"/>
    <mergeCell ref="K4:Q4"/>
    <mergeCell ref="S4:V4"/>
    <mergeCell ref="X4:AA4"/>
    <mergeCell ref="AC4:AK4"/>
    <mergeCell ref="AM4:AQ4"/>
    <mergeCell ref="BP4:BQ4"/>
    <mergeCell ref="BS4:BT4"/>
    <mergeCell ref="BV4:CA4"/>
    <mergeCell ref="BJ4:BK4"/>
    <mergeCell ref="BM4:BN4"/>
    <mergeCell ref="B68:B69"/>
    <mergeCell ref="AS4:AV4"/>
    <mergeCell ref="AX4:AZ4"/>
    <mergeCell ref="BB4:BD4"/>
    <mergeCell ref="BG4:BH4"/>
    <mergeCell ref="B50:B51"/>
    <mergeCell ref="B58:B59"/>
  </mergeCells>
  <pageMargins left="0.7" right="0.7" top="0.75" bottom="0.75" header="0.3" footer="0.3"/>
  <pageSetup paperSize="9" orientation="portrait"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zoomScaleNormal="100" workbookViewId="0">
      <selection activeCell="E16" sqref="E16"/>
    </sheetView>
  </sheetViews>
  <sheetFormatPr defaultColWidth="9.1796875" defaultRowHeight="10" x14ac:dyDescent="0.2"/>
  <cols>
    <col min="1" max="1" width="40.54296875" style="3" customWidth="1"/>
    <col min="2" max="2" width="12" style="3" customWidth="1"/>
    <col min="3" max="4" width="5.1796875" style="4" customWidth="1"/>
    <col min="5" max="10" width="10.26953125" style="3" customWidth="1"/>
    <col min="11" max="11" width="8.81640625" style="3" customWidth="1"/>
    <col min="12" max="12" width="13.453125" style="3" customWidth="1"/>
    <col min="13" max="13" width="10.26953125" style="3" customWidth="1"/>
    <col min="14" max="14" width="9.453125" style="3" customWidth="1"/>
    <col min="15" max="15" width="12.81640625" style="3" customWidth="1"/>
    <col min="16" max="16" width="10.26953125" style="3" customWidth="1"/>
    <col min="17" max="17" width="16" style="3" customWidth="1"/>
    <col min="18" max="18" width="10.26953125" style="3" customWidth="1"/>
    <col min="19" max="16384" width="9.1796875" style="3"/>
  </cols>
  <sheetData>
    <row r="1" spans="1:18" ht="10.5" x14ac:dyDescent="0.25">
      <c r="A1" s="2" t="s">
        <v>65</v>
      </c>
    </row>
    <row r="2" spans="1:18" ht="10.5" x14ac:dyDescent="0.25">
      <c r="A2" s="2" t="s">
        <v>242</v>
      </c>
    </row>
    <row r="3" spans="1:18" ht="10.5" x14ac:dyDescent="0.25">
      <c r="A3" s="28"/>
      <c r="B3" s="203" t="s">
        <v>168</v>
      </c>
      <c r="C3" s="29" t="s">
        <v>10</v>
      </c>
      <c r="D3" s="29"/>
      <c r="E3" s="30" t="s">
        <v>47</v>
      </c>
      <c r="F3" s="30" t="s">
        <v>104</v>
      </c>
      <c r="G3" s="30" t="s">
        <v>48</v>
      </c>
      <c r="H3" s="30" t="s">
        <v>49</v>
      </c>
      <c r="I3" s="30" t="s">
        <v>50</v>
      </c>
      <c r="J3" s="30" t="s">
        <v>51</v>
      </c>
      <c r="K3" s="30" t="s">
        <v>52</v>
      </c>
      <c r="L3" s="30" t="s">
        <v>53</v>
      </c>
      <c r="M3" s="30" t="s">
        <v>54</v>
      </c>
      <c r="N3" s="30" t="s">
        <v>55</v>
      </c>
      <c r="O3" s="30" t="s">
        <v>56</v>
      </c>
      <c r="P3" s="30" t="s">
        <v>57</v>
      </c>
      <c r="Q3" s="238" t="s">
        <v>58</v>
      </c>
    </row>
    <row r="4" spans="1:18" ht="10.5" x14ac:dyDescent="0.25">
      <c r="A4" s="23" t="s">
        <v>36</v>
      </c>
      <c r="B4" s="204"/>
      <c r="C4" s="31"/>
      <c r="D4" s="31"/>
      <c r="E4" s="27"/>
      <c r="F4" s="27"/>
      <c r="G4" s="27"/>
      <c r="H4" s="27"/>
      <c r="I4" s="27"/>
      <c r="J4" s="27"/>
      <c r="K4" s="27"/>
      <c r="L4" s="27"/>
      <c r="M4" s="27"/>
      <c r="N4" s="27"/>
      <c r="O4" s="27"/>
      <c r="P4" s="27"/>
      <c r="Q4" s="7"/>
    </row>
    <row r="5" spans="1:18" ht="10.5" x14ac:dyDescent="0.25">
      <c r="A5" s="22"/>
      <c r="B5" s="10"/>
      <c r="C5" s="52"/>
      <c r="D5" s="52"/>
      <c r="E5" s="7"/>
      <c r="F5" s="7"/>
      <c r="G5" s="7"/>
      <c r="H5" s="7"/>
      <c r="I5" s="7"/>
      <c r="J5" s="7"/>
      <c r="K5" s="7"/>
      <c r="L5" s="7"/>
      <c r="M5" s="7"/>
      <c r="N5" s="7"/>
      <c r="O5" s="7"/>
      <c r="P5" s="7"/>
      <c r="Q5" s="7"/>
    </row>
    <row r="6" spans="1:18" x14ac:dyDescent="0.2">
      <c r="A6" s="281" t="s">
        <v>103</v>
      </c>
      <c r="B6" s="198" t="s">
        <v>224</v>
      </c>
      <c r="C6" s="4">
        <v>2013</v>
      </c>
      <c r="E6" s="19">
        <v>2212</v>
      </c>
      <c r="F6" s="19">
        <v>634</v>
      </c>
      <c r="G6" s="19">
        <v>2048</v>
      </c>
      <c r="H6" s="19">
        <v>348</v>
      </c>
      <c r="I6" s="19">
        <v>2438</v>
      </c>
      <c r="J6" s="19">
        <v>485</v>
      </c>
      <c r="K6" s="19">
        <v>13</v>
      </c>
      <c r="L6" s="19">
        <v>931</v>
      </c>
      <c r="M6" s="19">
        <v>1169</v>
      </c>
      <c r="N6" s="19">
        <v>2314</v>
      </c>
      <c r="O6" s="19">
        <v>1849</v>
      </c>
      <c r="P6" s="19">
        <v>1035</v>
      </c>
      <c r="Q6" s="19">
        <v>15476</v>
      </c>
    </row>
    <row r="7" spans="1:18" ht="10.5" x14ac:dyDescent="0.25">
      <c r="A7" s="281"/>
      <c r="B7" s="10"/>
      <c r="C7" s="4">
        <v>2015</v>
      </c>
      <c r="E7" s="19">
        <v>2255</v>
      </c>
      <c r="F7" s="19">
        <v>592</v>
      </c>
      <c r="G7" s="19">
        <v>1951</v>
      </c>
      <c r="H7" s="19">
        <v>368</v>
      </c>
      <c r="I7" s="19">
        <v>2517</v>
      </c>
      <c r="J7" s="19">
        <v>415</v>
      </c>
      <c r="K7" s="19">
        <v>9</v>
      </c>
      <c r="L7" s="19">
        <v>978</v>
      </c>
      <c r="M7" s="19">
        <v>1126</v>
      </c>
      <c r="N7" s="19">
        <v>2425</v>
      </c>
      <c r="O7" s="19">
        <v>1838</v>
      </c>
      <c r="P7" s="19">
        <v>926</v>
      </c>
      <c r="Q7" s="19">
        <v>15401</v>
      </c>
    </row>
    <row r="8" spans="1:18" ht="10.5" x14ac:dyDescent="0.25">
      <c r="A8" s="10"/>
      <c r="B8" s="10"/>
      <c r="C8" s="4">
        <v>2018</v>
      </c>
      <c r="E8" s="19">
        <v>2408</v>
      </c>
      <c r="F8" s="19">
        <v>676</v>
      </c>
      <c r="G8" s="19">
        <v>2011</v>
      </c>
      <c r="H8" s="19">
        <v>387</v>
      </c>
      <c r="I8" s="19">
        <v>2486</v>
      </c>
      <c r="J8" s="19">
        <v>513</v>
      </c>
      <c r="K8" s="19">
        <v>9</v>
      </c>
      <c r="L8" s="19">
        <v>967</v>
      </c>
      <c r="M8" s="19">
        <v>1101</v>
      </c>
      <c r="N8" s="19">
        <v>2184</v>
      </c>
      <c r="O8" s="19">
        <v>1951</v>
      </c>
      <c r="P8" s="19">
        <v>1008</v>
      </c>
      <c r="Q8" s="19">
        <v>15702</v>
      </c>
    </row>
    <row r="9" spans="1:18" x14ac:dyDescent="0.2">
      <c r="C9" s="4">
        <v>2020</v>
      </c>
      <c r="E9" s="19">
        <v>2651</v>
      </c>
      <c r="F9" s="19">
        <v>705</v>
      </c>
      <c r="G9" s="19">
        <v>2391</v>
      </c>
      <c r="H9" s="19">
        <v>525</v>
      </c>
      <c r="I9" s="19">
        <v>2603</v>
      </c>
      <c r="J9" s="19">
        <v>522</v>
      </c>
      <c r="K9" s="19">
        <v>12</v>
      </c>
      <c r="L9" s="19">
        <v>1000</v>
      </c>
      <c r="M9" s="19">
        <v>1251</v>
      </c>
      <c r="N9" s="19">
        <v>2513</v>
      </c>
      <c r="O9" s="19">
        <v>2316</v>
      </c>
      <c r="P9" s="19">
        <v>1238</v>
      </c>
      <c r="Q9" s="19">
        <v>17727</v>
      </c>
    </row>
    <row r="10" spans="1:18" ht="11.25" customHeight="1" x14ac:dyDescent="0.2">
      <c r="A10" s="90" t="s">
        <v>143</v>
      </c>
      <c r="B10" s="198" t="s">
        <v>224</v>
      </c>
      <c r="C10" s="4">
        <v>2013</v>
      </c>
      <c r="E10" s="19">
        <v>46</v>
      </c>
      <c r="F10" s="19">
        <v>29</v>
      </c>
      <c r="G10" s="19">
        <v>23</v>
      </c>
      <c r="H10" s="19">
        <v>0</v>
      </c>
      <c r="I10" s="19">
        <v>340</v>
      </c>
      <c r="J10" s="19">
        <v>217</v>
      </c>
      <c r="K10" s="19">
        <v>63</v>
      </c>
      <c r="L10" s="19">
        <v>264</v>
      </c>
      <c r="M10" s="19">
        <v>136</v>
      </c>
      <c r="N10" s="19">
        <v>282</v>
      </c>
      <c r="O10" s="19">
        <v>472</v>
      </c>
      <c r="P10" s="19">
        <v>365</v>
      </c>
      <c r="Q10" s="19">
        <v>2239</v>
      </c>
    </row>
    <row r="11" spans="1:18" ht="10.5" x14ac:dyDescent="0.25">
      <c r="A11" s="199"/>
      <c r="B11" s="10"/>
      <c r="C11" s="4">
        <v>2015</v>
      </c>
      <c r="E11" s="19">
        <v>18</v>
      </c>
      <c r="F11" s="19">
        <v>13</v>
      </c>
      <c r="G11" s="19">
        <v>23</v>
      </c>
      <c r="H11" s="19">
        <v>5</v>
      </c>
      <c r="I11" s="19">
        <v>138</v>
      </c>
      <c r="J11" s="19">
        <v>217</v>
      </c>
      <c r="K11" s="19">
        <v>63</v>
      </c>
      <c r="L11" s="19">
        <v>259</v>
      </c>
      <c r="M11" s="19">
        <v>90</v>
      </c>
      <c r="N11" s="19">
        <v>204</v>
      </c>
      <c r="O11" s="19">
        <v>293</v>
      </c>
      <c r="P11" s="19">
        <v>224</v>
      </c>
      <c r="Q11" s="19">
        <v>1548</v>
      </c>
    </row>
    <row r="12" spans="1:18" ht="10.5" x14ac:dyDescent="0.25">
      <c r="A12" s="10"/>
      <c r="B12" s="10"/>
      <c r="C12" s="4">
        <v>2018</v>
      </c>
      <c r="E12" s="19">
        <v>12</v>
      </c>
      <c r="F12" s="19">
        <v>11</v>
      </c>
      <c r="G12" s="19">
        <v>15</v>
      </c>
      <c r="H12" s="19">
        <v>5</v>
      </c>
      <c r="I12" s="19">
        <v>128</v>
      </c>
      <c r="J12" s="19">
        <v>214</v>
      </c>
      <c r="K12" s="19">
        <v>65</v>
      </c>
      <c r="L12" s="19">
        <v>201</v>
      </c>
      <c r="M12" s="19">
        <v>78</v>
      </c>
      <c r="N12" s="19">
        <v>214</v>
      </c>
      <c r="O12" s="19">
        <v>283</v>
      </c>
      <c r="P12" s="19">
        <v>195</v>
      </c>
      <c r="Q12" s="19">
        <v>1423</v>
      </c>
    </row>
    <row r="13" spans="1:18" x14ac:dyDescent="0.2">
      <c r="C13" s="4">
        <v>2020</v>
      </c>
      <c r="E13" s="19">
        <v>8</v>
      </c>
      <c r="F13" s="19">
        <v>12</v>
      </c>
      <c r="G13" s="19">
        <v>5</v>
      </c>
      <c r="H13" s="19">
        <v>3</v>
      </c>
      <c r="I13" s="19">
        <v>81</v>
      </c>
      <c r="J13" s="19">
        <v>199</v>
      </c>
      <c r="K13" s="19">
        <v>76</v>
      </c>
      <c r="L13" s="19">
        <v>214</v>
      </c>
      <c r="M13" s="19">
        <v>54</v>
      </c>
      <c r="N13" s="19">
        <v>182</v>
      </c>
      <c r="O13" s="19">
        <v>189</v>
      </c>
      <c r="P13" s="19">
        <v>152</v>
      </c>
      <c r="Q13" s="19">
        <v>1176</v>
      </c>
      <c r="R13" s="8"/>
    </row>
    <row r="14" spans="1:18" x14ac:dyDescent="0.2">
      <c r="A14" s="3" t="s">
        <v>225</v>
      </c>
      <c r="B14" s="3" t="s">
        <v>224</v>
      </c>
      <c r="C14" s="4">
        <v>2013</v>
      </c>
      <c r="E14" s="19">
        <v>3</v>
      </c>
      <c r="F14" s="19">
        <v>4</v>
      </c>
      <c r="G14" s="19">
        <v>10</v>
      </c>
      <c r="H14" s="19">
        <v>7</v>
      </c>
      <c r="I14" s="19">
        <v>25</v>
      </c>
      <c r="J14" s="19">
        <v>3</v>
      </c>
      <c r="K14" s="19">
        <v>0</v>
      </c>
      <c r="L14" s="19">
        <v>100</v>
      </c>
      <c r="M14" s="19">
        <v>24</v>
      </c>
      <c r="N14" s="19">
        <v>2</v>
      </c>
      <c r="O14" s="19">
        <v>7</v>
      </c>
      <c r="P14" s="19">
        <v>9</v>
      </c>
      <c r="Q14" s="19">
        <v>193</v>
      </c>
    </row>
    <row r="15" spans="1:18" x14ac:dyDescent="0.2">
      <c r="C15" s="4">
        <v>2015</v>
      </c>
      <c r="E15" s="19">
        <v>2</v>
      </c>
      <c r="F15" s="19">
        <v>4</v>
      </c>
      <c r="G15" s="19">
        <v>13</v>
      </c>
      <c r="H15" s="19">
        <v>7</v>
      </c>
      <c r="I15" s="19">
        <v>26</v>
      </c>
      <c r="J15" s="19">
        <v>2</v>
      </c>
      <c r="K15" s="19">
        <v>0</v>
      </c>
      <c r="L15" s="19">
        <v>104</v>
      </c>
      <c r="M15" s="19">
        <v>23</v>
      </c>
      <c r="N15" s="19">
        <v>2</v>
      </c>
      <c r="O15" s="19">
        <v>8</v>
      </c>
      <c r="P15" s="19">
        <v>9</v>
      </c>
      <c r="Q15" s="19">
        <v>200</v>
      </c>
    </row>
    <row r="16" spans="1:18" x14ac:dyDescent="0.2">
      <c r="C16" s="4">
        <v>2018</v>
      </c>
      <c r="E16" s="19">
        <v>2</v>
      </c>
      <c r="F16" s="19">
        <v>4</v>
      </c>
      <c r="G16" s="19">
        <v>14</v>
      </c>
      <c r="H16" s="19">
        <v>6</v>
      </c>
      <c r="I16" s="19">
        <v>27</v>
      </c>
      <c r="J16" s="19">
        <v>2</v>
      </c>
      <c r="K16" s="19">
        <v>0</v>
      </c>
      <c r="L16" s="19">
        <v>91</v>
      </c>
      <c r="M16" s="19">
        <v>22</v>
      </c>
      <c r="N16" s="19">
        <v>2</v>
      </c>
      <c r="O16" s="19">
        <v>7</v>
      </c>
      <c r="P16" s="19">
        <v>9</v>
      </c>
      <c r="Q16" s="19">
        <v>186</v>
      </c>
    </row>
    <row r="17" spans="1:17" x14ac:dyDescent="0.2">
      <c r="C17" s="4">
        <v>2020</v>
      </c>
      <c r="E17" s="19">
        <v>2</v>
      </c>
      <c r="F17" s="19">
        <v>4</v>
      </c>
      <c r="G17" s="19">
        <v>12</v>
      </c>
      <c r="H17" s="19">
        <v>5</v>
      </c>
      <c r="I17" s="19">
        <v>27</v>
      </c>
      <c r="J17" s="19">
        <v>2</v>
      </c>
      <c r="K17" s="19">
        <v>0</v>
      </c>
      <c r="L17" s="19">
        <v>96</v>
      </c>
      <c r="M17" s="19">
        <v>23</v>
      </c>
      <c r="N17" s="19">
        <v>2</v>
      </c>
      <c r="O17" s="19">
        <v>6</v>
      </c>
      <c r="P17" s="19">
        <v>7</v>
      </c>
      <c r="Q17" s="19">
        <v>187</v>
      </c>
    </row>
    <row r="18" spans="1:17" ht="11.25" customHeight="1" x14ac:dyDescent="0.2">
      <c r="A18" s="24" t="s">
        <v>226</v>
      </c>
      <c r="B18" s="3" t="s">
        <v>224</v>
      </c>
      <c r="C18" s="4">
        <v>2013</v>
      </c>
      <c r="E18" s="19">
        <v>605</v>
      </c>
      <c r="F18" s="19">
        <v>1712</v>
      </c>
      <c r="G18" s="19">
        <v>541</v>
      </c>
      <c r="H18" s="19">
        <v>1144</v>
      </c>
      <c r="I18" s="19">
        <v>90</v>
      </c>
      <c r="J18" s="19">
        <v>1260</v>
      </c>
      <c r="K18" s="19">
        <v>502</v>
      </c>
      <c r="L18" s="19">
        <v>638</v>
      </c>
      <c r="M18" s="19">
        <v>655</v>
      </c>
      <c r="N18" s="19">
        <v>119</v>
      </c>
      <c r="O18" s="19">
        <v>733</v>
      </c>
      <c r="P18" s="19">
        <v>240</v>
      </c>
      <c r="Q18" s="19">
        <v>8239</v>
      </c>
    </row>
    <row r="19" spans="1:17" x14ac:dyDescent="0.2">
      <c r="A19" s="24"/>
      <c r="C19" s="4">
        <v>2015</v>
      </c>
      <c r="E19" s="19">
        <v>661</v>
      </c>
      <c r="F19" s="19">
        <v>1852</v>
      </c>
      <c r="G19" s="19">
        <v>607</v>
      </c>
      <c r="H19" s="19">
        <v>1254</v>
      </c>
      <c r="I19" s="19">
        <v>112</v>
      </c>
      <c r="J19" s="19">
        <v>1400</v>
      </c>
      <c r="K19" s="19">
        <v>503</v>
      </c>
      <c r="L19" s="19">
        <v>644</v>
      </c>
      <c r="M19" s="19">
        <v>640</v>
      </c>
      <c r="N19" s="19">
        <v>137</v>
      </c>
      <c r="O19" s="19">
        <v>822</v>
      </c>
      <c r="P19" s="19">
        <v>259</v>
      </c>
      <c r="Q19" s="19">
        <v>8891</v>
      </c>
    </row>
    <row r="20" spans="1:17" x14ac:dyDescent="0.2">
      <c r="C20" s="4">
        <v>2018</v>
      </c>
      <c r="E20" s="19">
        <v>555</v>
      </c>
      <c r="F20" s="19">
        <v>1545</v>
      </c>
      <c r="G20" s="19">
        <v>523</v>
      </c>
      <c r="H20" s="19">
        <v>1107</v>
      </c>
      <c r="I20" s="19">
        <v>104</v>
      </c>
      <c r="J20" s="19">
        <v>1239</v>
      </c>
      <c r="K20" s="19">
        <v>447</v>
      </c>
      <c r="L20" s="19">
        <v>567</v>
      </c>
      <c r="M20" s="19">
        <v>572</v>
      </c>
      <c r="N20" s="19">
        <v>122</v>
      </c>
      <c r="O20" s="19">
        <v>728</v>
      </c>
      <c r="P20" s="19">
        <v>236</v>
      </c>
      <c r="Q20" s="19">
        <v>7746</v>
      </c>
    </row>
    <row r="21" spans="1:17" x14ac:dyDescent="0.2">
      <c r="C21" s="4">
        <v>2020</v>
      </c>
      <c r="E21" s="19">
        <v>600</v>
      </c>
      <c r="F21" s="19">
        <v>1722</v>
      </c>
      <c r="G21" s="19">
        <v>555</v>
      </c>
      <c r="H21" s="19">
        <v>1179</v>
      </c>
      <c r="I21" s="19">
        <v>105</v>
      </c>
      <c r="J21" s="19">
        <v>1252</v>
      </c>
      <c r="K21" s="19">
        <v>544</v>
      </c>
      <c r="L21" s="19">
        <v>632</v>
      </c>
      <c r="M21" s="19">
        <v>568</v>
      </c>
      <c r="N21" s="19">
        <v>121</v>
      </c>
      <c r="O21" s="19">
        <v>711</v>
      </c>
      <c r="P21" s="19">
        <v>227</v>
      </c>
      <c r="Q21" s="19">
        <v>8217</v>
      </c>
    </row>
    <row r="22" spans="1:17" ht="11.25" customHeight="1" x14ac:dyDescent="0.2">
      <c r="A22" s="24" t="s">
        <v>227</v>
      </c>
      <c r="B22" s="3" t="s">
        <v>224</v>
      </c>
      <c r="C22" s="4">
        <v>2013</v>
      </c>
      <c r="E22" s="19">
        <v>395</v>
      </c>
      <c r="F22" s="19">
        <v>716</v>
      </c>
      <c r="G22" s="19">
        <v>870</v>
      </c>
      <c r="H22" s="19">
        <v>1828</v>
      </c>
      <c r="I22" s="19">
        <v>160</v>
      </c>
      <c r="J22" s="19">
        <v>1967</v>
      </c>
      <c r="K22" s="19">
        <v>242</v>
      </c>
      <c r="L22" s="19">
        <v>193</v>
      </c>
      <c r="M22" s="19">
        <v>175</v>
      </c>
      <c r="N22" s="19">
        <v>263</v>
      </c>
      <c r="O22" s="19">
        <v>2822</v>
      </c>
      <c r="P22" s="19">
        <v>845</v>
      </c>
      <c r="Q22" s="19">
        <v>10477</v>
      </c>
    </row>
    <row r="23" spans="1:17" x14ac:dyDescent="0.2">
      <c r="A23" s="24"/>
      <c r="C23" s="4">
        <v>2015</v>
      </c>
      <c r="E23" s="19">
        <v>342</v>
      </c>
      <c r="F23" s="19">
        <v>594</v>
      </c>
      <c r="G23" s="19">
        <v>757</v>
      </c>
      <c r="H23" s="19">
        <v>1214</v>
      </c>
      <c r="I23" s="19">
        <v>183</v>
      </c>
      <c r="J23" s="19">
        <v>1493</v>
      </c>
      <c r="K23" s="19">
        <v>211</v>
      </c>
      <c r="L23" s="19">
        <v>190</v>
      </c>
      <c r="M23" s="19">
        <v>149</v>
      </c>
      <c r="N23" s="19">
        <v>236</v>
      </c>
      <c r="O23" s="19">
        <v>2100</v>
      </c>
      <c r="P23" s="19">
        <v>608</v>
      </c>
      <c r="Q23" s="19">
        <v>8075</v>
      </c>
    </row>
    <row r="24" spans="1:17" x14ac:dyDescent="0.2">
      <c r="C24" s="4">
        <v>2018</v>
      </c>
      <c r="E24" s="19">
        <v>373</v>
      </c>
      <c r="F24" s="19">
        <v>670</v>
      </c>
      <c r="G24" s="19">
        <v>723</v>
      </c>
      <c r="H24" s="19">
        <v>1369</v>
      </c>
      <c r="I24" s="19">
        <v>140</v>
      </c>
      <c r="J24" s="19">
        <v>1498</v>
      </c>
      <c r="K24" s="19">
        <v>248</v>
      </c>
      <c r="L24" s="19">
        <v>178</v>
      </c>
      <c r="M24" s="19">
        <v>212</v>
      </c>
      <c r="N24" s="19">
        <v>252</v>
      </c>
      <c r="O24" s="19">
        <v>2038</v>
      </c>
      <c r="P24" s="19">
        <v>605</v>
      </c>
      <c r="Q24" s="19">
        <v>8307</v>
      </c>
    </row>
    <row r="25" spans="1:17" x14ac:dyDescent="0.2">
      <c r="A25" s="24"/>
      <c r="C25" s="4">
        <v>2020</v>
      </c>
      <c r="E25" s="19">
        <v>381</v>
      </c>
      <c r="F25" s="19">
        <v>743</v>
      </c>
      <c r="G25" s="19">
        <v>819</v>
      </c>
      <c r="H25" s="19">
        <v>1527</v>
      </c>
      <c r="I25" s="19">
        <v>128</v>
      </c>
      <c r="J25" s="19">
        <v>1646</v>
      </c>
      <c r="K25" s="19">
        <v>305</v>
      </c>
      <c r="L25" s="19">
        <v>196</v>
      </c>
      <c r="M25" s="19">
        <v>208</v>
      </c>
      <c r="N25" s="19">
        <v>234</v>
      </c>
      <c r="O25" s="19">
        <v>2193</v>
      </c>
      <c r="P25" s="19">
        <v>596</v>
      </c>
      <c r="Q25" s="19">
        <v>8975</v>
      </c>
    </row>
    <row r="26" spans="1:17" x14ac:dyDescent="0.2">
      <c r="A26" s="3" t="s">
        <v>37</v>
      </c>
      <c r="B26" s="3" t="s">
        <v>228</v>
      </c>
      <c r="C26" s="4">
        <v>2013</v>
      </c>
      <c r="E26" s="19">
        <v>20</v>
      </c>
      <c r="F26" s="19">
        <v>35</v>
      </c>
      <c r="G26" s="19">
        <v>132</v>
      </c>
      <c r="H26" s="19">
        <v>133</v>
      </c>
      <c r="I26" s="19">
        <v>74</v>
      </c>
      <c r="J26" s="19">
        <v>284</v>
      </c>
      <c r="K26" s="19">
        <v>61</v>
      </c>
      <c r="L26" s="19">
        <v>28</v>
      </c>
      <c r="M26" s="19">
        <v>22</v>
      </c>
      <c r="N26" s="19">
        <v>12</v>
      </c>
      <c r="O26" s="19">
        <v>236</v>
      </c>
      <c r="P26" s="19">
        <v>86</v>
      </c>
      <c r="Q26" s="19">
        <v>1124</v>
      </c>
    </row>
    <row r="27" spans="1:17" x14ac:dyDescent="0.2">
      <c r="C27" s="4">
        <v>2015</v>
      </c>
      <c r="E27" s="19">
        <v>19</v>
      </c>
      <c r="F27" s="19">
        <v>33</v>
      </c>
      <c r="G27" s="19">
        <v>127</v>
      </c>
      <c r="H27" s="19">
        <v>131</v>
      </c>
      <c r="I27" s="19">
        <v>75</v>
      </c>
      <c r="J27" s="19">
        <v>292</v>
      </c>
      <c r="K27" s="19">
        <v>61</v>
      </c>
      <c r="L27" s="19">
        <v>27</v>
      </c>
      <c r="M27" s="19">
        <v>21</v>
      </c>
      <c r="N27" s="19">
        <v>11</v>
      </c>
      <c r="O27" s="19">
        <v>231</v>
      </c>
      <c r="P27" s="19">
        <v>85</v>
      </c>
      <c r="Q27" s="19">
        <v>1110</v>
      </c>
    </row>
    <row r="28" spans="1:17" x14ac:dyDescent="0.2">
      <c r="C28" s="4">
        <v>2018</v>
      </c>
      <c r="E28" s="19">
        <v>18</v>
      </c>
      <c r="F28" s="19">
        <v>35</v>
      </c>
      <c r="G28" s="19">
        <v>136</v>
      </c>
      <c r="H28" s="19">
        <v>121</v>
      </c>
      <c r="I28" s="19">
        <v>76</v>
      </c>
      <c r="J28" s="19">
        <v>275</v>
      </c>
      <c r="K28" s="19">
        <v>56</v>
      </c>
      <c r="L28" s="19">
        <v>27</v>
      </c>
      <c r="M28" s="19">
        <v>20</v>
      </c>
      <c r="N28" s="19">
        <v>11</v>
      </c>
      <c r="O28" s="19">
        <v>216</v>
      </c>
      <c r="P28" s="19">
        <v>79</v>
      </c>
      <c r="Q28" s="19">
        <v>1069</v>
      </c>
    </row>
    <row r="29" spans="1:17" x14ac:dyDescent="0.2">
      <c r="A29" s="8"/>
      <c r="C29" s="4">
        <v>2020</v>
      </c>
      <c r="E29" s="19">
        <v>18</v>
      </c>
      <c r="F29" s="19">
        <v>38</v>
      </c>
      <c r="G29" s="19">
        <v>139</v>
      </c>
      <c r="H29" s="19">
        <v>120</v>
      </c>
      <c r="I29" s="19">
        <v>77</v>
      </c>
      <c r="J29" s="19">
        <v>272</v>
      </c>
      <c r="K29" s="19">
        <v>56</v>
      </c>
      <c r="L29" s="19">
        <v>26</v>
      </c>
      <c r="M29" s="19">
        <v>19</v>
      </c>
      <c r="N29" s="19">
        <v>11</v>
      </c>
      <c r="O29" s="19">
        <v>207</v>
      </c>
      <c r="P29" s="19">
        <v>76</v>
      </c>
      <c r="Q29" s="19">
        <v>1060</v>
      </c>
    </row>
    <row r="30" spans="1:17" x14ac:dyDescent="0.2">
      <c r="A30" s="8"/>
      <c r="E30" s="19"/>
      <c r="F30" s="19"/>
      <c r="G30" s="19"/>
      <c r="H30" s="19"/>
      <c r="I30" s="19"/>
      <c r="J30" s="19"/>
      <c r="K30" s="19"/>
      <c r="L30" s="19"/>
      <c r="M30" s="19"/>
      <c r="N30" s="19"/>
      <c r="O30" s="19"/>
      <c r="P30" s="19"/>
      <c r="Q30" s="19"/>
    </row>
    <row r="31" spans="1:17" ht="10.5" x14ac:dyDescent="0.25">
      <c r="A31" s="10" t="s">
        <v>38</v>
      </c>
      <c r="B31" s="10"/>
      <c r="C31" s="52"/>
      <c r="D31" s="52"/>
      <c r="E31" s="53"/>
      <c r="F31" s="53"/>
      <c r="G31" s="53"/>
      <c r="H31" s="53"/>
      <c r="I31" s="53"/>
      <c r="J31" s="53"/>
      <c r="K31" s="53"/>
      <c r="L31" s="53"/>
      <c r="M31" s="53"/>
      <c r="N31" s="53"/>
      <c r="O31" s="53"/>
      <c r="P31" s="53"/>
      <c r="Q31" s="19"/>
    </row>
    <row r="32" spans="1:17" ht="10.5" x14ac:dyDescent="0.25">
      <c r="A32" s="3" t="s">
        <v>39</v>
      </c>
      <c r="B32" s="3" t="s">
        <v>229</v>
      </c>
      <c r="C32" s="4">
        <v>2013</v>
      </c>
      <c r="E32" s="21" t="s">
        <v>84</v>
      </c>
      <c r="F32" s="21" t="s">
        <v>84</v>
      </c>
      <c r="G32" s="21" t="s">
        <v>84</v>
      </c>
      <c r="H32" s="21" t="s">
        <v>84</v>
      </c>
      <c r="I32" s="21" t="s">
        <v>84</v>
      </c>
      <c r="J32" s="21" t="s">
        <v>84</v>
      </c>
      <c r="K32" s="21" t="s">
        <v>84</v>
      </c>
      <c r="L32" s="21" t="s">
        <v>84</v>
      </c>
      <c r="M32" s="21" t="s">
        <v>84</v>
      </c>
      <c r="N32" s="21" t="s">
        <v>84</v>
      </c>
      <c r="O32" s="21" t="s">
        <v>84</v>
      </c>
      <c r="P32" s="21" t="s">
        <v>84</v>
      </c>
      <c r="Q32" s="19">
        <v>425</v>
      </c>
    </row>
    <row r="33" spans="1:17" ht="10.5" x14ac:dyDescent="0.25">
      <c r="A33" s="8"/>
      <c r="C33" s="4">
        <v>2015</v>
      </c>
      <c r="E33" s="21" t="s">
        <v>84</v>
      </c>
      <c r="F33" s="21" t="s">
        <v>84</v>
      </c>
      <c r="G33" s="21" t="s">
        <v>84</v>
      </c>
      <c r="H33" s="21" t="s">
        <v>84</v>
      </c>
      <c r="I33" s="21" t="s">
        <v>84</v>
      </c>
      <c r="J33" s="21" t="s">
        <v>84</v>
      </c>
      <c r="K33" s="21" t="s">
        <v>84</v>
      </c>
      <c r="L33" s="21" t="s">
        <v>84</v>
      </c>
      <c r="M33" s="21" t="s">
        <v>84</v>
      </c>
      <c r="N33" s="21" t="s">
        <v>84</v>
      </c>
      <c r="O33" s="21" t="s">
        <v>84</v>
      </c>
      <c r="P33" s="21" t="s">
        <v>84</v>
      </c>
      <c r="Q33" s="19">
        <v>421</v>
      </c>
    </row>
    <row r="34" spans="1:17" ht="10.5" x14ac:dyDescent="0.25">
      <c r="C34" s="4">
        <v>2018</v>
      </c>
      <c r="E34" s="21" t="s">
        <v>84</v>
      </c>
      <c r="F34" s="21" t="s">
        <v>84</v>
      </c>
      <c r="G34" s="21" t="s">
        <v>84</v>
      </c>
      <c r="H34" s="21" t="s">
        <v>84</v>
      </c>
      <c r="I34" s="21" t="s">
        <v>84</v>
      </c>
      <c r="J34" s="21" t="s">
        <v>84</v>
      </c>
      <c r="K34" s="21" t="s">
        <v>84</v>
      </c>
      <c r="L34" s="21" t="s">
        <v>84</v>
      </c>
      <c r="M34" s="21" t="s">
        <v>84</v>
      </c>
      <c r="N34" s="21" t="s">
        <v>84</v>
      </c>
      <c r="O34" s="21" t="s">
        <v>84</v>
      </c>
      <c r="P34" s="21" t="s">
        <v>84</v>
      </c>
      <c r="Q34" s="19">
        <v>451</v>
      </c>
    </row>
    <row r="35" spans="1:17" ht="10.5" x14ac:dyDescent="0.25">
      <c r="C35" s="4">
        <v>2020</v>
      </c>
      <c r="E35" s="21" t="s">
        <v>84</v>
      </c>
      <c r="F35" s="21" t="s">
        <v>84</v>
      </c>
      <c r="G35" s="21" t="s">
        <v>84</v>
      </c>
      <c r="H35" s="21" t="s">
        <v>84</v>
      </c>
      <c r="I35" s="21" t="s">
        <v>84</v>
      </c>
      <c r="J35" s="21" t="s">
        <v>84</v>
      </c>
      <c r="K35" s="21" t="s">
        <v>84</v>
      </c>
      <c r="L35" s="21" t="s">
        <v>84</v>
      </c>
      <c r="M35" s="21" t="s">
        <v>84</v>
      </c>
      <c r="N35" s="21" t="s">
        <v>84</v>
      </c>
      <c r="O35" s="21" t="s">
        <v>84</v>
      </c>
      <c r="P35" s="21" t="s">
        <v>84</v>
      </c>
      <c r="Q35" s="19">
        <v>458</v>
      </c>
    </row>
    <row r="36" spans="1:17" ht="13" x14ac:dyDescent="0.35">
      <c r="A36" s="3" t="s">
        <v>40</v>
      </c>
      <c r="B36" s="3" t="s">
        <v>230</v>
      </c>
      <c r="C36" s="4">
        <v>2013</v>
      </c>
      <c r="E36" s="19">
        <v>614</v>
      </c>
      <c r="F36" s="19">
        <v>1119</v>
      </c>
      <c r="G36" s="19">
        <v>1769</v>
      </c>
      <c r="H36" s="19">
        <v>2265</v>
      </c>
      <c r="I36" s="19">
        <v>805</v>
      </c>
      <c r="J36" s="19">
        <v>5716</v>
      </c>
      <c r="K36" s="19">
        <v>1257</v>
      </c>
      <c r="L36" s="19">
        <v>1307</v>
      </c>
      <c r="M36" s="19">
        <v>1125</v>
      </c>
      <c r="N36" s="19">
        <v>570</v>
      </c>
      <c r="O36" s="19">
        <v>5047</v>
      </c>
      <c r="P36" s="19">
        <v>2258</v>
      </c>
      <c r="Q36" s="19">
        <v>23852</v>
      </c>
    </row>
    <row r="37" spans="1:17" x14ac:dyDescent="0.2">
      <c r="C37" s="4">
        <v>2015</v>
      </c>
      <c r="E37" s="19">
        <v>467</v>
      </c>
      <c r="F37" s="19">
        <v>850</v>
      </c>
      <c r="G37" s="19">
        <v>1382</v>
      </c>
      <c r="H37" s="19">
        <v>1837</v>
      </c>
      <c r="I37" s="19">
        <v>632</v>
      </c>
      <c r="J37" s="19">
        <v>4606</v>
      </c>
      <c r="K37" s="19">
        <v>1016</v>
      </c>
      <c r="L37" s="19">
        <v>1043</v>
      </c>
      <c r="M37" s="19">
        <v>868</v>
      </c>
      <c r="N37" s="19">
        <v>424</v>
      </c>
      <c r="O37" s="19">
        <v>3966</v>
      </c>
      <c r="P37" s="19">
        <v>1743</v>
      </c>
      <c r="Q37" s="19">
        <v>18836</v>
      </c>
    </row>
    <row r="38" spans="1:17" x14ac:dyDescent="0.2">
      <c r="C38" s="4">
        <v>2018</v>
      </c>
      <c r="E38" s="19">
        <v>490</v>
      </c>
      <c r="F38" s="19">
        <v>931</v>
      </c>
      <c r="G38" s="19">
        <v>1465</v>
      </c>
      <c r="H38" s="19">
        <v>1907</v>
      </c>
      <c r="I38" s="19">
        <v>654</v>
      </c>
      <c r="J38" s="19">
        <v>4655</v>
      </c>
      <c r="K38" s="19">
        <v>1038</v>
      </c>
      <c r="L38" s="19">
        <v>1124</v>
      </c>
      <c r="M38" s="19">
        <v>921</v>
      </c>
      <c r="N38" s="19">
        <v>479</v>
      </c>
      <c r="O38" s="19">
        <v>4025</v>
      </c>
      <c r="P38" s="19">
        <v>1757</v>
      </c>
      <c r="Q38" s="19">
        <v>19444</v>
      </c>
    </row>
    <row r="39" spans="1:17" x14ac:dyDescent="0.2">
      <c r="A39" s="8"/>
      <c r="C39" s="4">
        <v>2020</v>
      </c>
      <c r="E39" s="19">
        <v>374</v>
      </c>
      <c r="F39" s="19">
        <v>686</v>
      </c>
      <c r="G39" s="19">
        <v>1086</v>
      </c>
      <c r="H39" s="19">
        <v>1401</v>
      </c>
      <c r="I39" s="19">
        <v>486</v>
      </c>
      <c r="J39" s="19">
        <v>3473</v>
      </c>
      <c r="K39" s="19">
        <v>790</v>
      </c>
      <c r="L39" s="19">
        <v>813</v>
      </c>
      <c r="M39" s="19">
        <v>648</v>
      </c>
      <c r="N39" s="19">
        <v>350</v>
      </c>
      <c r="O39" s="19">
        <v>2979</v>
      </c>
      <c r="P39" s="19">
        <v>1277</v>
      </c>
      <c r="Q39" s="19">
        <v>14364</v>
      </c>
    </row>
    <row r="40" spans="1:17" x14ac:dyDescent="0.2">
      <c r="A40" s="3" t="s">
        <v>126</v>
      </c>
      <c r="B40" s="3" t="s">
        <v>231</v>
      </c>
      <c r="C40" s="4">
        <v>2013</v>
      </c>
      <c r="E40" s="19">
        <v>36</v>
      </c>
      <c r="F40" s="19">
        <v>72</v>
      </c>
      <c r="G40" s="19">
        <v>67</v>
      </c>
      <c r="H40" s="19">
        <v>87</v>
      </c>
      <c r="I40" s="19">
        <v>36</v>
      </c>
      <c r="J40" s="19">
        <v>170</v>
      </c>
      <c r="K40" s="19">
        <v>41</v>
      </c>
      <c r="L40" s="19">
        <v>50</v>
      </c>
      <c r="M40" s="19">
        <v>49</v>
      </c>
      <c r="N40" s="19">
        <v>27</v>
      </c>
      <c r="O40" s="19">
        <v>127</v>
      </c>
      <c r="P40" s="19">
        <v>64</v>
      </c>
      <c r="Q40" s="19">
        <v>827</v>
      </c>
    </row>
    <row r="41" spans="1:17" x14ac:dyDescent="0.2">
      <c r="C41" s="4">
        <v>2015</v>
      </c>
      <c r="E41" s="19">
        <v>36</v>
      </c>
      <c r="F41" s="19">
        <v>72</v>
      </c>
      <c r="G41" s="19">
        <v>67</v>
      </c>
      <c r="H41" s="19">
        <v>87</v>
      </c>
      <c r="I41" s="19">
        <v>36</v>
      </c>
      <c r="J41" s="19">
        <v>170</v>
      </c>
      <c r="K41" s="19">
        <v>41</v>
      </c>
      <c r="L41" s="19">
        <v>50</v>
      </c>
      <c r="M41" s="19">
        <v>49</v>
      </c>
      <c r="N41" s="19">
        <v>27</v>
      </c>
      <c r="O41" s="19">
        <v>127</v>
      </c>
      <c r="P41" s="19">
        <v>64</v>
      </c>
      <c r="Q41" s="19">
        <v>827</v>
      </c>
    </row>
    <row r="42" spans="1:17" x14ac:dyDescent="0.2">
      <c r="C42" s="4">
        <v>2018</v>
      </c>
      <c r="E42" s="19">
        <v>35</v>
      </c>
      <c r="F42" s="19">
        <v>73</v>
      </c>
      <c r="G42" s="19">
        <v>68</v>
      </c>
      <c r="H42" s="19">
        <v>88</v>
      </c>
      <c r="I42" s="19">
        <v>35</v>
      </c>
      <c r="J42" s="19">
        <v>169</v>
      </c>
      <c r="K42" s="19">
        <v>41</v>
      </c>
      <c r="L42" s="19">
        <v>50</v>
      </c>
      <c r="M42" s="19">
        <v>48</v>
      </c>
      <c r="N42" s="19">
        <v>28</v>
      </c>
      <c r="O42" s="19">
        <v>129</v>
      </c>
      <c r="P42" s="19">
        <v>66</v>
      </c>
      <c r="Q42" s="19">
        <v>827</v>
      </c>
    </row>
    <row r="43" spans="1:17" x14ac:dyDescent="0.2">
      <c r="A43" s="8"/>
      <c r="C43" s="4">
        <v>2020</v>
      </c>
      <c r="E43" s="19">
        <v>34</v>
      </c>
      <c r="F43" s="19">
        <v>72</v>
      </c>
      <c r="G43" s="19">
        <v>68</v>
      </c>
      <c r="H43" s="19">
        <v>88</v>
      </c>
      <c r="I43" s="19">
        <v>35</v>
      </c>
      <c r="J43" s="19">
        <v>169</v>
      </c>
      <c r="K43" s="19">
        <v>43</v>
      </c>
      <c r="L43" s="19">
        <v>49</v>
      </c>
      <c r="M43" s="19">
        <v>46</v>
      </c>
      <c r="N43" s="19">
        <v>28</v>
      </c>
      <c r="O43" s="19">
        <v>128</v>
      </c>
      <c r="P43" s="19">
        <v>66</v>
      </c>
      <c r="Q43" s="19">
        <v>827</v>
      </c>
    </row>
    <row r="44" spans="1:17" x14ac:dyDescent="0.2">
      <c r="A44" s="3" t="s">
        <v>41</v>
      </c>
      <c r="B44" s="3" t="s">
        <v>224</v>
      </c>
      <c r="C44" s="4">
        <v>2013</v>
      </c>
      <c r="E44" s="53">
        <v>2</v>
      </c>
      <c r="F44" s="53">
        <v>1</v>
      </c>
      <c r="G44" s="53">
        <v>2</v>
      </c>
      <c r="H44" s="53">
        <v>3</v>
      </c>
      <c r="I44" s="53">
        <v>16</v>
      </c>
      <c r="J44" s="53">
        <v>98</v>
      </c>
      <c r="K44" s="53">
        <v>44</v>
      </c>
      <c r="L44" s="53">
        <v>10</v>
      </c>
      <c r="M44" s="53">
        <v>16</v>
      </c>
      <c r="N44" s="53">
        <v>48</v>
      </c>
      <c r="O44" s="53">
        <v>40</v>
      </c>
      <c r="P44" s="53">
        <v>53</v>
      </c>
      <c r="Q44" s="53">
        <v>334</v>
      </c>
    </row>
    <row r="45" spans="1:17" x14ac:dyDescent="0.2">
      <c r="C45" s="4">
        <v>2015</v>
      </c>
      <c r="E45" s="19">
        <v>2</v>
      </c>
      <c r="F45" s="19">
        <v>1</v>
      </c>
      <c r="G45" s="19">
        <v>1</v>
      </c>
      <c r="H45" s="19">
        <v>5</v>
      </c>
      <c r="I45" s="19">
        <v>22</v>
      </c>
      <c r="J45" s="19">
        <v>112</v>
      </c>
      <c r="K45" s="19">
        <v>48</v>
      </c>
      <c r="L45" s="19">
        <v>13</v>
      </c>
      <c r="M45" s="19">
        <v>19</v>
      </c>
      <c r="N45" s="19">
        <v>52</v>
      </c>
      <c r="O45" s="19">
        <v>39</v>
      </c>
      <c r="P45" s="19">
        <v>47</v>
      </c>
      <c r="Q45" s="19">
        <v>361</v>
      </c>
    </row>
    <row r="46" spans="1:17" x14ac:dyDescent="0.2">
      <c r="C46" s="4">
        <v>2018</v>
      </c>
      <c r="E46" s="19">
        <v>1</v>
      </c>
      <c r="F46" s="19">
        <v>1</v>
      </c>
      <c r="G46" s="19">
        <v>1</v>
      </c>
      <c r="H46" s="19">
        <v>4</v>
      </c>
      <c r="I46" s="19">
        <v>17</v>
      </c>
      <c r="J46" s="19">
        <v>109</v>
      </c>
      <c r="K46" s="19">
        <v>49</v>
      </c>
      <c r="L46" s="19">
        <v>13</v>
      </c>
      <c r="M46" s="19">
        <v>17</v>
      </c>
      <c r="N46" s="19">
        <v>55</v>
      </c>
      <c r="O46" s="19">
        <v>39</v>
      </c>
      <c r="P46" s="19">
        <v>41</v>
      </c>
      <c r="Q46" s="19">
        <v>347</v>
      </c>
    </row>
    <row r="47" spans="1:17" x14ac:dyDescent="0.2">
      <c r="A47" s="8"/>
      <c r="C47" s="4">
        <v>2020</v>
      </c>
      <c r="E47" s="19">
        <v>1</v>
      </c>
      <c r="F47" s="19">
        <v>0</v>
      </c>
      <c r="G47" s="19">
        <v>1</v>
      </c>
      <c r="H47" s="19">
        <v>3</v>
      </c>
      <c r="I47" s="19">
        <v>13</v>
      </c>
      <c r="J47" s="19">
        <v>84</v>
      </c>
      <c r="K47" s="19">
        <v>44</v>
      </c>
      <c r="L47" s="19">
        <v>10</v>
      </c>
      <c r="M47" s="19">
        <v>8</v>
      </c>
      <c r="N47" s="19">
        <v>45</v>
      </c>
      <c r="O47" s="19">
        <v>29</v>
      </c>
      <c r="P47" s="19">
        <v>30</v>
      </c>
      <c r="Q47" s="19">
        <v>267</v>
      </c>
    </row>
    <row r="48" spans="1:17" ht="11.25" customHeight="1" x14ac:dyDescent="0.2">
      <c r="A48" s="3" t="s">
        <v>232</v>
      </c>
      <c r="B48" s="210" t="s">
        <v>233</v>
      </c>
      <c r="C48" s="4">
        <v>2013</v>
      </c>
      <c r="E48" s="19">
        <v>47150</v>
      </c>
      <c r="F48" s="19">
        <v>70417</v>
      </c>
      <c r="G48" s="19">
        <v>86095</v>
      </c>
      <c r="H48" s="19">
        <v>113427</v>
      </c>
      <c r="I48" s="19">
        <v>23358</v>
      </c>
      <c r="J48" s="19">
        <v>185087</v>
      </c>
      <c r="K48" s="19">
        <v>34951</v>
      </c>
      <c r="L48" s="19">
        <v>55204</v>
      </c>
      <c r="M48" s="19">
        <v>37271</v>
      </c>
      <c r="N48" s="19">
        <v>31111</v>
      </c>
      <c r="O48" s="19">
        <v>188969</v>
      </c>
      <c r="P48" s="19">
        <v>71300</v>
      </c>
      <c r="Q48" s="19">
        <v>944339</v>
      </c>
    </row>
    <row r="49" spans="1:18" x14ac:dyDescent="0.2">
      <c r="A49" s="8"/>
      <c r="B49" s="210"/>
      <c r="C49" s="4">
        <v>2015</v>
      </c>
      <c r="E49" s="19">
        <v>47093</v>
      </c>
      <c r="F49" s="19">
        <v>70521</v>
      </c>
      <c r="G49" s="19">
        <v>86054</v>
      </c>
      <c r="H49" s="19">
        <v>113275</v>
      </c>
      <c r="I49" s="19">
        <v>23266</v>
      </c>
      <c r="J49" s="19">
        <v>184748</v>
      </c>
      <c r="K49" s="19">
        <v>34864</v>
      </c>
      <c r="L49" s="19">
        <v>55076</v>
      </c>
      <c r="M49" s="19">
        <v>37180</v>
      </c>
      <c r="N49" s="19">
        <v>31071</v>
      </c>
      <c r="O49" s="19">
        <v>188665</v>
      </c>
      <c r="P49" s="19">
        <v>71270</v>
      </c>
      <c r="Q49" s="19">
        <v>943081</v>
      </c>
    </row>
    <row r="50" spans="1:18" x14ac:dyDescent="0.2">
      <c r="C50" s="4">
        <v>2018</v>
      </c>
      <c r="E50" s="19">
        <v>47033</v>
      </c>
      <c r="F50" s="19">
        <v>70404</v>
      </c>
      <c r="G50" s="19">
        <v>85998</v>
      </c>
      <c r="H50" s="19">
        <v>113082</v>
      </c>
      <c r="I50" s="19">
        <v>23229</v>
      </c>
      <c r="J50" s="19">
        <v>184325</v>
      </c>
      <c r="K50" s="19">
        <v>34728</v>
      </c>
      <c r="L50" s="19">
        <v>54822</v>
      </c>
      <c r="M50" s="19">
        <v>37046</v>
      </c>
      <c r="N50" s="19">
        <v>30910</v>
      </c>
      <c r="O50" s="19">
        <v>188281</v>
      </c>
      <c r="P50" s="19">
        <v>71113</v>
      </c>
      <c r="Q50" s="19">
        <v>940971</v>
      </c>
    </row>
    <row r="51" spans="1:18" x14ac:dyDescent="0.2">
      <c r="C51" s="4">
        <v>2020</v>
      </c>
      <c r="E51" s="19">
        <v>67984</v>
      </c>
      <c r="F51" s="19">
        <v>97640</v>
      </c>
      <c r="G51" s="19">
        <v>112802</v>
      </c>
      <c r="H51" s="19">
        <v>150858</v>
      </c>
      <c r="I51" s="19">
        <v>32946</v>
      </c>
      <c r="J51" s="19">
        <v>225499</v>
      </c>
      <c r="K51" s="19">
        <v>43208</v>
      </c>
      <c r="L51" s="19">
        <v>70447</v>
      </c>
      <c r="M51" s="19">
        <v>45833</v>
      </c>
      <c r="N51" s="19">
        <v>44524</v>
      </c>
      <c r="O51" s="19">
        <v>240219</v>
      </c>
      <c r="P51" s="19">
        <v>91365</v>
      </c>
      <c r="Q51" s="19">
        <v>1223325</v>
      </c>
    </row>
    <row r="52" spans="1:18" ht="10.5" x14ac:dyDescent="0.25">
      <c r="A52" s="3" t="s">
        <v>42</v>
      </c>
      <c r="B52" s="3" t="s">
        <v>234</v>
      </c>
      <c r="C52" s="4">
        <v>2013</v>
      </c>
      <c r="E52" s="21" t="s">
        <v>84</v>
      </c>
      <c r="F52" s="21" t="s">
        <v>84</v>
      </c>
      <c r="G52" s="21" t="s">
        <v>84</v>
      </c>
      <c r="H52" s="21" t="s">
        <v>84</v>
      </c>
      <c r="I52" s="21" t="s">
        <v>84</v>
      </c>
      <c r="J52" s="21" t="s">
        <v>84</v>
      </c>
      <c r="K52" s="21" t="s">
        <v>84</v>
      </c>
      <c r="L52" s="21" t="s">
        <v>84</v>
      </c>
      <c r="M52" s="21" t="s">
        <v>84</v>
      </c>
      <c r="N52" s="21" t="s">
        <v>84</v>
      </c>
      <c r="O52" s="21" t="s">
        <v>84</v>
      </c>
      <c r="P52" s="21" t="s">
        <v>84</v>
      </c>
      <c r="Q52" s="107" t="s">
        <v>84</v>
      </c>
      <c r="R52" s="14"/>
    </row>
    <row r="53" spans="1:18" ht="10.5" x14ac:dyDescent="0.25">
      <c r="C53" s="4">
        <v>2015</v>
      </c>
      <c r="E53" s="21" t="s">
        <v>84</v>
      </c>
      <c r="F53" s="21" t="s">
        <v>84</v>
      </c>
      <c r="G53" s="21" t="s">
        <v>84</v>
      </c>
      <c r="H53" s="21" t="s">
        <v>84</v>
      </c>
      <c r="I53" s="21" t="s">
        <v>84</v>
      </c>
      <c r="J53" s="21" t="s">
        <v>84</v>
      </c>
      <c r="K53" s="21" t="s">
        <v>84</v>
      </c>
      <c r="L53" s="21" t="s">
        <v>84</v>
      </c>
      <c r="M53" s="21" t="s">
        <v>84</v>
      </c>
      <c r="N53" s="21" t="s">
        <v>84</v>
      </c>
      <c r="O53" s="21" t="s">
        <v>84</v>
      </c>
      <c r="P53" s="21" t="s">
        <v>84</v>
      </c>
      <c r="Q53" s="107" t="s">
        <v>84</v>
      </c>
    </row>
    <row r="54" spans="1:18" ht="10.5" x14ac:dyDescent="0.25">
      <c r="C54" s="4">
        <v>2018</v>
      </c>
      <c r="E54" s="21" t="s">
        <v>84</v>
      </c>
      <c r="F54" s="21" t="s">
        <v>84</v>
      </c>
      <c r="G54" s="21" t="s">
        <v>84</v>
      </c>
      <c r="H54" s="21" t="s">
        <v>84</v>
      </c>
      <c r="I54" s="21" t="s">
        <v>84</v>
      </c>
      <c r="J54" s="21" t="s">
        <v>84</v>
      </c>
      <c r="K54" s="21" t="s">
        <v>84</v>
      </c>
      <c r="L54" s="21" t="s">
        <v>84</v>
      </c>
      <c r="M54" s="21" t="s">
        <v>84</v>
      </c>
      <c r="N54" s="21" t="s">
        <v>84</v>
      </c>
      <c r="O54" s="21" t="s">
        <v>84</v>
      </c>
      <c r="P54" s="21" t="s">
        <v>84</v>
      </c>
      <c r="Q54" s="107" t="s">
        <v>84</v>
      </c>
    </row>
    <row r="55" spans="1:18" x14ac:dyDescent="0.2">
      <c r="A55" s="8"/>
      <c r="C55" s="4">
        <v>2020</v>
      </c>
      <c r="E55" s="19">
        <v>87</v>
      </c>
      <c r="F55" s="19">
        <v>2045</v>
      </c>
      <c r="G55" s="19">
        <v>0</v>
      </c>
      <c r="H55" s="19">
        <v>0</v>
      </c>
      <c r="I55" s="19">
        <v>0</v>
      </c>
      <c r="J55" s="19">
        <v>0</v>
      </c>
      <c r="K55" s="19">
        <v>0</v>
      </c>
      <c r="L55" s="19">
        <v>1981</v>
      </c>
      <c r="M55" s="19">
        <v>1549</v>
      </c>
      <c r="N55" s="19">
        <v>1083</v>
      </c>
      <c r="O55" s="19">
        <v>0</v>
      </c>
      <c r="P55" s="19">
        <v>0</v>
      </c>
      <c r="Q55" s="19">
        <v>6745</v>
      </c>
    </row>
    <row r="56" spans="1:18" ht="10.5" x14ac:dyDescent="0.25">
      <c r="A56" s="3" t="s">
        <v>243</v>
      </c>
      <c r="B56" s="3" t="s">
        <v>236</v>
      </c>
      <c r="C56" s="4">
        <v>2013</v>
      </c>
      <c r="E56" s="21" t="s">
        <v>84</v>
      </c>
      <c r="F56" s="21" t="s">
        <v>84</v>
      </c>
      <c r="G56" s="21" t="s">
        <v>84</v>
      </c>
      <c r="H56" s="21" t="s">
        <v>84</v>
      </c>
      <c r="I56" s="21" t="s">
        <v>84</v>
      </c>
      <c r="J56" s="21" t="s">
        <v>84</v>
      </c>
      <c r="K56" s="21" t="s">
        <v>84</v>
      </c>
      <c r="L56" s="21" t="s">
        <v>84</v>
      </c>
      <c r="M56" s="21" t="s">
        <v>84</v>
      </c>
      <c r="N56" s="21" t="s">
        <v>84</v>
      </c>
      <c r="O56" s="21" t="s">
        <v>84</v>
      </c>
      <c r="P56" s="21" t="s">
        <v>84</v>
      </c>
      <c r="Q56" s="239">
        <v>0.7</v>
      </c>
      <c r="R56" s="8"/>
    </row>
    <row r="57" spans="1:18" ht="10.5" x14ac:dyDescent="0.25">
      <c r="C57" s="4">
        <v>2015</v>
      </c>
      <c r="E57" s="21" t="s">
        <v>84</v>
      </c>
      <c r="F57" s="21" t="s">
        <v>84</v>
      </c>
      <c r="G57" s="21" t="s">
        <v>84</v>
      </c>
      <c r="H57" s="21" t="s">
        <v>84</v>
      </c>
      <c r="I57" s="21" t="s">
        <v>84</v>
      </c>
      <c r="J57" s="21" t="s">
        <v>84</v>
      </c>
      <c r="K57" s="21" t="s">
        <v>84</v>
      </c>
      <c r="L57" s="21" t="s">
        <v>84</v>
      </c>
      <c r="M57" s="21" t="s">
        <v>84</v>
      </c>
      <c r="N57" s="21" t="s">
        <v>84</v>
      </c>
      <c r="O57" s="21" t="s">
        <v>84</v>
      </c>
      <c r="P57" s="21" t="s">
        <v>84</v>
      </c>
      <c r="Q57" s="239">
        <v>0.6</v>
      </c>
      <c r="R57" s="8"/>
    </row>
    <row r="58" spans="1:18" ht="10.5" x14ac:dyDescent="0.25">
      <c r="C58" s="4">
        <v>2018</v>
      </c>
      <c r="E58" s="21" t="s">
        <v>84</v>
      </c>
      <c r="F58" s="21" t="s">
        <v>84</v>
      </c>
      <c r="G58" s="21" t="s">
        <v>84</v>
      </c>
      <c r="H58" s="21" t="s">
        <v>84</v>
      </c>
      <c r="I58" s="21" t="s">
        <v>84</v>
      </c>
      <c r="J58" s="21" t="s">
        <v>84</v>
      </c>
      <c r="K58" s="21" t="s">
        <v>84</v>
      </c>
      <c r="L58" s="21" t="s">
        <v>84</v>
      </c>
      <c r="M58" s="21" t="s">
        <v>84</v>
      </c>
      <c r="N58" s="21" t="s">
        <v>84</v>
      </c>
      <c r="O58" s="21" t="s">
        <v>84</v>
      </c>
      <c r="P58" s="21" t="s">
        <v>84</v>
      </c>
      <c r="Q58" s="239">
        <v>1.3</v>
      </c>
      <c r="R58" s="8"/>
    </row>
    <row r="59" spans="1:18" ht="10.5" x14ac:dyDescent="0.25">
      <c r="C59" s="4">
        <v>2020</v>
      </c>
      <c r="E59" s="21" t="s">
        <v>84</v>
      </c>
      <c r="F59" s="21" t="s">
        <v>84</v>
      </c>
      <c r="G59" s="21" t="s">
        <v>84</v>
      </c>
      <c r="H59" s="21" t="s">
        <v>84</v>
      </c>
      <c r="I59" s="21" t="s">
        <v>84</v>
      </c>
      <c r="J59" s="21" t="s">
        <v>84</v>
      </c>
      <c r="K59" s="21" t="s">
        <v>84</v>
      </c>
      <c r="L59" s="21" t="s">
        <v>84</v>
      </c>
      <c r="M59" s="21" t="s">
        <v>84</v>
      </c>
      <c r="N59" s="21" t="s">
        <v>84</v>
      </c>
      <c r="O59" s="21" t="s">
        <v>84</v>
      </c>
      <c r="P59" s="21" t="s">
        <v>84</v>
      </c>
      <c r="Q59" s="239">
        <v>0.6</v>
      </c>
      <c r="R59" s="8"/>
    </row>
    <row r="60" spans="1:18" ht="10.5" x14ac:dyDescent="0.25">
      <c r="E60" s="21"/>
      <c r="F60" s="21"/>
      <c r="G60" s="21"/>
      <c r="H60" s="21"/>
      <c r="I60" s="21"/>
      <c r="J60" s="21"/>
      <c r="K60" s="21"/>
      <c r="L60" s="21"/>
      <c r="M60" s="21"/>
      <c r="N60" s="21"/>
      <c r="O60" s="21"/>
      <c r="P60" s="21"/>
      <c r="Q60" s="239"/>
      <c r="R60" s="8"/>
    </row>
    <row r="61" spans="1:18" ht="10.5" x14ac:dyDescent="0.25">
      <c r="A61" s="10" t="s">
        <v>43</v>
      </c>
      <c r="B61" s="10"/>
      <c r="C61" s="52"/>
      <c r="D61" s="52"/>
      <c r="E61" s="53"/>
      <c r="F61" s="53"/>
      <c r="G61" s="53"/>
      <c r="H61" s="53"/>
      <c r="I61" s="53"/>
      <c r="J61" s="53"/>
      <c r="K61" s="53"/>
      <c r="L61" s="53"/>
      <c r="M61" s="53"/>
      <c r="N61" s="53"/>
      <c r="O61" s="53"/>
      <c r="P61" s="53"/>
      <c r="Q61" s="19"/>
    </row>
    <row r="62" spans="1:18" ht="10.5" x14ac:dyDescent="0.25">
      <c r="A62" s="3" t="s">
        <v>44</v>
      </c>
      <c r="B62" s="3" t="s">
        <v>238</v>
      </c>
      <c r="C62" s="4">
        <v>2013</v>
      </c>
      <c r="E62" s="21" t="s">
        <v>84</v>
      </c>
      <c r="F62" s="21" t="s">
        <v>84</v>
      </c>
      <c r="G62" s="21" t="s">
        <v>84</v>
      </c>
      <c r="H62" s="21" t="s">
        <v>84</v>
      </c>
      <c r="I62" s="21" t="s">
        <v>84</v>
      </c>
      <c r="J62" s="21" t="s">
        <v>84</v>
      </c>
      <c r="K62" s="21" t="s">
        <v>84</v>
      </c>
      <c r="L62" s="21" t="s">
        <v>84</v>
      </c>
      <c r="M62" s="21" t="s">
        <v>84</v>
      </c>
      <c r="N62" s="21" t="s">
        <v>84</v>
      </c>
      <c r="O62" s="21" t="s">
        <v>84</v>
      </c>
      <c r="P62" s="21" t="s">
        <v>84</v>
      </c>
      <c r="Q62" s="107" t="s">
        <v>84</v>
      </c>
    </row>
    <row r="63" spans="1:18" x14ac:dyDescent="0.2">
      <c r="A63" s="8"/>
      <c r="C63" s="4">
        <v>2015</v>
      </c>
      <c r="E63" s="19">
        <v>52</v>
      </c>
      <c r="F63" s="19">
        <v>70</v>
      </c>
      <c r="G63" s="19">
        <v>59</v>
      </c>
      <c r="H63" s="19">
        <v>106</v>
      </c>
      <c r="I63" s="19">
        <v>38</v>
      </c>
      <c r="J63" s="19">
        <v>202</v>
      </c>
      <c r="K63" s="19">
        <v>107</v>
      </c>
      <c r="L63" s="19">
        <v>222</v>
      </c>
      <c r="M63" s="19">
        <v>285</v>
      </c>
      <c r="N63" s="19">
        <v>69</v>
      </c>
      <c r="O63" s="19">
        <v>208</v>
      </c>
      <c r="P63" s="19">
        <v>143</v>
      </c>
      <c r="Q63" s="19">
        <v>1561</v>
      </c>
    </row>
    <row r="64" spans="1:18" x14ac:dyDescent="0.2">
      <c r="A64" s="6"/>
      <c r="B64" s="8"/>
      <c r="C64" s="4">
        <v>2018</v>
      </c>
      <c r="E64" s="19">
        <v>43</v>
      </c>
      <c r="F64" s="19">
        <v>69</v>
      </c>
      <c r="G64" s="19">
        <v>45</v>
      </c>
      <c r="H64" s="19">
        <v>101</v>
      </c>
      <c r="I64" s="19">
        <v>36</v>
      </c>
      <c r="J64" s="19">
        <v>194</v>
      </c>
      <c r="K64" s="53">
        <v>107</v>
      </c>
      <c r="L64" s="53">
        <v>253</v>
      </c>
      <c r="M64" s="53">
        <v>293</v>
      </c>
      <c r="N64" s="19">
        <v>38</v>
      </c>
      <c r="O64" s="19">
        <v>210</v>
      </c>
      <c r="P64" s="19">
        <v>128</v>
      </c>
      <c r="Q64" s="19">
        <v>1517</v>
      </c>
    </row>
    <row r="65" spans="1:17" x14ac:dyDescent="0.2">
      <c r="A65" s="34"/>
      <c r="C65" s="4">
        <v>2020</v>
      </c>
      <c r="E65" s="19">
        <v>70</v>
      </c>
      <c r="F65" s="19">
        <v>113</v>
      </c>
      <c r="G65" s="19">
        <v>74</v>
      </c>
      <c r="H65" s="19">
        <v>165</v>
      </c>
      <c r="I65" s="19">
        <v>58</v>
      </c>
      <c r="J65" s="19">
        <v>318</v>
      </c>
      <c r="K65" s="53">
        <v>183</v>
      </c>
      <c r="L65" s="53">
        <v>415</v>
      </c>
      <c r="M65" s="53">
        <v>473</v>
      </c>
      <c r="N65" s="19">
        <v>63</v>
      </c>
      <c r="O65" s="19">
        <v>343</v>
      </c>
      <c r="P65" s="19">
        <v>210</v>
      </c>
      <c r="Q65" s="19">
        <v>2486</v>
      </c>
    </row>
    <row r="66" spans="1:17" ht="11.25" customHeight="1" x14ac:dyDescent="0.2">
      <c r="A66" s="6" t="s">
        <v>45</v>
      </c>
      <c r="B66" s="281" t="s">
        <v>239</v>
      </c>
      <c r="C66" s="4">
        <v>2013</v>
      </c>
      <c r="E66" s="19">
        <v>872</v>
      </c>
      <c r="F66" s="19">
        <v>4069</v>
      </c>
      <c r="G66" s="19">
        <v>3349</v>
      </c>
      <c r="H66" s="19">
        <v>5329</v>
      </c>
      <c r="I66" s="19">
        <v>1051</v>
      </c>
      <c r="J66" s="19">
        <v>7511</v>
      </c>
      <c r="K66" s="19">
        <v>2079</v>
      </c>
      <c r="L66" s="19">
        <v>12341</v>
      </c>
      <c r="M66" s="19">
        <v>3347</v>
      </c>
      <c r="N66" s="19">
        <v>5944</v>
      </c>
      <c r="O66" s="19">
        <v>3278</v>
      </c>
      <c r="P66" s="19">
        <v>3957</v>
      </c>
      <c r="Q66" s="19">
        <v>53127</v>
      </c>
    </row>
    <row r="67" spans="1:17" x14ac:dyDescent="0.2">
      <c r="A67" s="6"/>
      <c r="B67" s="281"/>
      <c r="C67" s="4">
        <v>2015</v>
      </c>
      <c r="E67" s="19">
        <v>948</v>
      </c>
      <c r="F67" s="19">
        <v>3590</v>
      </c>
      <c r="G67" s="19">
        <v>3169</v>
      </c>
      <c r="H67" s="19">
        <v>4833</v>
      </c>
      <c r="I67" s="19">
        <v>1297</v>
      </c>
      <c r="J67" s="19">
        <v>7165</v>
      </c>
      <c r="K67" s="19">
        <v>2691</v>
      </c>
      <c r="L67" s="19">
        <v>13279</v>
      </c>
      <c r="M67" s="19">
        <v>2832</v>
      </c>
      <c r="N67" s="19">
        <v>6201</v>
      </c>
      <c r="O67" s="19">
        <v>3874</v>
      </c>
      <c r="P67" s="19">
        <v>3581</v>
      </c>
      <c r="Q67" s="19">
        <v>53459</v>
      </c>
    </row>
    <row r="68" spans="1:17" x14ac:dyDescent="0.2">
      <c r="A68" s="6"/>
      <c r="B68" s="88"/>
      <c r="C68" s="4">
        <v>2018</v>
      </c>
      <c r="E68" s="19">
        <v>795</v>
      </c>
      <c r="F68" s="19">
        <v>5808</v>
      </c>
      <c r="G68" s="19">
        <v>4230</v>
      </c>
      <c r="H68" s="19">
        <v>6296</v>
      </c>
      <c r="I68" s="19">
        <v>1643</v>
      </c>
      <c r="J68" s="19">
        <v>9014</v>
      </c>
      <c r="K68" s="19">
        <v>3124</v>
      </c>
      <c r="L68" s="19">
        <v>16823</v>
      </c>
      <c r="M68" s="19">
        <v>4244</v>
      </c>
      <c r="N68" s="19">
        <v>7104</v>
      </c>
      <c r="O68" s="19">
        <v>5420</v>
      </c>
      <c r="P68" s="19">
        <v>4755</v>
      </c>
      <c r="Q68" s="19">
        <v>69256</v>
      </c>
    </row>
    <row r="69" spans="1:17" x14ac:dyDescent="0.2">
      <c r="A69" s="34"/>
      <c r="B69" s="205"/>
      <c r="C69" s="4">
        <v>2020</v>
      </c>
      <c r="E69" s="19">
        <v>1019</v>
      </c>
      <c r="F69" s="19">
        <v>4019</v>
      </c>
      <c r="G69" s="19">
        <v>4895</v>
      </c>
      <c r="H69" s="19">
        <v>5567</v>
      </c>
      <c r="I69" s="19">
        <v>1361</v>
      </c>
      <c r="J69" s="19">
        <v>8287</v>
      </c>
      <c r="K69" s="19">
        <v>1757</v>
      </c>
      <c r="L69" s="19">
        <v>9274</v>
      </c>
      <c r="M69" s="19">
        <v>2785</v>
      </c>
      <c r="N69" s="19">
        <v>5428</v>
      </c>
      <c r="O69" s="19">
        <v>3698</v>
      </c>
      <c r="P69" s="19">
        <v>4837</v>
      </c>
      <c r="Q69" s="19">
        <v>52928</v>
      </c>
    </row>
    <row r="70" spans="1:17" x14ac:dyDescent="0.2">
      <c r="A70" s="6" t="s">
        <v>46</v>
      </c>
      <c r="B70" s="3" t="s">
        <v>240</v>
      </c>
      <c r="C70" s="4">
        <v>2013</v>
      </c>
      <c r="E70" s="19">
        <v>33</v>
      </c>
      <c r="F70" s="19">
        <v>11</v>
      </c>
      <c r="G70" s="19">
        <v>15</v>
      </c>
      <c r="H70" s="19">
        <v>47</v>
      </c>
      <c r="I70" s="19">
        <v>29</v>
      </c>
      <c r="J70" s="19">
        <v>109</v>
      </c>
      <c r="K70" s="19">
        <v>82</v>
      </c>
      <c r="L70" s="19">
        <v>419</v>
      </c>
      <c r="M70" s="19">
        <v>298</v>
      </c>
      <c r="N70" s="19">
        <v>23</v>
      </c>
      <c r="O70" s="19">
        <v>108</v>
      </c>
      <c r="P70" s="19">
        <v>47</v>
      </c>
      <c r="Q70" s="19">
        <v>1222</v>
      </c>
    </row>
    <row r="71" spans="1:17" x14ac:dyDescent="0.2">
      <c r="A71" s="33"/>
      <c r="C71" s="4">
        <v>2015</v>
      </c>
      <c r="E71" s="19">
        <v>32</v>
      </c>
      <c r="F71" s="19">
        <v>10</v>
      </c>
      <c r="G71" s="19">
        <v>20</v>
      </c>
      <c r="H71" s="19">
        <v>45</v>
      </c>
      <c r="I71" s="19">
        <v>28</v>
      </c>
      <c r="J71" s="19">
        <v>103</v>
      </c>
      <c r="K71" s="19">
        <v>92</v>
      </c>
      <c r="L71" s="19">
        <v>419</v>
      </c>
      <c r="M71" s="19">
        <v>286</v>
      </c>
      <c r="N71" s="19">
        <v>20</v>
      </c>
      <c r="O71" s="19">
        <v>105</v>
      </c>
      <c r="P71" s="19">
        <v>46</v>
      </c>
      <c r="Q71" s="19">
        <v>1206</v>
      </c>
    </row>
    <row r="72" spans="1:17" x14ac:dyDescent="0.2">
      <c r="A72" s="33"/>
      <c r="C72" s="4">
        <v>2018</v>
      </c>
      <c r="E72" s="19">
        <v>35</v>
      </c>
      <c r="F72" s="19">
        <v>12</v>
      </c>
      <c r="G72" s="19">
        <v>21</v>
      </c>
      <c r="H72" s="19">
        <v>50</v>
      </c>
      <c r="I72" s="19">
        <v>32</v>
      </c>
      <c r="J72" s="19">
        <v>135</v>
      </c>
      <c r="K72" s="19">
        <v>108</v>
      </c>
      <c r="L72" s="19">
        <v>548</v>
      </c>
      <c r="M72" s="19">
        <v>332</v>
      </c>
      <c r="N72" s="19">
        <v>24</v>
      </c>
      <c r="O72" s="19">
        <v>128</v>
      </c>
      <c r="P72" s="19">
        <v>52</v>
      </c>
      <c r="Q72" s="19">
        <v>1476</v>
      </c>
    </row>
    <row r="73" spans="1:17" x14ac:dyDescent="0.2">
      <c r="A73" s="6"/>
      <c r="C73" s="4">
        <v>2020</v>
      </c>
      <c r="E73" s="19">
        <v>52</v>
      </c>
      <c r="F73" s="19">
        <v>13</v>
      </c>
      <c r="G73" s="19">
        <v>26</v>
      </c>
      <c r="H73" s="19">
        <v>55</v>
      </c>
      <c r="I73" s="19">
        <v>35</v>
      </c>
      <c r="J73" s="19">
        <v>158</v>
      </c>
      <c r="K73" s="19">
        <v>112</v>
      </c>
      <c r="L73" s="19">
        <v>549</v>
      </c>
      <c r="M73" s="19">
        <v>415</v>
      </c>
      <c r="N73" s="19">
        <v>28</v>
      </c>
      <c r="O73" s="19">
        <v>157</v>
      </c>
      <c r="P73" s="19">
        <v>63</v>
      </c>
      <c r="Q73" s="19">
        <v>1664</v>
      </c>
    </row>
    <row r="74" spans="1:17" x14ac:dyDescent="0.2">
      <c r="A74" s="9"/>
      <c r="B74" s="9"/>
      <c r="C74" s="12"/>
      <c r="D74" s="12"/>
      <c r="E74" s="20"/>
      <c r="F74" s="20"/>
      <c r="G74" s="20"/>
      <c r="H74" s="20"/>
      <c r="I74" s="20"/>
      <c r="J74" s="20"/>
      <c r="K74" s="20"/>
      <c r="L74" s="20"/>
      <c r="M74" s="20"/>
      <c r="N74" s="20"/>
      <c r="O74" s="20"/>
      <c r="P74" s="20"/>
      <c r="Q74" s="20"/>
    </row>
    <row r="75" spans="1:17" x14ac:dyDescent="0.2">
      <c r="A75" s="3" t="s">
        <v>100</v>
      </c>
    </row>
  </sheetData>
  <mergeCells count="2">
    <mergeCell ref="A6:A7"/>
    <mergeCell ref="B66:B67"/>
  </mergeCells>
  <pageMargins left="0.7" right="0.7" top="0.75" bottom="0.75"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E34" sqref="E34"/>
    </sheetView>
  </sheetViews>
  <sheetFormatPr defaultColWidth="9.54296875" defaultRowHeight="14.5" x14ac:dyDescent="0.35"/>
  <cols>
    <col min="1" max="1" width="37.1796875" style="38" bestFit="1" customWidth="1"/>
    <col min="2" max="2" width="18.54296875" style="38" customWidth="1"/>
    <col min="3" max="3" width="6.7265625" style="38" customWidth="1"/>
    <col min="4" max="12" width="9.54296875" style="39"/>
    <col min="13" max="13" width="9.54296875" style="38"/>
    <col min="14" max="14" width="9.54296875" style="36"/>
    <col min="15" max="16384" width="9.54296875" style="38"/>
  </cols>
  <sheetData>
    <row r="1" spans="1:16" ht="15" customHeight="1" x14ac:dyDescent="0.2">
      <c r="A1" s="87" t="s">
        <v>121</v>
      </c>
      <c r="N1" s="38"/>
      <c r="P1" s="40"/>
    </row>
    <row r="2" spans="1:16" ht="10.5" x14ac:dyDescent="0.25">
      <c r="A2" s="35" t="s">
        <v>244</v>
      </c>
      <c r="N2" s="38"/>
      <c r="P2" s="41"/>
    </row>
    <row r="3" spans="1:16" ht="30" x14ac:dyDescent="0.25">
      <c r="A3" s="44"/>
      <c r="B3" s="45" t="s">
        <v>168</v>
      </c>
      <c r="C3" s="45"/>
      <c r="D3" s="60" t="s">
        <v>117</v>
      </c>
      <c r="E3" s="60" t="s">
        <v>137</v>
      </c>
      <c r="F3" s="60" t="s">
        <v>136</v>
      </c>
      <c r="G3" s="60" t="s">
        <v>135</v>
      </c>
      <c r="H3" s="60" t="s">
        <v>134</v>
      </c>
      <c r="I3" s="60" t="s">
        <v>118</v>
      </c>
      <c r="J3" s="60" t="s">
        <v>133</v>
      </c>
      <c r="K3" s="60" t="s">
        <v>119</v>
      </c>
      <c r="L3" s="60" t="s">
        <v>120</v>
      </c>
      <c r="M3" s="60" t="s">
        <v>58</v>
      </c>
      <c r="N3" s="38"/>
    </row>
    <row r="4" spans="1:16" ht="10.5" x14ac:dyDescent="0.25">
      <c r="A4" s="234"/>
      <c r="D4" s="90"/>
      <c r="E4" s="90"/>
      <c r="F4" s="90"/>
      <c r="G4" s="90"/>
      <c r="H4" s="90"/>
      <c r="I4" s="90"/>
      <c r="J4" s="90"/>
      <c r="K4" s="90"/>
      <c r="L4" s="90"/>
      <c r="M4" s="215"/>
      <c r="N4" s="38"/>
    </row>
    <row r="5" spans="1:16" ht="10.5" x14ac:dyDescent="0.25">
      <c r="A5" s="56" t="s">
        <v>36</v>
      </c>
      <c r="B5" s="56"/>
      <c r="C5" s="56"/>
      <c r="N5" s="38"/>
    </row>
    <row r="6" spans="1:16" ht="11.25" customHeight="1" x14ac:dyDescent="0.2">
      <c r="A6" s="38" t="s">
        <v>103</v>
      </c>
      <c r="B6" s="38" t="s">
        <v>224</v>
      </c>
      <c r="D6" s="58">
        <v>17727</v>
      </c>
      <c r="E6" s="58"/>
      <c r="F6" s="58"/>
      <c r="G6" s="58"/>
      <c r="H6" s="58"/>
      <c r="I6" s="58"/>
      <c r="J6" s="58"/>
      <c r="K6" s="58"/>
      <c r="L6" s="58"/>
      <c r="M6" s="206">
        <v>17727</v>
      </c>
      <c r="N6" s="38"/>
    </row>
    <row r="7" spans="1:16" ht="10" x14ac:dyDescent="0.2">
      <c r="A7" s="90" t="s">
        <v>143</v>
      </c>
      <c r="B7" s="38" t="s">
        <v>224</v>
      </c>
      <c r="D7" s="58">
        <v>1176</v>
      </c>
      <c r="E7" s="58"/>
      <c r="F7" s="58"/>
      <c r="G7" s="58"/>
      <c r="H7" s="58"/>
      <c r="I7" s="58"/>
      <c r="J7" s="58"/>
      <c r="K7" s="58"/>
      <c r="L7" s="58"/>
      <c r="M7" s="206">
        <v>1176</v>
      </c>
      <c r="N7" s="38"/>
    </row>
    <row r="8" spans="1:16" ht="10" x14ac:dyDescent="0.2">
      <c r="A8" s="38" t="s">
        <v>245</v>
      </c>
      <c r="B8" s="38" t="s">
        <v>224</v>
      </c>
      <c r="D8" s="58">
        <v>187</v>
      </c>
      <c r="E8" s="58"/>
      <c r="F8" s="58"/>
      <c r="G8" s="58"/>
      <c r="H8" s="58"/>
      <c r="I8" s="58"/>
      <c r="J8" s="58"/>
      <c r="K8" s="58"/>
      <c r="L8" s="58"/>
      <c r="M8" s="206">
        <v>187</v>
      </c>
      <c r="N8" s="38"/>
    </row>
    <row r="9" spans="1:16" ht="10" x14ac:dyDescent="0.2">
      <c r="A9" s="38" t="s">
        <v>226</v>
      </c>
      <c r="B9" s="38" t="s">
        <v>224</v>
      </c>
      <c r="D9" s="58">
        <v>8217</v>
      </c>
      <c r="E9" s="58"/>
      <c r="F9" s="58"/>
      <c r="G9" s="58"/>
      <c r="H9" s="58"/>
      <c r="I9" s="58"/>
      <c r="J9" s="58"/>
      <c r="K9" s="58"/>
      <c r="L9" s="58"/>
      <c r="M9" s="206">
        <v>8217</v>
      </c>
      <c r="N9" s="38"/>
    </row>
    <row r="10" spans="1:16" ht="10" x14ac:dyDescent="0.2">
      <c r="A10" s="38" t="s">
        <v>227</v>
      </c>
      <c r="B10" s="38" t="s">
        <v>224</v>
      </c>
      <c r="D10" s="58">
        <v>8975</v>
      </c>
      <c r="E10" s="58"/>
      <c r="F10" s="58"/>
      <c r="G10" s="58"/>
      <c r="H10" s="58"/>
      <c r="I10" s="58"/>
      <c r="J10" s="58"/>
      <c r="K10" s="58"/>
      <c r="L10" s="58"/>
      <c r="M10" s="206">
        <v>8975</v>
      </c>
      <c r="N10" s="38"/>
    </row>
    <row r="11" spans="1:16" ht="10" x14ac:dyDescent="0.2">
      <c r="A11" s="38" t="s">
        <v>37</v>
      </c>
      <c r="B11" s="38" t="s">
        <v>246</v>
      </c>
      <c r="D11" s="58"/>
      <c r="E11" s="58">
        <v>1060</v>
      </c>
      <c r="F11" s="58"/>
      <c r="G11" s="58"/>
      <c r="H11" s="58"/>
      <c r="I11" s="58"/>
      <c r="J11" s="58"/>
      <c r="K11" s="58"/>
      <c r="L11" s="58"/>
      <c r="M11" s="206">
        <v>1060</v>
      </c>
      <c r="N11" s="38"/>
    </row>
    <row r="12" spans="1:16" ht="10" x14ac:dyDescent="0.2">
      <c r="D12" s="58"/>
      <c r="E12" s="58"/>
      <c r="F12" s="58"/>
      <c r="G12" s="58"/>
      <c r="H12" s="58"/>
      <c r="I12" s="58"/>
      <c r="J12" s="58"/>
      <c r="K12" s="58"/>
      <c r="L12" s="58"/>
      <c r="M12" s="206"/>
      <c r="N12" s="38"/>
    </row>
    <row r="13" spans="1:16" ht="10.5" x14ac:dyDescent="0.25">
      <c r="A13" s="56" t="s">
        <v>38</v>
      </c>
      <c r="B13" s="56"/>
      <c r="C13" s="56"/>
      <c r="D13" s="58"/>
      <c r="E13" s="58"/>
      <c r="F13" s="58"/>
      <c r="G13" s="58"/>
      <c r="H13" s="58"/>
      <c r="I13" s="58"/>
      <c r="J13" s="58"/>
      <c r="K13" s="58"/>
      <c r="L13" s="58"/>
      <c r="M13" s="206"/>
      <c r="N13" s="38"/>
    </row>
    <row r="14" spans="1:16" ht="10" x14ac:dyDescent="0.2">
      <c r="A14" s="38" t="s">
        <v>39</v>
      </c>
      <c r="B14" s="38" t="s">
        <v>247</v>
      </c>
      <c r="D14" s="58"/>
      <c r="E14" s="58"/>
      <c r="F14" s="58"/>
      <c r="G14" s="58"/>
      <c r="H14" s="58">
        <v>458</v>
      </c>
      <c r="I14" s="58"/>
      <c r="J14" s="58"/>
      <c r="K14" s="58"/>
      <c r="L14" s="58"/>
      <c r="M14" s="206">
        <v>458</v>
      </c>
      <c r="N14" s="38"/>
    </row>
    <row r="15" spans="1:16" ht="13" x14ac:dyDescent="0.35">
      <c r="A15" s="38" t="s">
        <v>40</v>
      </c>
      <c r="B15" s="38" t="s">
        <v>230</v>
      </c>
      <c r="D15" s="58"/>
      <c r="E15" s="58"/>
      <c r="F15" s="58"/>
      <c r="G15" s="58"/>
      <c r="H15" s="58"/>
      <c r="I15" s="58"/>
      <c r="J15" s="58">
        <v>14364</v>
      </c>
      <c r="K15" s="58"/>
      <c r="L15" s="58"/>
      <c r="M15" s="206">
        <v>14364</v>
      </c>
      <c r="N15" s="38"/>
    </row>
    <row r="16" spans="1:16" ht="10" x14ac:dyDescent="0.2">
      <c r="A16" s="38" t="s">
        <v>126</v>
      </c>
      <c r="B16" s="38" t="s">
        <v>231</v>
      </c>
      <c r="D16" s="58"/>
      <c r="E16" s="58"/>
      <c r="F16" s="58"/>
      <c r="G16" s="58"/>
      <c r="H16" s="58"/>
      <c r="I16" s="58"/>
      <c r="J16" s="58"/>
      <c r="K16" s="58">
        <v>827</v>
      </c>
      <c r="L16" s="58"/>
      <c r="M16" s="206">
        <v>827</v>
      </c>
      <c r="N16" s="38"/>
    </row>
    <row r="17" spans="1:14" ht="10" x14ac:dyDescent="0.2">
      <c r="A17" s="38" t="s">
        <v>41</v>
      </c>
      <c r="B17" s="38" t="s">
        <v>224</v>
      </c>
      <c r="D17" s="58">
        <v>267</v>
      </c>
      <c r="E17" s="58"/>
      <c r="F17" s="58"/>
      <c r="G17" s="58"/>
      <c r="H17" s="58"/>
      <c r="I17" s="58"/>
      <c r="J17" s="58"/>
      <c r="K17" s="58"/>
      <c r="L17" s="58"/>
      <c r="M17" s="206">
        <v>267</v>
      </c>
      <c r="N17" s="38"/>
    </row>
    <row r="18" spans="1:14" ht="10" x14ac:dyDescent="0.2">
      <c r="A18" s="38" t="s">
        <v>232</v>
      </c>
      <c r="B18" s="38" t="s">
        <v>248</v>
      </c>
      <c r="D18" s="58">
        <v>666075</v>
      </c>
      <c r="E18" s="58"/>
      <c r="F18" s="58"/>
      <c r="G18" s="58"/>
      <c r="H18" s="58"/>
      <c r="I18" s="58"/>
      <c r="J18" s="58">
        <v>214159</v>
      </c>
      <c r="K18" s="58">
        <v>343091</v>
      </c>
      <c r="L18" s="58"/>
      <c r="M18" s="206">
        <v>1223325</v>
      </c>
      <c r="N18" s="42"/>
    </row>
    <row r="19" spans="1:14" ht="10" x14ac:dyDescent="0.2">
      <c r="A19" s="38" t="s">
        <v>42</v>
      </c>
      <c r="B19" s="38" t="s">
        <v>234</v>
      </c>
      <c r="D19" s="58"/>
      <c r="E19" s="58"/>
      <c r="F19" s="58"/>
      <c r="G19" s="58"/>
      <c r="H19" s="58"/>
      <c r="I19" s="58"/>
      <c r="J19" s="58"/>
      <c r="K19" s="58">
        <v>6744</v>
      </c>
      <c r="L19" s="58"/>
      <c r="M19" s="206">
        <v>6744</v>
      </c>
      <c r="N19" s="38"/>
    </row>
    <row r="20" spans="1:14" ht="10" x14ac:dyDescent="0.2">
      <c r="A20" s="38" t="s">
        <v>243</v>
      </c>
      <c r="B20" s="38" t="s">
        <v>249</v>
      </c>
      <c r="D20" s="58"/>
      <c r="E20" s="58"/>
      <c r="F20" s="58"/>
      <c r="G20" s="58"/>
      <c r="H20" s="58"/>
      <c r="I20" s="58"/>
      <c r="J20" s="235">
        <v>0.6</v>
      </c>
      <c r="K20" s="58"/>
      <c r="L20" s="58"/>
      <c r="M20" s="236">
        <v>0.6</v>
      </c>
      <c r="N20" s="38"/>
    </row>
    <row r="21" spans="1:14" ht="10" x14ac:dyDescent="0.2">
      <c r="D21" s="58"/>
      <c r="E21" s="58"/>
      <c r="F21" s="58"/>
      <c r="G21" s="58"/>
      <c r="H21" s="58"/>
      <c r="I21" s="58"/>
      <c r="J21" s="235"/>
      <c r="K21" s="58"/>
      <c r="L21" s="58"/>
      <c r="M21" s="236"/>
      <c r="N21" s="38"/>
    </row>
    <row r="22" spans="1:14" ht="10.5" x14ac:dyDescent="0.25">
      <c r="A22" s="56" t="s">
        <v>43</v>
      </c>
      <c r="B22" s="56"/>
      <c r="C22" s="56"/>
      <c r="D22" s="58"/>
      <c r="E22" s="58"/>
      <c r="F22" s="58"/>
      <c r="G22" s="58"/>
      <c r="H22" s="58"/>
      <c r="I22" s="58"/>
      <c r="J22" s="58"/>
      <c r="K22" s="58"/>
      <c r="L22" s="58"/>
      <c r="M22" s="206"/>
      <c r="N22" s="38"/>
    </row>
    <row r="23" spans="1:14" ht="10" x14ac:dyDescent="0.2">
      <c r="A23" s="38" t="s">
        <v>44</v>
      </c>
      <c r="B23" s="38" t="s">
        <v>238</v>
      </c>
      <c r="D23" s="58"/>
      <c r="E23" s="58"/>
      <c r="F23" s="58"/>
      <c r="G23" s="58"/>
      <c r="H23" s="58"/>
      <c r="I23" s="58"/>
      <c r="J23" s="58">
        <v>2486</v>
      </c>
      <c r="K23" s="58"/>
      <c r="L23" s="58"/>
      <c r="M23" s="58">
        <v>2486</v>
      </c>
      <c r="N23" s="38"/>
    </row>
    <row r="24" spans="1:14" ht="10" x14ac:dyDescent="0.2">
      <c r="A24" s="38" t="s">
        <v>45</v>
      </c>
      <c r="B24" s="38" t="s">
        <v>239</v>
      </c>
      <c r="D24" s="58"/>
      <c r="E24" s="58"/>
      <c r="F24" s="58"/>
      <c r="G24" s="58"/>
      <c r="H24" s="58"/>
      <c r="I24" s="58"/>
      <c r="J24" s="58">
        <v>43240</v>
      </c>
      <c r="K24" s="58"/>
      <c r="L24" s="58">
        <v>9689</v>
      </c>
      <c r="M24" s="206">
        <v>52928</v>
      </c>
      <c r="N24" s="38"/>
    </row>
    <row r="25" spans="1:14" ht="10" x14ac:dyDescent="0.2">
      <c r="A25" s="38" t="s">
        <v>132</v>
      </c>
      <c r="B25" s="38" t="s">
        <v>240</v>
      </c>
      <c r="D25" s="58"/>
      <c r="E25" s="58"/>
      <c r="F25" s="58"/>
      <c r="G25" s="58"/>
      <c r="H25" s="58"/>
      <c r="I25" s="58"/>
      <c r="J25" s="58">
        <v>1664</v>
      </c>
      <c r="K25" s="58"/>
      <c r="L25" s="58"/>
      <c r="M25" s="206">
        <v>1664</v>
      </c>
      <c r="N25" s="38"/>
    </row>
    <row r="26" spans="1:14" ht="10" x14ac:dyDescent="0.2">
      <c r="A26" s="43"/>
      <c r="B26" s="43"/>
      <c r="C26" s="43"/>
      <c r="D26" s="59"/>
      <c r="E26" s="59"/>
      <c r="F26" s="59"/>
      <c r="G26" s="59"/>
      <c r="H26" s="59"/>
      <c r="I26" s="59"/>
      <c r="J26" s="59"/>
      <c r="K26" s="59"/>
      <c r="L26" s="59"/>
      <c r="M26" s="207"/>
      <c r="N26" s="38"/>
    </row>
    <row r="27" spans="1:14" ht="10" x14ac:dyDescent="0.2">
      <c r="A27" s="38" t="s">
        <v>100</v>
      </c>
      <c r="D27" s="57"/>
      <c r="E27" s="38"/>
      <c r="F27" s="38"/>
      <c r="G27" s="38"/>
      <c r="H27" s="38"/>
      <c r="I27" s="38"/>
      <c r="J27" s="38"/>
      <c r="K27" s="38"/>
      <c r="L27" s="38"/>
      <c r="N27" s="38"/>
    </row>
    <row r="28" spans="1:14" x14ac:dyDescent="0.35">
      <c r="N28" s="37"/>
    </row>
    <row r="29" spans="1:14" x14ac:dyDescent="0.35">
      <c r="N29" s="3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3</vt:i4>
      </vt:variant>
    </vt:vector>
  </HeadingPairs>
  <TitlesOfParts>
    <vt:vector size="18" baseType="lpstr">
      <vt:lpstr>Voorblad</vt:lpstr>
      <vt:lpstr>Inhoud</vt:lpstr>
      <vt:lpstr>Toelichting</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Jongh, L.A. de (Linda)</dc:creator>
  <cp:lastModifiedBy>Hakkenes-Tuinman, A.E. (Annelie)</cp:lastModifiedBy>
  <cp:lastPrinted>2021-05-20T18:10:28Z</cp:lastPrinted>
  <dcterms:created xsi:type="dcterms:W3CDTF">2021-04-19T07:59:32Z</dcterms:created>
  <dcterms:modified xsi:type="dcterms:W3CDTF">2022-11-03T10:35:48Z</dcterms:modified>
</cp:coreProperties>
</file>