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65" tabRatio="855"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_xlnm.Print_Area" localSheetId="3">'Bronbestanden'!$A$1:$B$10</definedName>
    <definedName name="_xlnm.Print_Area" localSheetId="1">'Inhoud'!$A$1:$N$55</definedName>
    <definedName name="_xlnm.Print_Area" localSheetId="18">'Tabel B1.10'!$A$1:$N$14</definedName>
    <definedName name="_xlnm.Print_Area" localSheetId="19">'Tabel B1.11A'!$A$1:$N$15</definedName>
    <definedName name="_xlnm.Print_Area" localSheetId="20">'Tabel B1.11B'!$A$1:$O$23</definedName>
    <definedName name="_xlnm.Print_Area" localSheetId="21">'Tabel B1.12A'!$A$1:$J$21</definedName>
    <definedName name="_xlnm.Print_Area" localSheetId="22">'Tabel B1.12B'!$A$1:$J$21</definedName>
    <definedName name="_xlnm.Print_Area" localSheetId="23">'Tabel B1.12C'!$A$1:$J$21</definedName>
    <definedName name="_xlnm.Print_Area" localSheetId="24">'Tabel B1.13A'!$A$1:$J$23</definedName>
    <definedName name="_xlnm.Print_Area" localSheetId="25">'Tabel B1.14A'!$A$1:$F$25</definedName>
    <definedName name="_xlnm.Print_Area" localSheetId="26">'Tabel B1.14B'!$A$1:$J$26</definedName>
    <definedName name="_xlnm.Print_Area" localSheetId="4">'Tabel B1.1A'!$A$1:$N$21</definedName>
    <definedName name="_xlnm.Print_Area" localSheetId="5">'Tabel B1.1B'!$A$1:$N$15</definedName>
    <definedName name="_xlnm.Print_Area" localSheetId="6">'Tabel B1.2A'!$A$1:$D$20</definedName>
    <definedName name="_xlnm.Print_Area" localSheetId="7">'Tabel B1.2B'!$A$1:$D$32</definedName>
    <definedName name="_xlnm.Print_Area" localSheetId="8">'Tabel B1.3A'!$A$1:$D$16</definedName>
    <definedName name="_xlnm.Print_Area" localSheetId="9">'Tabel B1.3B'!$A$1:$D$25</definedName>
    <definedName name="_xlnm.Print_Area" localSheetId="10">'Tabel B1.4A'!$A$1:$E$16</definedName>
    <definedName name="_xlnm.Print_Area" localSheetId="11">'Tabel B1.4B'!$A$1:$D$25</definedName>
    <definedName name="_xlnm.Print_Area" localSheetId="12">'Tabel B1.5A'!$A$1:$N$16</definedName>
    <definedName name="_xlnm.Print_Area" localSheetId="13">'Tabel B1.5B'!$A$1:$N$16</definedName>
    <definedName name="_xlnm.Print_Area" localSheetId="14">'Tabel B1.6'!$A$1:$E$21</definedName>
    <definedName name="_xlnm.Print_Area" localSheetId="15">'Tabel B1.7'!$A$1:$H$21</definedName>
    <definedName name="_xlnm.Print_Area" localSheetId="16">'Tabel B1.8'!$A$1:$H$21</definedName>
    <definedName name="_xlnm.Print_Area" localSheetId="17">'Tabel B1.9'!$A$1:$B$18</definedName>
    <definedName name="_xlnm.Print_Area" localSheetId="2">'Toelichting'!$A$1:$A$149</definedName>
    <definedName name="_xlnm.Print_Area" localSheetId="0">'Voorblad'!$A$1:$L$28</definedName>
    <definedName name="Eerstegetal">#REF!</definedName>
    <definedName name="Namen">#REF!</definedName>
    <definedName name="_xlnm.Print_Area" localSheetId="1">'Inhoud'!$A$1:$N$53</definedName>
    <definedName name="_xlnm.Print_Area" localSheetId="2">'Toelichting'!$A$1:$A$148</definedName>
    <definedName name="_xlnm.Print_Area" localSheetId="0">'Voorblad'!$A$1:$L$46</definedName>
  </definedNames>
  <calcPr fullCalcOnLoad="1"/>
</workbook>
</file>

<file path=xl/sharedStrings.xml><?xml version="1.0" encoding="utf-8"?>
<sst xmlns="http://schemas.openxmlformats.org/spreadsheetml/2006/main" count="722" uniqueCount="235">
  <si>
    <t>B1.14B Aantal debiteuren met nieuwe vorderingen (excl. AIO) in de verslagperiode naar aard uitkering en ontstaansgrond (uitgebreid), eerste kwartaal 2022 ¹</t>
  </si>
  <si>
    <t>Aantal</t>
  </si>
  <si>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</si>
  <si>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</si>
  <si>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</si>
  <si>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</si>
  <si>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</si>
  <si>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</si>
  <si>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</si>
  <si>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</si>
  <si>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</si>
  <si>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</si>
  <si>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</si>
  <si>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</si>
  <si>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</si>
  <si>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</si>
  <si>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</si>
  <si>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</si>
  <si>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</si>
  <si>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</si>
  <si>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</si>
  <si>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</si>
  <si>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</si>
  <si>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</si>
  <si>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</si>
  <si>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</si>
  <si>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</si>
  <si>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</si>
  <si>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</si>
  <si>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B1.14A Aantal debiteuren met nieuwe vorderingen (excl. AIO) in de verslagperiode in het kader van het Bbz en beginschuld naar ontstaansgrond (uitgebreid), eerste kwartaal 2022 ¹</t>
  </si>
  <si>
    <t>Beginschuld</t>
  </si>
  <si>
    <t>mln. euro</t>
  </si>
  <si>
    <t>B1.13A Aantal debiteuren met openstaande vorderingen (excl. AIO) naar aard uitkering en ontstaansgrond (hoofdtypen), ultimo eerste kwartaal 2022 ¹</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</si>
  <si>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</si>
  <si>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</si>
  <si>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</si>
  <si>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</si>
  <si>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</si>
  <si>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</si>
  <si>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</si>
  <si>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B1.12C Saldoschuld openstaande vorderingen (excl. AIO) naar aard uitkering en ontstaansgrond (hoofdtypen), ultimo eerste kwartaal 2022</t>
  </si>
  <si>
    <t>Vorderingen beschikt voor 01-01-2013</t>
  </si>
  <si>
    <t>Vorderingen beschikt vanaf 01-01-2013</t>
  </si>
  <si>
    <t>B1.12B Beginschuld openstaande vorderingen (excl. AIO) naar aard uitkering en ontstaansgrond (hoofdtypen), ultimo eerste kwartaal 2022</t>
  </si>
  <si>
    <t>B1.12A Aantal openstaande vorderingen (excl. AIO) naar aard uitkering en ontstaansgrond (hoofdtypen), ultimo eerste kwartaal 2022</t>
  </si>
  <si>
    <t>B1.11B Aantal debiteuren met één of meerdere vorderingen (excl. AIO) die ontstaan zijn vanaf 1 januari 2013 naar ontstaansgrond (uitgebreid) en saldoklassen, ultimo eerste kwartaal 2022 ¹</t>
  </si>
  <si>
    <t>Saldoklassen (euro)</t>
  </si>
  <si>
    <t>Negatief bedrag</t>
  </si>
  <si>
    <t>1 tot 150</t>
  </si>
  <si>
    <t>150 tot 250</t>
  </si>
  <si>
    <t>250 tot 500</t>
  </si>
  <si>
    <t>500 tot 1.000</t>
  </si>
  <si>
    <t>1.000 tot 2.500</t>
  </si>
  <si>
    <t>2.500 tot 5.000</t>
  </si>
  <si>
    <t>5.000 tot 10.000</t>
  </si>
  <si>
    <t>10.000 tot 25.000</t>
  </si>
  <si>
    <t>25.000 en meer</t>
  </si>
  <si>
    <t>B1.11A Aantal debiteuren met één of meerdere vorderingen (excl. AIO) die ontstaan zijn vanaf 1 januari 2013 en saldoschuld naar ontstaansgrond (hoofdtypen) en saldoklassen, ultimo eerste kwartaal 2022 ¹</t>
  </si>
  <si>
    <t>B1.10 Aantal debiteuren met één of meerdere vorderingen (excl. AIO) die ontstaan zijn voor 1 januari 2013 naar ontstaansgrond en saldoklassen, ultimo eerste kwartaal 2022 ¹</t>
  </si>
  <si>
    <t xml:space="preserve">B1.9 Aantal debiteuren met één of meerdere vorderingen (excl. AIO) naar saldoschuld en saldoklassen, ultimo eerste kwartaal 2022 </t>
  </si>
  <si>
    <t xml:space="preserve">B1.8 Ontvangen bedragen aan aflossingen (excl. AIO) naar ontstaansgrond (hoofdtypen) en ontvangen bedragklassen, eerste kwartaal 2022 </t>
  </si>
  <si>
    <t>Ontvangen bedragklassen (mln. euro)</t>
  </si>
  <si>
    <t>1 tot 50</t>
  </si>
  <si>
    <t>50 tot 100</t>
  </si>
  <si>
    <t>100 tot 250</t>
  </si>
  <si>
    <t>250 en hoger</t>
  </si>
  <si>
    <t>Restitutie</t>
  </si>
  <si>
    <t xml:space="preserve">B1.7 Aantal aflossingen (excl. AIO) naar ontstaansgrond (hoofdtypen) en ontvangen bedragklassen, eerste kwartaal 2022 </t>
  </si>
  <si>
    <t>Ontvangen bedragklassen (euro)</t>
  </si>
  <si>
    <t>B1.6 Aantal definitief buiten invordering gestelde vorderingen (excl. AIO) en restschuld naar ontstaansgrond (hoofdtypen), eerste kwartaal 2022 ¹</t>
  </si>
  <si>
    <t>Restschuld</t>
  </si>
  <si>
    <t xml:space="preserve">B1.5B Aantal boetevorderingen (excl. AIO) wegens overtreding  inlichtingenplicht zonder benadelingsbedrag  naar looptijd en saldoklassen, ultimo eerste kwartaal 2022 </t>
  </si>
  <si>
    <t>Looptijd</t>
  </si>
  <si>
    <t>Onbekend</t>
  </si>
  <si>
    <t>korter dan 1 jaar</t>
  </si>
  <si>
    <t>1 tot 2 jaar</t>
  </si>
  <si>
    <t>2 tot 3 jaar</t>
  </si>
  <si>
    <t>3 tot 4 jaar</t>
  </si>
  <si>
    <t>4 tot 5 jaar</t>
  </si>
  <si>
    <t>5 tot 10 jaar</t>
  </si>
  <si>
    <t>10 jaar of langer</t>
  </si>
  <si>
    <t xml:space="preserve">B1.5A Aantal vorderingen (excl. AIO) wegens overtreding  inlichtingenplicht en boetevorderingen (ex. AIO) met benadelingsbedrag  naar looptijd en saldoklassen, ultimo eerste kwartaal 2022 </t>
  </si>
  <si>
    <t xml:space="preserve">B1.4B Aantal nieuwe vorderingen (excl. AIO) ontstaan in verslagperiode en saldoschuld naar ontstaansgrond (uitgebreid), eerste kwartaal 2022 </t>
  </si>
  <si>
    <t>Saldoschuld</t>
  </si>
  <si>
    <t xml:space="preserve">B1.4A Aantal nieuwe vorderingen (excl. AIO) ontstaan in verslagperiode  en saldoschuld naar ontstaansgrond (hoofdtypen), eerste kwartaal 2022 </t>
  </si>
  <si>
    <t xml:space="preserve">B1.3B Aantal nieuwe vorderingen (excl. AIO) ontstaan in verslagperiode en beginschuld naar ontstaansgrond (uitgebreid), eerste kwartaal 2022 </t>
  </si>
  <si>
    <t xml:space="preserve">B1.3A Aantal nieuwe vorderingen (excl. AIO) ontstaan in verslagperiode en beginschuld naar ontstaansgrond (hoofdtypen), eerste kwartaal 2022 </t>
  </si>
  <si>
    <t xml:space="preserve">B1.2B Aantal openstaande vorderingen (excl. AIO) en saldoschuld naar ontstaansgrond (uitgebreid), ultimo eerste kwartaal 2022 </t>
  </si>
  <si>
    <t>Onverschuldigd betaald niet verwijtbaar</t>
  </si>
  <si>
    <t>Alimentatie/onderhoudsbijdrage kind, (ex)partner</t>
  </si>
  <si>
    <t xml:space="preserve">B1.2A Aantal openstaande vorderingen (excl. AIO) en saldoschuld naar ontstaansgrond (hoofdtypen), ultimo  eerste kwartaal 2022 </t>
  </si>
  <si>
    <t xml:space="preserve">B1.1B Aantal openstaande vorderingen (excl. AIO) naar looptijd en saldoklassen, ultimo  eerste kwartaal 2022 </t>
  </si>
  <si>
    <t xml:space="preserve">B1.1A Aantal openstaande vorderingen (excl. AIO) naar ontstaansgrond en saldoklassen, ultimo  eerste kwartaal 2022 </t>
  </si>
  <si>
    <t>BDFS_B1</t>
  </si>
  <si>
    <t>Tabellenset vorderingen Bijstandsdebiteuren en -fraudestatistiek</t>
  </si>
  <si>
    <t>(exclusief AIO)</t>
  </si>
  <si>
    <t>Bianca Warmerdam</t>
  </si>
  <si>
    <t>CBS, Team Sociale Zekerheid</t>
  </si>
  <si>
    <t>Inhoud</t>
  </si>
  <si>
    <t>Werkblad</t>
  </si>
  <si>
    <t>Toelichting bij de tabellen</t>
  </si>
  <si>
    <t>Beschrijving van de gebruikte bronbestanden</t>
  </si>
  <si>
    <t>Aantal openstaande vorderingen (excl. AIO) naar ontstaansgrond en saldoklassen, ultimo eerste kwartaal 2022</t>
  </si>
  <si>
    <t>Aantal openstaande vorderingen (excl. AIO) naar looptijd en saldoklassen, ultimo eerste kwartaal 2022</t>
  </si>
  <si>
    <t>Aantal openstaande vorderingen (excl. AIO) en saldoschuld naar ontstaansgrond (hoofdtypen), ultimo eerste kwartaal 2022</t>
  </si>
  <si>
    <t>Aantal openstaande vorderingen (excl. AIO) en saldoschuld naar ontstaansgrond (uitgebreid), ultimo eerste kwartaal 2022</t>
  </si>
  <si>
    <t>Aantal nieuwe vorderingen (excl. AIO) ontstaan in verslagperiode en beginschuld naar ontstaansgrond (hoofdtypen), eerste kwartaal 2022</t>
  </si>
  <si>
    <t>Aantal nieuwe vorderingen (excl. AIO) ontstaan in verslagperiode en beginschuld naar ontstaansgrond (uitgebreid), eerste kwartaal 2022</t>
  </si>
  <si>
    <t>Aantal nieuwe vorderingen (excl. AIO) ontstaan in verslagperiode en saldoschuld naar ontstaansgrond (hoofdtypen), eerste kwartaal 2022</t>
  </si>
  <si>
    <t>Aantal nieuwe vorderingen (excl. AIO) ontstaan in verslagperiode en saldoschuld naar ontstaansgrond (uitgebreid), eerste kwartaal 2022</t>
  </si>
  <si>
    <t>Aantal vorderingen (excl. AIO) wegens overtreding inlichtingenplicht en boetevorderingen (ex. AIO) met benadelingsbedrag naar looptijd en saldoklassen, ultimo eerste kwartaal 2022</t>
  </si>
  <si>
    <t>Aantal boetevorderingen (excl. AIO) wegens overtreding inlichtingenplicht zonder benadelingsbedrag naar looptijd en saldoklassen, ultimo eerste kwartaal  2022</t>
  </si>
  <si>
    <t>Aantal definitief buiten invordering gestelde vorderingen (excl. AIO) en restschuld naar ontstaansgrond (hoofdtypen), eerste kwartaal 2022</t>
  </si>
  <si>
    <t>Aantal aflossingen (excl. AIO) naar ontstaansgrond (hoofdtypen) en ontvangen bedragklassen, eerste kwartaal 2022</t>
  </si>
  <si>
    <t>Ontvangen bedragen aan aflossingen (excl. AIO) naar ontstaansgrond (hoofdtypen) en ontvangen bedragklassen, eerste kwartaal 2022</t>
  </si>
  <si>
    <t>Aantal debiteuren met één of meerdere vorderingen (excl. AIO) naar saldoschuld en saldoklassen, ultimo eerste kwartaal 2022</t>
  </si>
  <si>
    <t>Aantal debiteuren met één of meerdere vorderingen (excl. AIO) die ontstaan zijn voor 1 januari 2013 naar ontstaansgrond en saldoklassen, ultimo eerste kwartaal 2022</t>
  </si>
  <si>
    <t>Aantal debiteuren met één of meerdere vorderingen (excl. AIO) die ontstaan zijn vanaf 1 januari 2013 naar ontstaansgrond (hoofdtypen) en saldoklassen, ultimo eerste kwartaal 2022</t>
  </si>
  <si>
    <t>Aantal debiteuren met één of meerdere vorderingen (excl. AIO) die ontstaan zijn vanaf 1 januari 2013 naar ontstaansgrond (uitgebreid) en saldoklassen, ultimo  eerste kwartaal 2022</t>
  </si>
  <si>
    <t>Aantal openstaande vorderingen (excl. AIO) naar aard uitkering en ontstaansgrond (hoofdtypen), ultimo eerste kwartaal 2022</t>
  </si>
  <si>
    <t>Beginschuld openstaande vorderingen (excl. AIO) naar aard uitkering en ontstaansgrond (hoofdtypen), ultimo eerste kwartaal 2022</t>
  </si>
  <si>
    <t>Saldoschuld openstaande vorderingen (excl. AIO) naar aard uitkering en ontstaansgrond (hoofdtypen), ultimo eerste kwartaal 2022</t>
  </si>
  <si>
    <t>Aantal debiteuren met openstaande vorderingen (excl. AIO) naar aard uitkering en ontstaansgrond (hoofdtypen), ultimo eerste kwartaal 2022</t>
  </si>
  <si>
    <t>Aantal debiteuren met nieuwe vorderingen (excl. AIO) in de verslagperiode in het kader van het Bbz en beginschuld naar ontstaansgrond (uitgebreid), eerste kwartaal 2022</t>
  </si>
  <si>
    <t>Aantal debiteuren met nieuwe vorderingen (excl. AIO) in de verslagperiode naar aard uitkering en ontstaansgrond (uitgebreid), eerste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</si>
  <si>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</si>
  <si>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</si>
  <si>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</si>
  <si>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</si>
  <si>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</si>
  <si>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</si>
  <si>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</si>
  <si>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</si>
  <si>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</si>
  <si>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</si>
  <si>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exclusief AIO</t>
    </r>
    <r>
      <rPr>
        <sz val="10"/>
        <color indexed="8"/>
        <rFont val="Arial"/>
        <family val="2"/>
      </rPr>
      <t>.</t>
    </r>
  </si>
  <si>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</si>
  <si>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</si>
  <si>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eerste kwartaal van 2022.</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</si>
  <si>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</si>
  <si>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</si>
  <si>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</si>
  <si>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</si>
  <si>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</si>
  <si>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</si>
  <si>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</si>
  <si>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</si>
  <si>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</si>
  <si>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</si>
  <si>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B1.2B</t>
    </r>
    <r>
      <rPr>
        <sz val="10"/>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</si>
  <si>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</si>
  <si>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b/>
        <sz val="10"/>
        <rFont val="Arial"/>
        <family val="2"/>
      </rPr>
      <t xml:space="preserve"> </t>
    </r>
    <r>
      <rPr>
        <sz val="10"/>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</si>
  <si>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</si>
  <si>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</si>
  <si>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</si>
  <si>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10"/>
        <rFont val="Arial"/>
        <family val="2"/>
      </rPr>
      <t xml:space="preserve">. De nieuwe </t>
    </r>
    <r>
      <rPr>
        <sz val="10"/>
        <color indexed="8"/>
        <rFont val="Arial"/>
        <family val="2"/>
      </rPr>
      <t>'Vorderingen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</si>
  <si>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</si>
  <si>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</si>
  <si>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</si>
  <si>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</si>
  <si>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</si>
  <si>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 xml:space="preserve">Tabel B1.6 </t>
    </r>
    <r>
      <rPr>
        <sz val="10"/>
        <color indexed="8"/>
        <rFont val="Arial"/>
        <family val="2"/>
      </rPr>
      <t>- Deze tabel bevat kwartaalgegevens over de definitief buiten invordering gestelde vorderingen en de bijbehorende restschuld, uitgesplitst naar de hoofdtypen ontstaansgrond van de vordering.</t>
    </r>
  </si>
  <si>
    <r>
      <rPr>
        <b/>
        <sz val="10"/>
        <color indexed="8"/>
        <rFont val="Arial"/>
        <family val="2"/>
      </rPr>
      <t xml:space="preserve">Tabel B1.7 </t>
    </r>
    <r>
      <rPr>
        <sz val="10"/>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</si>
  <si>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</si>
  <si>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Tabel B1.9</t>
    </r>
    <r>
      <rPr>
        <sz val="10"/>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</si>
  <si>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</si>
  <si>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 xml:space="preserve">Tabel B1.11A </t>
    </r>
    <r>
      <rPr>
        <sz val="10"/>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</si>
  <si>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</si>
  <si>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</si>
  <si>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</si>
  <si>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</si>
  <si>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</si>
  <si>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</si>
  <si>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</si>
  <si>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</si>
  <si>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color indexed="8"/>
        <rFont val="Arial"/>
        <family val="2"/>
      </rPr>
      <t>Tabel B1.14A</t>
    </r>
    <r>
      <rPr>
        <sz val="10"/>
        <color indexed="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Het aantal personen met nieuwe vorderingen in het kader van het Bbz bedrijfskapitaal en de beginschuld ervan is alleen voor het totaal gevuld, omdat het Bbz bedrijfskapitaal eenmalige uitkeringen betreft.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t>
    </r>
  </si>
  <si>
    <r>
      <rPr>
        <b/>
        <sz val="10"/>
        <color indexed="8"/>
        <rFont val="Arial"/>
        <family val="2"/>
      </rPr>
      <t>Tabel B1.14B</t>
    </r>
    <r>
      <rPr>
        <sz val="10"/>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</si>
  <si>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</si>
  <si>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</si>
  <si>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</si>
  <si>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</si>
  <si>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</si>
  <si>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</si>
  <si>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</si>
  <si>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</si>
  <si>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</si>
  <si>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</si>
  <si>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</si>
  <si>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</si>
  <si>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</si>
  <si>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</si>
  <si>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</si>
  <si>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</si>
  <si>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</si>
  <si>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</si>
  <si>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</si>
  <si>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</si>
  <si>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</si>
  <si>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</si>
  <si>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</si>
  <si>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</si>
  <si>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</si>
  <si>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</si>
  <si>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</si>
  <si>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</si>
  <si>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rFont val="Arial"/>
        <family val="2"/>
      </rPr>
      <t xml:space="preserve"> -  Aanvullende Inkomensvoorziening Ouderen</t>
    </r>
  </si>
  <si>
    <r>
      <t xml:space="preserve">AVG </t>
    </r>
    <r>
      <rPr>
        <sz val="10"/>
        <color indexed="8"/>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</si>
  <si>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</si>
  <si>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BDFS</t>
    </r>
    <r>
      <rPr>
        <sz val="10"/>
        <rFont val="Arial"/>
        <family val="2"/>
      </rPr>
      <t xml:space="preserve"> - Bijstandsdebiteuren en -fraudestatistiek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</si>
  <si>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</si>
  <si>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</si>
  <si>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</si>
  <si>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</si>
  <si>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rFont val="Arial"/>
        <family val="2"/>
      </rPr>
      <t>- Sociale Verzekeringsbank</t>
    </r>
  </si>
  <si>
    <r>
      <rPr>
        <b/>
        <i/>
        <sz val="10"/>
        <color indexed="8"/>
        <rFont val="Arial"/>
        <family val="2"/>
      </rPr>
      <t>Tozo</t>
    </r>
    <r>
      <rPr>
        <sz val="10"/>
        <color indexed="8"/>
        <rFont val="Arial"/>
        <family val="2"/>
      </rPr>
      <t xml:space="preserve"> </t>
    </r>
    <r>
      <rPr>
        <sz val="10"/>
        <color indexed="8"/>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</si>
  <si>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</si>
  <si>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</si>
  <si>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</si>
  <si>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</si>
  <si>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</si>
  <si>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</si>
  <si>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</si>
  <si>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</si>
  <si>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</si>
  <si>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</si>
  <si>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</si>
  <si>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</si>
  <si>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</si>
  <si>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r>
      <t xml:space="preserve">Overtreding inlichtingenplicht: verzwijgen vermogen </t>
    </r>
    <r>
      <rPr>
        <sz val="11"/>
        <color indexed="8"/>
        <rFont val="Calibri"/>
        <family val="2"/>
      </rPr>
      <t>en/of inkomsten uit vermogen</t>
    </r>
  </si>
  <si>
    <t>.</t>
  </si>
  <si>
    <t xml:space="preserve"> ¹  De bedragen over definitief buiten invordering gestelde vorderingen zijn op dit moment nog van onvoldoende kwaliteit en zullen vooralsnog in deze tabel onderdrukt worden. De aantallen worden wel gepubliceerd.</t>
  </si>
  <si>
    <r>
      <rPr>
        <b/>
        <i/>
        <sz val="10"/>
        <color indexed="8"/>
        <rFont val="Arial"/>
        <family val="2"/>
      </rPr>
      <t>Ultimo</t>
    </r>
    <r>
      <rPr>
        <sz val="10"/>
        <color indexed="8"/>
        <rFont val="Arial"/>
        <family val="2"/>
      </rPr>
      <t xml:space="preserve"> - Laatste moment van aangeduide periode, bijvoorbeeld: ultimo maart 2022 betekent 'op de laatste dag van maart 2022'.</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</si>
  <si>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</si>
  <si>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Oktober 2022</t>
  </si>
  <si>
    <t>Herziene levering eerste kwartaal 2022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</si>
</sst>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 numFmtId="166" formatCode="#.0\ ###\ ###\ ###\ ###\ ###\ ##0"/>
  </numFmts>
  <fonts count="81">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1"/>
      <name val="Arial"/>
      <family val="2"/>
    </font>
    <font>
      <b/>
      <i/>
      <sz val="10"/>
      <color indexed="8"/>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sz val="8"/>
      <color indexed="8"/>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i/>
      <sz val="10"/>
      <color indexed="8"/>
      <name val="Arial"/>
      <family val="2"/>
    </font>
    <font>
      <sz val="10"/>
      <color indexed="10"/>
      <name val="Arial"/>
      <family val="2"/>
    </font>
    <font>
      <sz val="12"/>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u val="single"/>
      <sz val="10"/>
      <color theme="1"/>
      <name val="Arial"/>
      <family val="2"/>
    </font>
    <font>
      <b/>
      <sz val="10"/>
      <color theme="1"/>
      <name val="Arial"/>
      <family val="2"/>
    </font>
    <font>
      <i/>
      <sz val="10"/>
      <color theme="1"/>
      <name val="Arial"/>
      <family val="2"/>
    </font>
    <font>
      <sz val="10"/>
      <color rgb="FFFF0000"/>
      <name val="Arial"/>
      <family val="2"/>
    </font>
    <font>
      <sz val="12"/>
      <color theme="1"/>
      <name val="Verdana"/>
      <family val="2"/>
    </font>
    <font>
      <b/>
      <i/>
      <sz val="10"/>
      <color theme="1"/>
      <name val="Arial"/>
      <family val="2"/>
    </font>
    <font>
      <sz val="11"/>
      <color rgb="FF000000"/>
      <name val="Calibri"/>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color indexed="63"/>
      </left>
      <right>
        <color indexed="63"/>
      </right>
      <top>
        <color indexed="63"/>
      </top>
      <bottom style="medium"/>
    </border>
    <border>
      <left/>
      <right/>
      <top style="medium"/>
      <bottom style="thin"/>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color theme="0"/>
      </top>
      <bottom style="thin">
        <color theme="0"/>
      </bottom>
    </border>
  </borders>
  <cellStyleXfs count="3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394">
    <xf numFmtId="0" fontId="0" fillId="0" borderId="0" xfId="0" applyFont="1" applyAlignment="1">
      <alignment/>
    </xf>
    <xf numFmtId="0" fontId="61" fillId="33" borderId="10" xfId="0" applyFont="1" applyFill="1" applyBorder="1" applyAlignment="1">
      <alignment/>
    </xf>
    <xf numFmtId="0" fontId="61" fillId="33" borderId="10" xfId="0" applyFont="1" applyFill="1" applyBorder="1" applyAlignment="1">
      <alignment horizontal="centerContinuous"/>
    </xf>
    <xf numFmtId="0" fontId="0" fillId="33" borderId="0" xfId="0" applyFill="1" applyAlignment="1">
      <alignment/>
    </xf>
    <xf numFmtId="0" fontId="61" fillId="33" borderId="11" xfId="0" applyFont="1" applyFill="1" applyBorder="1" applyAlignment="1">
      <alignment/>
    </xf>
    <xf numFmtId="0" fontId="61" fillId="33" borderId="11" xfId="0" applyFont="1" applyFill="1" applyBorder="1" applyAlignment="1">
      <alignment horizontal="centerContinuous"/>
    </xf>
    <xf numFmtId="0" fontId="61" fillId="33" borderId="11" xfId="0" applyFont="1" applyFill="1" applyBorder="1" applyAlignment="1">
      <alignment horizontal="left"/>
    </xf>
    <xf numFmtId="0" fontId="61" fillId="33" borderId="12" xfId="0" applyFont="1" applyFill="1" applyBorder="1" applyAlignment="1">
      <alignment horizontal="center"/>
    </xf>
    <xf numFmtId="0" fontId="61" fillId="33" borderId="12" xfId="0" applyFont="1" applyFill="1" applyBorder="1" applyAlignment="1">
      <alignment horizontal="right"/>
    </xf>
    <xf numFmtId="0" fontId="0" fillId="33" borderId="0" xfId="0" applyFill="1" applyAlignment="1">
      <alignment horizontal="right"/>
    </xf>
    <xf numFmtId="0" fontId="0" fillId="33" borderId="0" xfId="0" applyFill="1" applyBorder="1" applyAlignment="1">
      <alignment horizontal="right"/>
    </xf>
    <xf numFmtId="0" fontId="0" fillId="33" borderId="0" xfId="0" applyFill="1" applyBorder="1" applyAlignment="1">
      <alignment/>
    </xf>
    <xf numFmtId="0" fontId="0" fillId="33" borderId="13" xfId="0" applyFill="1" applyBorder="1" applyAlignment="1">
      <alignment/>
    </xf>
    <xf numFmtId="0" fontId="35" fillId="33" borderId="0" xfId="0" applyFont="1" applyFill="1" applyAlignment="1">
      <alignment vertical="center"/>
    </xf>
    <xf numFmtId="0" fontId="0" fillId="33" borderId="0" xfId="0" applyFill="1" applyBorder="1" applyAlignment="1">
      <alignment/>
    </xf>
    <xf numFmtId="0" fontId="0" fillId="33" borderId="11" xfId="0" applyFill="1" applyBorder="1" applyAlignment="1">
      <alignment/>
    </xf>
    <xf numFmtId="0" fontId="61" fillId="33" borderId="12" xfId="0" applyFont="1" applyFill="1" applyBorder="1" applyAlignment="1">
      <alignment horizontal="right" vertical="top"/>
    </xf>
    <xf numFmtId="0" fontId="61" fillId="33" borderId="0" xfId="0" applyFont="1" applyFill="1" applyBorder="1" applyAlignment="1">
      <alignment/>
    </xf>
    <xf numFmtId="0" fontId="61" fillId="33" borderId="0" xfId="0" applyFont="1" applyFill="1" applyBorder="1" applyAlignment="1">
      <alignment horizontal="centerContinuous"/>
    </xf>
    <xf numFmtId="0" fontId="61" fillId="33" borderId="0" xfId="0" applyFont="1" applyFill="1" applyBorder="1" applyAlignment="1">
      <alignment horizontal="right"/>
    </xf>
    <xf numFmtId="0" fontId="61"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165" fontId="0" fillId="33" borderId="0" xfId="0" applyNumberFormat="1" applyFill="1" applyBorder="1" applyAlignment="1">
      <alignment/>
    </xf>
    <xf numFmtId="0" fontId="35" fillId="33" borderId="0" xfId="0" applyFont="1" applyFill="1" applyAlignment="1">
      <alignment/>
    </xf>
    <xf numFmtId="0" fontId="61" fillId="33" borderId="11" xfId="0" applyFont="1" applyFill="1" applyBorder="1" applyAlignment="1">
      <alignment horizontal="center"/>
    </xf>
    <xf numFmtId="0" fontId="0" fillId="33" borderId="0" xfId="0" applyFill="1" applyBorder="1" applyAlignment="1">
      <alignment wrapText="1"/>
    </xf>
    <xf numFmtId="0" fontId="36" fillId="33" borderId="10" xfId="0" applyFont="1" applyFill="1" applyBorder="1" applyAlignment="1">
      <alignment/>
    </xf>
    <xf numFmtId="0" fontId="36" fillId="33" borderId="10" xfId="0" applyFont="1" applyFill="1" applyBorder="1" applyAlignment="1">
      <alignment horizontal="center"/>
    </xf>
    <xf numFmtId="0" fontId="36" fillId="33" borderId="14" xfId="0" applyFont="1" applyFill="1" applyBorder="1" applyAlignment="1">
      <alignment horizontal="center"/>
    </xf>
    <xf numFmtId="0" fontId="61" fillId="33" borderId="11" xfId="0" applyFont="1" applyFill="1" applyBorder="1" applyAlignment="1">
      <alignment horizontal="right"/>
    </xf>
    <xf numFmtId="0" fontId="61" fillId="33" borderId="0" xfId="0" applyFont="1" applyFill="1" applyAlignment="1">
      <alignment horizontal="left"/>
    </xf>
    <xf numFmtId="0" fontId="61" fillId="33" borderId="0" xfId="0" applyFont="1" applyFill="1" applyAlignment="1">
      <alignment/>
    </xf>
    <xf numFmtId="0" fontId="36" fillId="33" borderId="10" xfId="0" applyFont="1" applyFill="1" applyBorder="1" applyAlignment="1">
      <alignment horizontal="centerContinuous"/>
    </xf>
    <xf numFmtId="0" fontId="36" fillId="33" borderId="14" xfId="0" applyFont="1" applyFill="1" applyBorder="1" applyAlignment="1">
      <alignment horizontal="centerContinuous"/>
    </xf>
    <xf numFmtId="0" fontId="0" fillId="33" borderId="13" xfId="0" applyFont="1" applyFill="1" applyBorder="1" applyAlignment="1">
      <alignment/>
    </xf>
    <xf numFmtId="0" fontId="61" fillId="33" borderId="15" xfId="0" applyFont="1" applyFill="1" applyBorder="1" applyAlignment="1">
      <alignment horizontal="left" vertical="top"/>
    </xf>
    <xf numFmtId="0" fontId="61" fillId="33" borderId="15" xfId="0" applyFont="1" applyFill="1" applyBorder="1" applyAlignment="1">
      <alignment horizontal="centerContinuous"/>
    </xf>
    <xf numFmtId="0" fontId="0" fillId="33" borderId="12" xfId="0" applyFill="1" applyBorder="1" applyAlignment="1">
      <alignment/>
    </xf>
    <xf numFmtId="0" fontId="0" fillId="33" borderId="0" xfId="0" applyFont="1" applyFill="1" applyBorder="1" applyAlignment="1">
      <alignment/>
    </xf>
    <xf numFmtId="0" fontId="61" fillId="33" borderId="14" xfId="0" applyFont="1" applyFill="1" applyBorder="1" applyAlignment="1">
      <alignment horizontal="left" vertical="top"/>
    </xf>
    <xf numFmtId="0" fontId="61" fillId="33" borderId="14" xfId="0" applyFont="1" applyFill="1" applyBorder="1" applyAlignment="1">
      <alignment horizontal="centerContinuous"/>
    </xf>
    <xf numFmtId="0" fontId="0" fillId="33" borderId="12" xfId="0" applyFill="1" applyBorder="1" applyAlignment="1">
      <alignment horizontal="right"/>
    </xf>
    <xf numFmtId="0" fontId="0" fillId="33" borderId="0" xfId="0" applyFont="1" applyFill="1" applyBorder="1" applyAlignment="1">
      <alignment horizontal="left"/>
    </xf>
    <xf numFmtId="0" fontId="0" fillId="33" borderId="0" xfId="0" applyFont="1" applyFill="1" applyAlignment="1">
      <alignment/>
    </xf>
    <xf numFmtId="0" fontId="61" fillId="33" borderId="14" xfId="0" applyFont="1" applyFill="1" applyBorder="1" applyAlignment="1">
      <alignment/>
    </xf>
    <xf numFmtId="0" fontId="61" fillId="33" borderId="15" xfId="0" applyFont="1" applyFill="1" applyBorder="1" applyAlignment="1">
      <alignment horizontal="right"/>
    </xf>
    <xf numFmtId="0" fontId="61" fillId="33" borderId="15" xfId="0" applyFont="1" applyFill="1" applyBorder="1" applyAlignment="1">
      <alignment horizontal="right" vertical="top"/>
    </xf>
    <xf numFmtId="0" fontId="0" fillId="33" borderId="14" xfId="0" applyFont="1" applyFill="1" applyBorder="1" applyAlignment="1">
      <alignment/>
    </xf>
    <xf numFmtId="0" fontId="61" fillId="33" borderId="10" xfId="0" applyFont="1" applyFill="1" applyBorder="1" applyAlignment="1">
      <alignment horizontal="center"/>
    </xf>
    <xf numFmtId="0" fontId="61" fillId="33" borderId="11" xfId="0" applyFont="1" applyFill="1" applyBorder="1" applyAlignment="1">
      <alignment/>
    </xf>
    <xf numFmtId="0" fontId="61" fillId="33" borderId="0" xfId="0" applyFont="1" applyFill="1" applyAlignment="1">
      <alignment horizontal="right"/>
    </xf>
    <xf numFmtId="0" fontId="61" fillId="33" borderId="0" xfId="0" applyFont="1" applyFill="1" applyBorder="1" applyAlignment="1">
      <alignment/>
    </xf>
    <xf numFmtId="0" fontId="65" fillId="33" borderId="13" xfId="0" applyFont="1" applyFill="1" applyBorder="1" applyAlignment="1">
      <alignment/>
    </xf>
    <xf numFmtId="0" fontId="61" fillId="33" borderId="15" xfId="0" applyFont="1" applyFill="1" applyBorder="1" applyAlignment="1">
      <alignment horizontal="left"/>
    </xf>
    <xf numFmtId="0" fontId="61" fillId="33" borderId="15" xfId="0" applyFont="1" applyFill="1" applyBorder="1" applyAlignment="1">
      <alignment/>
    </xf>
    <xf numFmtId="0" fontId="0" fillId="33" borderId="15" xfId="0" applyFill="1" applyBorder="1" applyAlignment="1">
      <alignment/>
    </xf>
    <xf numFmtId="0" fontId="0" fillId="33" borderId="0" xfId="0" applyFont="1" applyFill="1" applyAlignment="1">
      <alignment horizontal="left"/>
    </xf>
    <xf numFmtId="0" fontId="0" fillId="33" borderId="10" xfId="0" applyFill="1" applyBorder="1" applyAlignment="1">
      <alignment wrapText="1"/>
    </xf>
    <xf numFmtId="0" fontId="36" fillId="33" borderId="14" xfId="0" applyFont="1" applyFill="1" applyBorder="1" applyAlignment="1">
      <alignment/>
    </xf>
    <xf numFmtId="0" fontId="0" fillId="33" borderId="11" xfId="0" applyFill="1" applyBorder="1" applyAlignment="1">
      <alignment/>
    </xf>
    <xf numFmtId="0" fontId="36" fillId="33" borderId="14" xfId="0" applyFont="1" applyFill="1" applyBorder="1" applyAlignment="1">
      <alignment horizontal="left"/>
    </xf>
    <xf numFmtId="0" fontId="35" fillId="33" borderId="14" xfId="0" applyFont="1" applyFill="1" applyBorder="1" applyAlignment="1">
      <alignment/>
    </xf>
    <xf numFmtId="0" fontId="3" fillId="34" borderId="0" xfId="57" applyFont="1" applyFill="1">
      <alignment/>
      <protection/>
    </xf>
    <xf numFmtId="0" fontId="2" fillId="34" borderId="0" xfId="57" applyFill="1">
      <alignment/>
      <protection/>
    </xf>
    <xf numFmtId="0" fontId="4" fillId="34" borderId="0" xfId="57" applyFont="1" applyFill="1">
      <alignment/>
      <protection/>
    </xf>
    <xf numFmtId="0" fontId="5" fillId="34" borderId="0" xfId="57" applyFont="1" applyFill="1">
      <alignment/>
      <protection/>
    </xf>
    <xf numFmtId="0" fontId="6" fillId="34" borderId="0" xfId="57" applyFont="1" applyFill="1">
      <alignment/>
      <protection/>
    </xf>
    <xf numFmtId="0" fontId="2" fillId="34"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49" fontId="2" fillId="34" borderId="0" xfId="57" applyNumberFormat="1" applyFill="1" applyAlignment="1">
      <alignment horizontal="left"/>
      <protection/>
    </xf>
    <xf numFmtId="0" fontId="66" fillId="34" borderId="0" xfId="0" applyFont="1" applyFill="1" applyAlignment="1">
      <alignment/>
    </xf>
    <xf numFmtId="0" fontId="3" fillId="34" borderId="0" xfId="58" applyFont="1" applyFill="1" applyAlignment="1">
      <alignment vertical="top"/>
      <protection/>
    </xf>
    <xf numFmtId="0" fontId="2" fillId="34" borderId="0" xfId="58" applyFont="1" applyFill="1" applyAlignment="1">
      <alignment/>
      <protection/>
    </xf>
    <xf numFmtId="0" fontId="9" fillId="34" borderId="0" xfId="58" applyFont="1" applyFill="1" applyAlignment="1">
      <alignment/>
      <protection/>
    </xf>
    <xf numFmtId="0" fontId="2" fillId="34" borderId="0" xfId="58" applyFill="1" applyAlignment="1">
      <alignment/>
      <protection/>
    </xf>
    <xf numFmtId="0" fontId="67" fillId="34" borderId="0" xfId="58" applyFont="1" applyFill="1" applyAlignment="1">
      <alignment/>
      <protection/>
    </xf>
    <xf numFmtId="0" fontId="68" fillId="34" borderId="0" xfId="58" applyFont="1" applyFill="1" applyAlignment="1">
      <alignment/>
      <protection/>
    </xf>
    <xf numFmtId="0" fontId="10" fillId="34" borderId="0" xfId="58" applyFont="1" applyFill="1" applyAlignment="1">
      <alignment vertical="top"/>
      <protection/>
    </xf>
    <xf numFmtId="0" fontId="2" fillId="34" borderId="0" xfId="58" applyFill="1" applyAlignment="1">
      <alignment vertical="top"/>
      <protection/>
    </xf>
    <xf numFmtId="0" fontId="2" fillId="34" borderId="0" xfId="58" applyFont="1" applyFill="1" applyAlignment="1">
      <alignment vertical="top"/>
      <protection/>
    </xf>
    <xf numFmtId="0" fontId="0" fillId="0" borderId="0" xfId="0" applyAlignment="1">
      <alignment vertical="top"/>
    </xf>
    <xf numFmtId="0" fontId="2" fillId="33" borderId="0" xfId="57" applyFill="1" applyAlignment="1">
      <alignment vertical="top"/>
      <protection/>
    </xf>
    <xf numFmtId="0" fontId="10" fillId="34" borderId="0" xfId="58" applyFont="1" applyFill="1" applyAlignment="1">
      <alignment/>
      <protection/>
    </xf>
    <xf numFmtId="0" fontId="2" fillId="34" borderId="0" xfId="58" applyFill="1">
      <alignment/>
      <protection/>
    </xf>
    <xf numFmtId="0" fontId="69" fillId="34" borderId="0" xfId="44" applyFont="1" applyFill="1" applyAlignment="1">
      <alignment vertical="top"/>
    </xf>
    <xf numFmtId="0" fontId="2" fillId="33" borderId="0" xfId="57" applyFont="1" applyFill="1" applyAlignment="1">
      <alignment/>
      <protection/>
    </xf>
    <xf numFmtId="0" fontId="69"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7"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horizontal="left"/>
      <protection/>
    </xf>
    <xf numFmtId="0" fontId="2" fillId="33" borderId="0" xfId="58" applyFont="1" applyFill="1" applyAlignment="1">
      <alignmen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wrapText="1"/>
      <protection/>
    </xf>
    <xf numFmtId="0" fontId="9"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9" fillId="35" borderId="0" xfId="53" applyFont="1" applyFill="1" applyAlignment="1">
      <alignment vertical="center"/>
      <protection/>
    </xf>
    <xf numFmtId="0" fontId="2" fillId="35" borderId="0" xfId="53" applyFont="1" applyFill="1" applyAlignment="1">
      <alignment vertical="center"/>
      <protection/>
    </xf>
    <xf numFmtId="0" fontId="2" fillId="33" borderId="0" xfId="58" applyFill="1">
      <alignment/>
      <protection/>
    </xf>
    <xf numFmtId="0" fontId="2" fillId="34"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70" fillId="35" borderId="0" xfId="0" applyFont="1" applyFill="1" applyAlignment="1">
      <alignment vertical="top"/>
    </xf>
    <xf numFmtId="0" fontId="66" fillId="35" borderId="0" xfId="0" applyFont="1" applyFill="1" applyAlignment="1">
      <alignment vertical="top"/>
    </xf>
    <xf numFmtId="0" fontId="71" fillId="35" borderId="0" xfId="0" applyFont="1" applyFill="1" applyAlignment="1">
      <alignment vertical="top"/>
    </xf>
    <xf numFmtId="0" fontId="66" fillId="35" borderId="0" xfId="0" applyFont="1" applyFill="1" applyAlignment="1">
      <alignment horizontal="justify" vertical="top" wrapText="1"/>
    </xf>
    <xf numFmtId="0" fontId="0" fillId="35" borderId="0" xfId="0" applyFill="1" applyAlignment="1">
      <alignment horizontal="justify" vertical="top" wrapText="1"/>
    </xf>
    <xf numFmtId="0" fontId="66" fillId="35" borderId="0" xfId="0" applyFont="1" applyFill="1" applyAlignment="1">
      <alignment horizontal="justify" vertical="top"/>
    </xf>
    <xf numFmtId="0" fontId="66" fillId="35" borderId="0" xfId="0" applyFont="1" applyFill="1" applyAlignment="1">
      <alignment vertical="top" wrapText="1"/>
    </xf>
    <xf numFmtId="0" fontId="2" fillId="0" borderId="0" xfId="57" applyFont="1" applyFill="1" applyAlignment="1">
      <alignment horizontal="justify" vertical="center"/>
      <protection/>
    </xf>
    <xf numFmtId="0" fontId="10" fillId="0" borderId="0" xfId="57" applyFont="1" applyFill="1" applyAlignment="1">
      <alignment vertical="top" wrapText="1"/>
      <protection/>
    </xf>
    <xf numFmtId="0" fontId="72" fillId="0" borderId="0" xfId="0" applyFont="1" applyFill="1" applyAlignment="1">
      <alignment vertical="center" wrapText="1"/>
    </xf>
    <xf numFmtId="0" fontId="73" fillId="35" borderId="0" xfId="0" applyFont="1" applyFill="1" applyAlignment="1">
      <alignment vertical="top" wrapText="1"/>
    </xf>
    <xf numFmtId="0" fontId="2" fillId="0" borderId="0" xfId="57" applyFont="1" applyFill="1" applyAlignment="1">
      <alignment vertical="top" wrapText="1"/>
      <protection/>
    </xf>
    <xf numFmtId="0" fontId="14" fillId="0" borderId="0" xfId="57" applyFont="1" applyFill="1" applyAlignment="1">
      <alignment vertical="top" wrapText="1"/>
      <protection/>
    </xf>
    <xf numFmtId="0" fontId="74" fillId="35" borderId="0" xfId="0" applyFont="1" applyFill="1" applyAlignment="1">
      <alignment vertical="top" wrapText="1"/>
    </xf>
    <xf numFmtId="0" fontId="71" fillId="35" borderId="0" xfId="0" applyFont="1" applyFill="1" applyAlignment="1">
      <alignment vertical="top" wrapText="1"/>
    </xf>
    <xf numFmtId="0" fontId="0" fillId="34" borderId="0" xfId="0" applyFill="1" applyAlignment="1">
      <alignment/>
    </xf>
    <xf numFmtId="0" fontId="75" fillId="35" borderId="0" xfId="0" applyFont="1" applyFill="1" applyAlignment="1">
      <alignment vertical="top" wrapText="1"/>
    </xf>
    <xf numFmtId="0" fontId="2" fillId="0" borderId="0" xfId="0" applyFont="1" applyFill="1" applyAlignment="1">
      <alignment horizontal="left" vertical="top" wrapText="1"/>
    </xf>
    <xf numFmtId="0" fontId="76" fillId="33" borderId="0" xfId="57" applyFont="1" applyFill="1">
      <alignment/>
      <protection/>
    </xf>
    <xf numFmtId="0" fontId="16" fillId="0" borderId="0" xfId="57" applyFont="1" applyFill="1" applyAlignment="1">
      <alignment vertical="top"/>
      <protection/>
    </xf>
    <xf numFmtId="0" fontId="2" fillId="0" borderId="0" xfId="57" applyNumberFormat="1" applyFont="1" applyFill="1" applyAlignment="1">
      <alignment vertical="top" wrapText="1"/>
      <protection/>
    </xf>
    <xf numFmtId="0" fontId="16" fillId="33" borderId="0" xfId="57" applyFont="1" applyFill="1" applyAlignment="1">
      <alignment horizontal="left" vertical="top" wrapText="1" indent="2"/>
      <protection/>
    </xf>
    <xf numFmtId="0" fontId="16" fillId="0" borderId="0" xfId="57" applyFont="1" applyFill="1" applyAlignment="1">
      <alignment horizontal="left" vertical="top" wrapText="1" indent="2"/>
      <protection/>
    </xf>
    <xf numFmtId="0" fontId="2" fillId="0" borderId="0" xfId="57" applyNumberFormat="1" applyFont="1" applyFill="1" applyAlignment="1">
      <alignment horizontal="left" vertical="top" wrapText="1" indent="2"/>
      <protection/>
    </xf>
    <xf numFmtId="0" fontId="77" fillId="33" borderId="0" xfId="0" applyFont="1" applyFill="1" applyAlignment="1">
      <alignment vertical="center"/>
    </xf>
    <xf numFmtId="0" fontId="16" fillId="0" borderId="0" xfId="57" applyFont="1" applyFill="1" applyAlignment="1">
      <alignment vertical="top" wrapText="1"/>
      <protection/>
    </xf>
    <xf numFmtId="0" fontId="14" fillId="0" borderId="0" xfId="57" applyFont="1" applyFill="1">
      <alignment/>
      <protection/>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2" fillId="33" borderId="0" xfId="0" applyFont="1" applyFill="1" applyAlignment="1">
      <alignment/>
    </xf>
    <xf numFmtId="0" fontId="78" fillId="35" borderId="0" xfId="0" applyFont="1" applyFill="1" applyAlignment="1">
      <alignment vertical="top" wrapText="1"/>
    </xf>
    <xf numFmtId="0" fontId="78" fillId="0" borderId="0" xfId="0" applyFont="1" applyFill="1" applyAlignment="1">
      <alignment/>
    </xf>
    <xf numFmtId="0" fontId="2" fillId="0" borderId="0" xfId="57" applyFont="1" applyFill="1">
      <alignment/>
      <protection/>
    </xf>
    <xf numFmtId="0" fontId="3" fillId="36" borderId="0" xfId="58" applyFont="1" applyFill="1" applyBorder="1" applyAlignment="1">
      <alignment horizontal="left" vertical="top" wrapText="1"/>
      <protection/>
    </xf>
    <xf numFmtId="0" fontId="2" fillId="36" borderId="0" xfId="58" applyFont="1" applyFill="1" applyBorder="1" applyAlignment="1">
      <alignment horizontal="left" wrapText="1"/>
      <protection/>
    </xf>
    <xf numFmtId="0" fontId="2" fillId="36" borderId="0" xfId="57" applyFont="1" applyFill="1" applyBorder="1">
      <alignment/>
      <protection/>
    </xf>
    <xf numFmtId="0" fontId="6" fillId="36" borderId="18" xfId="59"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9"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2" xfId="59"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4" fillId="36" borderId="0" xfId="58" applyFont="1" applyFill="1" applyBorder="1" applyAlignment="1">
      <alignment horizontal="left" vertical="top" wrapText="1"/>
      <protection/>
    </xf>
    <xf numFmtId="0" fontId="2" fillId="36" borderId="0" xfId="58" applyFont="1" applyFill="1" applyBorder="1" applyAlignment="1">
      <alignment horizontal="left" vertical="top" wrapText="1"/>
      <protection/>
    </xf>
    <xf numFmtId="0" fontId="0" fillId="0" borderId="0" xfId="0" applyFont="1" applyFill="1" applyBorder="1" applyAlignment="1">
      <alignment/>
    </xf>
    <xf numFmtId="49" fontId="66" fillId="34" borderId="0" xfId="0" applyNumberFormat="1" applyFont="1" applyFill="1" applyAlignment="1" quotePrefix="1">
      <alignment/>
    </xf>
    <xf numFmtId="0" fontId="72" fillId="33" borderId="13" xfId="0" applyFont="1" applyFill="1" applyBorder="1" applyAlignment="1">
      <alignment/>
    </xf>
    <xf numFmtId="164" fontId="0" fillId="33" borderId="0" xfId="96" applyNumberFormat="1" applyFont="1" applyFill="1" applyBorder="1" applyAlignment="1">
      <alignment horizontal="right" vertical="top"/>
      <protection/>
    </xf>
    <xf numFmtId="164" fontId="0" fillId="33" borderId="0" xfId="97" applyNumberFormat="1" applyFont="1" applyFill="1" applyBorder="1" applyAlignment="1">
      <alignment horizontal="right" vertical="top"/>
      <protection/>
    </xf>
    <xf numFmtId="164" fontId="0" fillId="33" borderId="0" xfId="98" applyNumberFormat="1" applyFont="1" applyFill="1" applyBorder="1" applyAlignment="1">
      <alignment horizontal="right" vertical="top"/>
      <protection/>
    </xf>
    <xf numFmtId="164" fontId="0" fillId="33" borderId="0" xfId="99" applyNumberFormat="1" applyFont="1" applyFill="1" applyBorder="1" applyAlignment="1">
      <alignment horizontal="right" vertical="top"/>
      <protection/>
    </xf>
    <xf numFmtId="164" fontId="0" fillId="33" borderId="0" xfId="100" applyNumberFormat="1" applyFont="1" applyFill="1" applyBorder="1" applyAlignment="1">
      <alignment horizontal="right" vertical="top"/>
      <protection/>
    </xf>
    <xf numFmtId="164" fontId="0" fillId="33" borderId="0" xfId="101" applyNumberFormat="1" applyFont="1" applyFill="1" applyBorder="1" applyAlignment="1">
      <alignment horizontal="right" vertical="top"/>
      <protection/>
    </xf>
    <xf numFmtId="164" fontId="0" fillId="33" borderId="0" xfId="102" applyNumberFormat="1" applyFont="1" applyFill="1" applyBorder="1" applyAlignment="1">
      <alignment horizontal="right" vertical="top"/>
      <protection/>
    </xf>
    <xf numFmtId="164" fontId="0" fillId="33" borderId="0" xfId="103" applyNumberFormat="1" applyFont="1" applyFill="1" applyBorder="1" applyAlignment="1">
      <alignment horizontal="right" vertical="top"/>
      <protection/>
    </xf>
    <xf numFmtId="164" fontId="0" fillId="33" borderId="0" xfId="104" applyNumberFormat="1" applyFont="1" applyFill="1" applyBorder="1" applyAlignment="1">
      <alignment horizontal="right" vertical="top"/>
      <protection/>
    </xf>
    <xf numFmtId="164" fontId="0" fillId="33" borderId="0" xfId="105" applyNumberFormat="1" applyFont="1" applyFill="1" applyBorder="1" applyAlignment="1">
      <alignment horizontal="right" vertical="top"/>
      <protection/>
    </xf>
    <xf numFmtId="164" fontId="0" fillId="33" borderId="0" xfId="106" applyNumberFormat="1" applyFont="1" applyFill="1" applyBorder="1" applyAlignment="1">
      <alignment horizontal="right" vertical="top"/>
      <protection/>
    </xf>
    <xf numFmtId="164" fontId="0" fillId="33" borderId="0" xfId="107" applyNumberFormat="1" applyFont="1" applyFill="1" applyBorder="1" applyAlignment="1">
      <alignment horizontal="right" vertical="top"/>
      <protection/>
    </xf>
    <xf numFmtId="164" fontId="0" fillId="33" borderId="0" xfId="108" applyNumberFormat="1" applyFont="1" applyFill="1" applyBorder="1" applyAlignment="1">
      <alignment horizontal="right" vertical="top"/>
      <protection/>
    </xf>
    <xf numFmtId="164" fontId="0" fillId="33" borderId="0" xfId="109" applyNumberFormat="1" applyFont="1" applyFill="1" applyBorder="1" applyAlignment="1">
      <alignment horizontal="right" vertical="top"/>
      <protection/>
    </xf>
    <xf numFmtId="164" fontId="0" fillId="33" borderId="0" xfId="110"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0" fontId="0" fillId="33" borderId="0" xfId="0" applyFont="1" applyFill="1" applyAlignment="1">
      <alignment horizontal="right"/>
    </xf>
    <xf numFmtId="0" fontId="0" fillId="33" borderId="0" xfId="0" applyFont="1" applyFill="1" applyBorder="1" applyAlignment="1">
      <alignment horizontal="right"/>
    </xf>
    <xf numFmtId="164" fontId="0" fillId="33" borderId="0" xfId="114" applyNumberFormat="1" applyFont="1" applyFill="1" applyBorder="1" applyAlignment="1">
      <alignment horizontal="right" vertical="top"/>
      <protection/>
    </xf>
    <xf numFmtId="165"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5" fontId="0" fillId="33" borderId="0" xfId="117" applyNumberFormat="1" applyFont="1" applyFill="1" applyBorder="1" applyAlignment="1">
      <alignment horizontal="right" vertical="top"/>
      <protection/>
    </xf>
    <xf numFmtId="164" fontId="0" fillId="33" borderId="0" xfId="118" applyNumberFormat="1" applyFont="1" applyFill="1" applyBorder="1" applyAlignment="1">
      <alignment horizontal="right" vertical="top"/>
      <protection/>
    </xf>
    <xf numFmtId="165" fontId="0" fillId="33" borderId="0" xfId="119" applyNumberFormat="1" applyFont="1" applyFill="1" applyBorder="1" applyAlignment="1">
      <alignment horizontal="right" vertical="top"/>
      <protection/>
    </xf>
    <xf numFmtId="164" fontId="0" fillId="33" borderId="0" xfId="120" applyNumberFormat="1" applyFont="1" applyFill="1" applyBorder="1" applyAlignment="1">
      <alignment horizontal="right" vertical="top"/>
      <protection/>
    </xf>
    <xf numFmtId="165" fontId="0" fillId="33" borderId="0" xfId="121"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5" fontId="0" fillId="33" borderId="0" xfId="123"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5" fontId="0" fillId="33" borderId="0" xfId="125"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5" fontId="0" fillId="33" borderId="0" xfId="127"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5" fontId="0" fillId="33" borderId="0" xfId="129" applyNumberFormat="1" applyFont="1" applyFill="1" applyBorder="1" applyAlignment="1">
      <alignment horizontal="right" vertical="top"/>
      <protection/>
    </xf>
    <xf numFmtId="165" fontId="0" fillId="33" borderId="0" xfId="130" applyNumberFormat="1" applyFont="1" applyFill="1" applyBorder="1" applyAlignment="1">
      <alignment horizontal="right" vertical="top"/>
      <protection/>
    </xf>
    <xf numFmtId="164" fontId="0" fillId="33" borderId="0" xfId="131" applyNumberFormat="1" applyFont="1" applyFill="1" applyBorder="1" applyAlignment="1">
      <alignment horizontal="right" vertical="top"/>
      <protection/>
    </xf>
    <xf numFmtId="165" fontId="0" fillId="33" borderId="0" xfId="132" applyNumberFormat="1" applyFont="1" applyFill="1" applyBorder="1" applyAlignment="1">
      <alignment horizontal="right" vertical="top"/>
      <protection/>
    </xf>
    <xf numFmtId="164" fontId="0" fillId="33" borderId="0" xfId="133" applyNumberFormat="1" applyFont="1" applyFill="1" applyBorder="1" applyAlignment="1">
      <alignment horizontal="right" vertical="top"/>
      <protection/>
    </xf>
    <xf numFmtId="165" fontId="0" fillId="33" borderId="0" xfId="134" applyNumberFormat="1" applyFont="1" applyFill="1" applyBorder="1" applyAlignment="1">
      <alignment horizontal="right" vertical="top"/>
      <protection/>
    </xf>
    <xf numFmtId="164" fontId="0" fillId="33" borderId="0" xfId="135" applyNumberFormat="1" applyFont="1" applyFill="1" applyBorder="1" applyAlignment="1">
      <alignment horizontal="right" vertical="top"/>
      <protection/>
    </xf>
    <xf numFmtId="165" fontId="0" fillId="33" borderId="0" xfId="136" applyNumberFormat="1" applyFont="1" applyFill="1" applyBorder="1" applyAlignment="1">
      <alignment horizontal="right" vertical="top"/>
      <protection/>
    </xf>
    <xf numFmtId="165" fontId="0" fillId="33" borderId="0" xfId="137" applyNumberFormat="1" applyFont="1" applyFill="1" applyBorder="1" applyAlignment="1">
      <alignment horizontal="right" vertical="top"/>
      <protection/>
    </xf>
    <xf numFmtId="164" fontId="0" fillId="33" borderId="0" xfId="138" applyNumberFormat="1" applyFont="1" applyFill="1" applyBorder="1" applyAlignment="1">
      <alignment horizontal="right" vertical="top"/>
      <protection/>
    </xf>
    <xf numFmtId="165" fontId="0" fillId="33" borderId="0" xfId="139" applyNumberFormat="1" applyFont="1" applyFill="1" applyBorder="1" applyAlignment="1">
      <alignment horizontal="right" vertical="top"/>
      <protection/>
    </xf>
    <xf numFmtId="164" fontId="0" fillId="33" borderId="0" xfId="140" applyNumberFormat="1" applyFont="1" applyFill="1" applyBorder="1" applyAlignment="1">
      <alignment horizontal="right" vertical="top"/>
      <protection/>
    </xf>
    <xf numFmtId="165" fontId="0" fillId="33" borderId="0" xfId="141" applyNumberFormat="1" applyFont="1" applyFill="1" applyBorder="1" applyAlignment="1">
      <alignment horizontal="right" vertical="top"/>
      <protection/>
    </xf>
    <xf numFmtId="164" fontId="0" fillId="33" borderId="0" xfId="142" applyNumberFormat="1" applyFont="1" applyFill="1" applyBorder="1" applyAlignment="1">
      <alignment horizontal="right" vertical="top"/>
      <protection/>
    </xf>
    <xf numFmtId="165" fontId="0" fillId="33" borderId="0" xfId="143" applyNumberFormat="1" applyFont="1" applyFill="1" applyBorder="1" applyAlignment="1">
      <alignment horizontal="right" vertical="top"/>
      <protection/>
    </xf>
    <xf numFmtId="165" fontId="0" fillId="33" borderId="0" xfId="144" applyNumberFormat="1" applyFont="1" applyFill="1" applyBorder="1" applyAlignment="1">
      <alignment horizontal="right" vertical="top"/>
      <protection/>
    </xf>
    <xf numFmtId="164" fontId="0" fillId="33" borderId="0" xfId="145" applyNumberFormat="1" applyFont="1" applyFill="1" applyBorder="1" applyAlignment="1">
      <alignment horizontal="right" vertical="top"/>
      <protection/>
    </xf>
    <xf numFmtId="165" fontId="0" fillId="33" borderId="0" xfId="146" applyNumberFormat="1" applyFont="1" applyFill="1" applyBorder="1" applyAlignment="1">
      <alignment horizontal="right" vertical="top"/>
      <protection/>
    </xf>
    <xf numFmtId="164" fontId="0" fillId="33" borderId="0" xfId="147" applyNumberFormat="1" applyFont="1" applyFill="1" applyBorder="1" applyAlignment="1">
      <alignment horizontal="right" vertical="top"/>
      <protection/>
    </xf>
    <xf numFmtId="165" fontId="0" fillId="33" borderId="0" xfId="148" applyNumberFormat="1" applyFont="1" applyFill="1" applyBorder="1" applyAlignment="1">
      <alignment horizontal="right" vertical="top"/>
      <protection/>
    </xf>
    <xf numFmtId="164" fontId="0" fillId="33" borderId="0" xfId="149" applyNumberFormat="1" applyFont="1" applyFill="1" applyBorder="1" applyAlignment="1">
      <alignment horizontal="right" vertical="top"/>
      <protection/>
    </xf>
    <xf numFmtId="165" fontId="0" fillId="33" borderId="0" xfId="150" applyNumberFormat="1" applyFont="1" applyFill="1" applyBorder="1" applyAlignment="1">
      <alignment horizontal="right" vertical="top"/>
      <protection/>
    </xf>
    <xf numFmtId="165" fontId="0" fillId="33" borderId="0" xfId="151" applyNumberFormat="1" applyFont="1" applyFill="1" applyBorder="1" applyAlignment="1">
      <alignment horizontal="right" vertical="top"/>
      <protection/>
    </xf>
    <xf numFmtId="164" fontId="0" fillId="33" borderId="0" xfId="152" applyNumberFormat="1" applyFont="1" applyFill="1" applyBorder="1" applyAlignment="1">
      <alignment horizontal="right" vertical="top"/>
      <protection/>
    </xf>
    <xf numFmtId="165" fontId="0" fillId="33" borderId="0" xfId="153" applyNumberFormat="1" applyFont="1" applyFill="1" applyBorder="1" applyAlignment="1">
      <alignment horizontal="right" vertical="top"/>
      <protection/>
    </xf>
    <xf numFmtId="164" fontId="0" fillId="33" borderId="0" xfId="154" applyNumberFormat="1" applyFont="1" applyFill="1" applyBorder="1" applyAlignment="1">
      <alignment horizontal="right" vertical="top"/>
      <protection/>
    </xf>
    <xf numFmtId="164" fontId="0" fillId="33" borderId="0" xfId="155" applyNumberFormat="1" applyFont="1" applyFill="1" applyBorder="1" applyAlignment="1">
      <alignment horizontal="right" vertical="top"/>
      <protection/>
    </xf>
    <xf numFmtId="164" fontId="0" fillId="33" borderId="0" xfId="156" applyNumberFormat="1" applyFont="1" applyFill="1" applyBorder="1" applyAlignment="1">
      <alignment horizontal="right" vertical="top"/>
      <protection/>
    </xf>
    <xf numFmtId="164" fontId="0" fillId="33" borderId="0" xfId="157" applyNumberFormat="1" applyFont="1" applyFill="1" applyBorder="1" applyAlignment="1">
      <alignment horizontal="right" vertical="top"/>
      <protection/>
    </xf>
    <xf numFmtId="164" fontId="0" fillId="33" borderId="0" xfId="158" applyNumberFormat="1" applyFont="1" applyFill="1" applyBorder="1" applyAlignment="1">
      <alignment horizontal="right" vertical="top"/>
      <protection/>
    </xf>
    <xf numFmtId="164" fontId="0" fillId="33" borderId="0" xfId="159" applyNumberFormat="1" applyFont="1" applyFill="1" applyBorder="1" applyAlignment="1">
      <alignment horizontal="right" vertical="top"/>
      <protection/>
    </xf>
    <xf numFmtId="164" fontId="0" fillId="33" borderId="0" xfId="160" applyNumberFormat="1" applyFont="1" applyFill="1" applyBorder="1" applyAlignment="1">
      <alignment horizontal="right" vertical="top"/>
      <protection/>
    </xf>
    <xf numFmtId="164" fontId="0" fillId="33" borderId="0" xfId="161"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63"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5" fontId="0" fillId="33" borderId="0" xfId="187" applyNumberFormat="1" applyFont="1" applyFill="1" applyBorder="1" applyAlignment="1">
      <alignment horizontal="right" vertical="top"/>
      <protection/>
    </xf>
    <xf numFmtId="165" fontId="0" fillId="33" borderId="0" xfId="188" applyNumberFormat="1" applyFont="1" applyFill="1" applyBorder="1" applyAlignment="1">
      <alignment horizontal="right" vertical="top"/>
      <protection/>
    </xf>
    <xf numFmtId="165" fontId="0" fillId="33" borderId="0" xfId="189" applyNumberFormat="1" applyFont="1" applyFill="1" applyBorder="1" applyAlignment="1">
      <alignment horizontal="right" vertical="top"/>
      <protection/>
    </xf>
    <xf numFmtId="165" fontId="0" fillId="33" borderId="0" xfId="190" applyNumberFormat="1" applyFont="1" applyFill="1" applyBorder="1" applyAlignment="1">
      <alignment horizontal="right" vertical="top"/>
      <protection/>
    </xf>
    <xf numFmtId="165" fontId="0" fillId="33" borderId="0" xfId="191" applyNumberFormat="1" applyFont="1" applyFill="1" applyBorder="1" applyAlignment="1">
      <alignment horizontal="right" vertical="top"/>
      <protection/>
    </xf>
    <xf numFmtId="165" fontId="0" fillId="33" borderId="0" xfId="192" applyNumberFormat="1" applyFont="1" applyFill="1" applyBorder="1" applyAlignment="1">
      <alignment horizontal="right" vertical="top"/>
      <protection/>
    </xf>
    <xf numFmtId="165" fontId="0" fillId="33" borderId="0" xfId="193" applyNumberFormat="1" applyFont="1" applyFill="1" applyBorder="1" applyAlignment="1">
      <alignment horizontal="right" vertical="top"/>
      <protection/>
    </xf>
    <xf numFmtId="165" fontId="0" fillId="33" borderId="0" xfId="194" applyNumberFormat="1" applyFont="1" applyFill="1" applyBorder="1" applyAlignment="1">
      <alignment horizontal="right" vertical="top"/>
      <protection/>
    </xf>
    <xf numFmtId="165" fontId="0" fillId="33" borderId="0" xfId="195" applyNumberFormat="1" applyFont="1" applyFill="1" applyBorder="1" applyAlignment="1">
      <alignment horizontal="right" vertical="top"/>
      <protection/>
    </xf>
    <xf numFmtId="164" fontId="0" fillId="33" borderId="0" xfId="196" applyNumberFormat="1" applyFont="1" applyFill="1" applyBorder="1" applyAlignment="1">
      <alignment horizontal="right" vertical="top"/>
      <protection/>
    </xf>
    <xf numFmtId="164" fontId="0" fillId="33" borderId="0" xfId="197" applyNumberFormat="1" applyFont="1" applyFill="1" applyBorder="1" applyAlignment="1">
      <alignment horizontal="right" vertical="top"/>
      <protection/>
    </xf>
    <xf numFmtId="164" fontId="0" fillId="33" borderId="0" xfId="198" applyNumberFormat="1" applyFont="1" applyFill="1" applyBorder="1" applyAlignment="1">
      <alignment horizontal="right" vertical="top"/>
      <protection/>
    </xf>
    <xf numFmtId="164" fontId="0" fillId="33" borderId="0" xfId="199" applyNumberFormat="1" applyFont="1" applyFill="1" applyBorder="1" applyAlignment="1">
      <alignment horizontal="right" vertical="top"/>
      <protection/>
    </xf>
    <xf numFmtId="164" fontId="0" fillId="33" borderId="0" xfId="200" applyNumberFormat="1" applyFont="1" applyFill="1" applyBorder="1" applyAlignment="1">
      <alignment horizontal="right" vertical="top"/>
      <protection/>
    </xf>
    <xf numFmtId="164" fontId="0" fillId="33" borderId="0" xfId="201"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209" applyNumberFormat="1" applyFont="1" applyFill="1" applyBorder="1" applyAlignment="1">
      <alignment horizontal="right" vertical="top"/>
      <protection/>
    </xf>
    <xf numFmtId="164" fontId="0" fillId="33" borderId="0" xfId="210" applyNumberFormat="1" applyFont="1" applyFill="1" applyBorder="1" applyAlignment="1">
      <alignment horizontal="right" vertical="top"/>
      <protection/>
    </xf>
    <xf numFmtId="164" fontId="0" fillId="33" borderId="0" xfId="211" applyNumberFormat="1" applyFont="1" applyFill="1" applyBorder="1" applyAlignment="1">
      <alignment horizontal="right" vertical="top"/>
      <protection/>
    </xf>
    <xf numFmtId="164" fontId="0" fillId="33" borderId="0" xfId="212" applyNumberFormat="1" applyFont="1" applyFill="1" applyBorder="1" applyAlignment="1">
      <alignment horizontal="right" vertical="top"/>
      <protection/>
    </xf>
    <xf numFmtId="164" fontId="0" fillId="33" borderId="0" xfId="213"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27" applyNumberFormat="1" applyFont="1" applyFill="1" applyBorder="1" applyAlignment="1">
      <alignment horizontal="right" vertical="top"/>
      <protection/>
    </xf>
    <xf numFmtId="164" fontId="0" fillId="33" borderId="0" xfId="228"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79" fillId="37" borderId="0" xfId="0" applyNumberFormat="1" applyFont="1" applyFill="1" applyBorder="1" applyAlignment="1">
      <alignment horizontal="left" vertical="center"/>
    </xf>
    <xf numFmtId="164" fontId="0" fillId="33" borderId="0" xfId="67" applyNumberFormat="1" applyFont="1" applyFill="1" applyBorder="1" applyAlignment="1">
      <alignment horizontal="right" vertical="top"/>
      <protection/>
    </xf>
    <xf numFmtId="164" fontId="0" fillId="33" borderId="0" xfId="68" applyNumberFormat="1" applyFont="1" applyFill="1" applyBorder="1" applyAlignment="1">
      <alignment horizontal="right" vertical="top"/>
      <protection/>
    </xf>
    <xf numFmtId="164" fontId="0" fillId="33" borderId="0" xfId="69" applyNumberFormat="1" applyFont="1" applyFill="1" applyBorder="1" applyAlignment="1">
      <alignment horizontal="right" vertical="top"/>
      <protection/>
    </xf>
    <xf numFmtId="164" fontId="0" fillId="33" borderId="0" xfId="70"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73"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255" applyNumberFormat="1" applyFont="1" applyFill="1" applyBorder="1" applyAlignment="1">
      <alignment horizontal="right" vertical="top"/>
      <protection/>
    </xf>
    <xf numFmtId="164" fontId="0" fillId="33" borderId="0" xfId="247" applyNumberFormat="1" applyFont="1" applyFill="1" applyBorder="1" applyAlignment="1">
      <alignment horizontal="right" vertical="top"/>
      <protection/>
    </xf>
    <xf numFmtId="164" fontId="0" fillId="33" borderId="0" xfId="248" applyNumberFormat="1" applyFont="1" applyFill="1" applyBorder="1" applyAlignment="1">
      <alignment horizontal="right" vertical="top"/>
      <protection/>
    </xf>
    <xf numFmtId="164" fontId="0" fillId="33" borderId="0" xfId="249" applyNumberFormat="1" applyFont="1" applyFill="1" applyBorder="1" applyAlignment="1">
      <alignment horizontal="right" vertical="top"/>
      <protection/>
    </xf>
    <xf numFmtId="164" fontId="0" fillId="33" borderId="0" xfId="253" applyNumberFormat="1" applyFont="1" applyFill="1" applyBorder="1" applyAlignment="1">
      <alignment horizontal="right" vertical="top"/>
      <protection/>
    </xf>
    <xf numFmtId="164" fontId="0" fillId="33" borderId="0" xfId="241" applyNumberFormat="1" applyFont="1" applyFill="1" applyBorder="1" applyAlignment="1">
      <alignment horizontal="right" vertical="top"/>
      <protection/>
    </xf>
    <xf numFmtId="164" fontId="0" fillId="33" borderId="0" xfId="242" applyNumberFormat="1" applyFont="1" applyFill="1" applyBorder="1" applyAlignment="1">
      <alignment horizontal="right" vertical="top"/>
      <protection/>
    </xf>
    <xf numFmtId="164" fontId="0" fillId="33" borderId="0" xfId="243" applyNumberFormat="1" applyFont="1" applyFill="1" applyBorder="1" applyAlignment="1">
      <alignment horizontal="right" vertical="top"/>
      <protection/>
    </xf>
    <xf numFmtId="164" fontId="0" fillId="33" borderId="0" xfId="250"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51"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54" applyNumberFormat="1" applyFont="1" applyFill="1" applyBorder="1" applyAlignment="1">
      <alignment horizontal="right" vertical="top"/>
      <protection/>
    </xf>
    <xf numFmtId="164" fontId="0" fillId="33" borderId="0" xfId="244" applyNumberFormat="1" applyFont="1" applyFill="1" applyBorder="1" applyAlignment="1">
      <alignment horizontal="right" vertical="top"/>
      <protection/>
    </xf>
    <xf numFmtId="164" fontId="0" fillId="33" borderId="0" xfId="245" applyNumberFormat="1" applyFont="1" applyFill="1" applyBorder="1" applyAlignment="1">
      <alignment horizontal="right" vertical="top"/>
      <protection/>
    </xf>
    <xf numFmtId="164" fontId="0" fillId="33" borderId="0" xfId="246" applyNumberFormat="1" applyFont="1" applyFill="1" applyBorder="1" applyAlignment="1">
      <alignment horizontal="right" vertical="top"/>
      <protection/>
    </xf>
    <xf numFmtId="164" fontId="0" fillId="33" borderId="0" xfId="252" applyNumberFormat="1" applyFont="1" applyFill="1" applyBorder="1" applyAlignment="1">
      <alignment horizontal="right" vertical="top"/>
      <protection/>
    </xf>
    <xf numFmtId="164" fontId="0" fillId="33" borderId="0" xfId="238" applyNumberFormat="1" applyFont="1" applyFill="1" applyBorder="1" applyAlignment="1">
      <alignment horizontal="right" vertical="top"/>
      <protection/>
    </xf>
    <xf numFmtId="164" fontId="0" fillId="33" borderId="0" xfId="239" applyNumberFormat="1" applyFont="1" applyFill="1" applyBorder="1" applyAlignment="1">
      <alignment horizontal="right" vertical="top"/>
      <protection/>
    </xf>
    <xf numFmtId="164" fontId="0" fillId="33" borderId="0" xfId="240" applyNumberFormat="1" applyFont="1" applyFill="1" applyBorder="1" applyAlignment="1">
      <alignment horizontal="right" vertical="top"/>
      <protection/>
    </xf>
    <xf numFmtId="164" fontId="0" fillId="33" borderId="0" xfId="270" applyNumberFormat="1" applyFont="1" applyFill="1" applyBorder="1" applyAlignment="1">
      <alignment horizontal="right" vertical="top"/>
      <protection/>
    </xf>
    <xf numFmtId="165" fontId="0" fillId="33" borderId="0" xfId="271" applyNumberFormat="1" applyFont="1" applyFill="1" applyBorder="1" applyAlignment="1">
      <alignment horizontal="right" vertical="top"/>
      <protection/>
    </xf>
    <xf numFmtId="164" fontId="0" fillId="33" borderId="0" xfId="272" applyNumberFormat="1" applyFont="1" applyFill="1" applyBorder="1" applyAlignment="1">
      <alignment horizontal="right" vertical="top"/>
      <protection/>
    </xf>
    <xf numFmtId="165" fontId="0" fillId="33" borderId="0" xfId="273" applyNumberFormat="1" applyFont="1" applyFill="1" applyBorder="1" applyAlignment="1">
      <alignment horizontal="right" vertical="top"/>
      <protection/>
    </xf>
    <xf numFmtId="164" fontId="80" fillId="37" borderId="0" xfId="0" applyNumberFormat="1" applyFont="1" applyFill="1" applyBorder="1" applyAlignment="1">
      <alignment horizontal="left" vertical="center"/>
    </xf>
    <xf numFmtId="164" fontId="0" fillId="33" borderId="0" xfId="256" applyNumberFormat="1" applyFont="1" applyFill="1" applyBorder="1" applyAlignment="1">
      <alignment horizontal="right" vertical="top"/>
      <protection/>
    </xf>
    <xf numFmtId="165" fontId="0" fillId="33" borderId="0" xfId="257" applyNumberFormat="1" applyFont="1" applyFill="1" applyBorder="1" applyAlignment="1">
      <alignment horizontal="right" vertical="top"/>
      <protection/>
    </xf>
    <xf numFmtId="164" fontId="0" fillId="33" borderId="0" xfId="258" applyNumberFormat="1" applyFont="1" applyFill="1" applyBorder="1" applyAlignment="1">
      <alignment horizontal="right" vertical="top"/>
      <protection/>
    </xf>
    <xf numFmtId="165" fontId="0" fillId="33" borderId="0" xfId="259" applyNumberFormat="1" applyFont="1" applyFill="1" applyBorder="1" applyAlignment="1">
      <alignment horizontal="right" vertical="top"/>
      <protection/>
    </xf>
    <xf numFmtId="164" fontId="0" fillId="33" borderId="0" xfId="260" applyNumberFormat="1" applyFont="1" applyFill="1" applyBorder="1" applyAlignment="1">
      <alignment horizontal="right" vertical="top"/>
      <protection/>
    </xf>
    <xf numFmtId="165" fontId="0" fillId="33" borderId="0" xfId="261" applyNumberFormat="1" applyFont="1" applyFill="1" applyBorder="1" applyAlignment="1">
      <alignment horizontal="right" vertical="top"/>
      <protection/>
    </xf>
    <xf numFmtId="164" fontId="0" fillId="33" borderId="0" xfId="262" applyNumberFormat="1" applyFont="1" applyFill="1" applyBorder="1" applyAlignment="1">
      <alignment horizontal="right" vertical="top"/>
      <protection/>
    </xf>
    <xf numFmtId="165" fontId="0" fillId="33" borderId="0" xfId="263" applyNumberFormat="1" applyFont="1" applyFill="1" applyBorder="1" applyAlignment="1">
      <alignment horizontal="right" vertical="top"/>
      <protection/>
    </xf>
    <xf numFmtId="165" fontId="0" fillId="33" borderId="0" xfId="264" applyNumberFormat="1" applyFont="1" applyFill="1" applyBorder="1" applyAlignment="1">
      <alignment horizontal="right" vertical="top"/>
      <protection/>
    </xf>
    <xf numFmtId="165" fontId="0" fillId="33" borderId="0" xfId="265" applyNumberFormat="1" applyFont="1" applyFill="1" applyBorder="1" applyAlignment="1">
      <alignment horizontal="right" vertical="top"/>
      <protection/>
    </xf>
    <xf numFmtId="164" fontId="0" fillId="33" borderId="0" xfId="266" applyNumberFormat="1" applyFont="1" applyFill="1" applyBorder="1" applyAlignment="1">
      <alignment horizontal="right" vertical="top"/>
      <protection/>
    </xf>
    <xf numFmtId="165" fontId="0" fillId="33" borderId="0" xfId="267" applyNumberFormat="1" applyFont="1" applyFill="1" applyBorder="1" applyAlignment="1">
      <alignment horizontal="right" vertical="top"/>
      <protection/>
    </xf>
    <xf numFmtId="164" fontId="0" fillId="33" borderId="0" xfId="268" applyNumberFormat="1" applyFont="1" applyFill="1" applyBorder="1" applyAlignment="1">
      <alignment horizontal="right" vertical="top"/>
      <protection/>
    </xf>
    <xf numFmtId="165" fontId="0" fillId="33" borderId="0" xfId="269" applyNumberFormat="1" applyFont="1" applyFill="1" applyBorder="1" applyAlignment="1">
      <alignment horizontal="right" vertical="top"/>
      <protection/>
    </xf>
    <xf numFmtId="164" fontId="0" fillId="33" borderId="0" xfId="293" applyNumberFormat="1" applyFont="1" applyFill="1" applyBorder="1" applyAlignment="1">
      <alignment horizontal="right" vertical="top"/>
      <protection/>
    </xf>
    <xf numFmtId="164" fontId="0" fillId="33" borderId="0" xfId="290" applyNumberFormat="1" applyFont="1" applyFill="1" applyBorder="1" applyAlignment="1">
      <alignment horizontal="right" vertical="top"/>
      <protection/>
    </xf>
    <xf numFmtId="164" fontId="0" fillId="33" borderId="0" xfId="291" applyNumberFormat="1" applyFont="1" applyFill="1" applyBorder="1" applyAlignment="1">
      <alignment horizontal="right" vertical="top"/>
      <protection/>
    </xf>
    <xf numFmtId="164" fontId="0" fillId="33" borderId="0" xfId="292" applyNumberFormat="1" applyFont="1" applyFill="1" applyBorder="1" applyAlignment="1">
      <alignment horizontal="right" vertical="top"/>
      <protection/>
    </xf>
    <xf numFmtId="164" fontId="0" fillId="33" borderId="0" xfId="289" applyNumberFormat="1" applyFont="1" applyFill="1" applyBorder="1" applyAlignment="1">
      <alignment horizontal="right" vertical="top"/>
      <protection/>
    </xf>
    <xf numFmtId="164" fontId="0" fillId="33" borderId="0" xfId="286" applyNumberFormat="1" applyFont="1" applyFill="1" applyBorder="1" applyAlignment="1">
      <alignment horizontal="right" vertical="top"/>
      <protection/>
    </xf>
    <xf numFmtId="164" fontId="0" fillId="33" borderId="0" xfId="287" applyNumberFormat="1" applyFont="1" applyFill="1" applyBorder="1" applyAlignment="1">
      <alignment horizontal="right" vertical="top"/>
      <protection/>
    </xf>
    <xf numFmtId="164" fontId="0" fillId="33" borderId="0" xfId="288" applyNumberFormat="1" applyFont="1" applyFill="1" applyBorder="1" applyAlignment="1">
      <alignment horizontal="right" vertical="top"/>
      <protection/>
    </xf>
    <xf numFmtId="164" fontId="0" fillId="33" borderId="0" xfId="283" applyNumberFormat="1" applyFont="1" applyFill="1" applyBorder="1" applyAlignment="1">
      <alignment horizontal="right" vertical="top"/>
      <protection/>
    </xf>
    <xf numFmtId="164" fontId="0" fillId="33" borderId="0" xfId="274" applyNumberFormat="1" applyFont="1" applyFill="1" applyBorder="1" applyAlignment="1">
      <alignment horizontal="right" vertical="top"/>
      <protection/>
    </xf>
    <xf numFmtId="164" fontId="0" fillId="33" borderId="0" xfId="275" applyNumberFormat="1" applyFont="1" applyFill="1" applyBorder="1" applyAlignment="1">
      <alignment horizontal="right" vertical="top"/>
      <protection/>
    </xf>
    <xf numFmtId="164" fontId="0" fillId="33" borderId="0" xfId="276" applyNumberFormat="1" applyFont="1" applyFill="1" applyBorder="1" applyAlignment="1">
      <alignment horizontal="right" vertical="top"/>
      <protection/>
    </xf>
    <xf numFmtId="164" fontId="0" fillId="33" borderId="0" xfId="284" applyNumberFormat="1" applyFont="1" applyFill="1" applyBorder="1" applyAlignment="1">
      <alignment horizontal="right" vertical="top"/>
      <protection/>
    </xf>
    <xf numFmtId="164" fontId="0" fillId="33" borderId="0" xfId="277" applyNumberFormat="1" applyFont="1" applyFill="1" applyBorder="1" applyAlignment="1">
      <alignment horizontal="right" vertical="top"/>
      <protection/>
    </xf>
    <xf numFmtId="164" fontId="0" fillId="33" borderId="0" xfId="278" applyNumberFormat="1" applyFont="1" applyFill="1" applyBorder="1" applyAlignment="1">
      <alignment horizontal="right" vertical="top"/>
      <protection/>
    </xf>
    <xf numFmtId="164" fontId="0" fillId="33" borderId="0" xfId="279" applyNumberFormat="1" applyFont="1" applyFill="1" applyBorder="1" applyAlignment="1">
      <alignment horizontal="right" vertical="top"/>
      <protection/>
    </xf>
    <xf numFmtId="164" fontId="0" fillId="33" borderId="0" xfId="285" applyNumberFormat="1" applyFont="1" applyFill="1" applyBorder="1" applyAlignment="1">
      <alignment horizontal="right" vertical="top"/>
      <protection/>
    </xf>
    <xf numFmtId="164" fontId="0" fillId="33" borderId="0" xfId="280" applyNumberFormat="1" applyFont="1" applyFill="1" applyBorder="1" applyAlignment="1">
      <alignment horizontal="right" vertical="top"/>
      <protection/>
    </xf>
    <xf numFmtId="164" fontId="0" fillId="33" borderId="0" xfId="281" applyNumberFormat="1" applyFont="1" applyFill="1" applyBorder="1" applyAlignment="1">
      <alignment horizontal="right" vertical="top"/>
      <protection/>
    </xf>
    <xf numFmtId="164" fontId="0" fillId="33" borderId="0" xfId="282" applyNumberFormat="1" applyFont="1" applyFill="1" applyBorder="1" applyAlignment="1">
      <alignment horizontal="right" vertical="top"/>
      <protection/>
    </xf>
    <xf numFmtId="164" fontId="0" fillId="33" borderId="0" xfId="202" applyNumberFormat="1" applyFont="1" applyFill="1" applyBorder="1" applyAlignment="1">
      <alignment horizontal="right" vertical="top"/>
      <protection/>
    </xf>
    <xf numFmtId="164" fontId="0" fillId="33" borderId="0" xfId="203" applyNumberFormat="1" applyFont="1" applyFill="1" applyBorder="1" applyAlignment="1">
      <alignment horizontal="right" vertical="top"/>
      <protection/>
    </xf>
    <xf numFmtId="164" fontId="0" fillId="33" borderId="0" xfId="204" applyNumberFormat="1" applyFont="1" applyFill="1" applyBorder="1" applyAlignment="1">
      <alignment horizontal="right" vertical="top"/>
      <protection/>
    </xf>
    <xf numFmtId="165" fontId="0" fillId="33" borderId="0" xfId="78" applyNumberFormat="1" applyFont="1" applyFill="1" applyBorder="1" applyAlignment="1">
      <alignment horizontal="right" vertical="top"/>
      <protection/>
    </xf>
    <xf numFmtId="165" fontId="0" fillId="33" borderId="0" xfId="76" applyNumberFormat="1" applyFont="1" applyFill="1" applyBorder="1" applyAlignment="1">
      <alignment horizontal="right" vertical="top"/>
      <protection/>
    </xf>
    <xf numFmtId="165" fontId="0" fillId="33" borderId="0" xfId="77" applyNumberFormat="1" applyFont="1" applyFill="1" applyBorder="1" applyAlignment="1">
      <alignment horizontal="right" vertical="top"/>
      <protection/>
    </xf>
    <xf numFmtId="165" fontId="0" fillId="33" borderId="0" xfId="81" applyNumberFormat="1" applyFont="1" applyFill="1" applyBorder="1" applyAlignment="1">
      <alignment horizontal="right" vertical="top"/>
      <protection/>
    </xf>
    <xf numFmtId="165" fontId="0" fillId="33" borderId="0" xfId="79" applyNumberFormat="1" applyFont="1" applyFill="1" applyBorder="1" applyAlignment="1">
      <alignment horizontal="right" vertical="top"/>
      <protection/>
    </xf>
    <xf numFmtId="165" fontId="0" fillId="33" borderId="0" xfId="80" applyNumberFormat="1" applyFont="1" applyFill="1" applyBorder="1" applyAlignment="1">
      <alignment horizontal="right" vertical="top"/>
      <protection/>
    </xf>
    <xf numFmtId="165" fontId="0" fillId="33" borderId="0" xfId="82" applyNumberFormat="1" applyFont="1" applyFill="1" applyBorder="1" applyAlignment="1">
      <alignment horizontal="right" vertical="top"/>
      <protection/>
    </xf>
    <xf numFmtId="165" fontId="0" fillId="33" borderId="0" xfId="85" applyNumberFormat="1" applyFont="1" applyFill="1" applyBorder="1" applyAlignment="1">
      <alignment horizontal="right" vertical="top"/>
      <protection/>
    </xf>
    <xf numFmtId="165" fontId="0" fillId="33" borderId="0" xfId="83" applyNumberFormat="1" applyFont="1" applyFill="1" applyBorder="1" applyAlignment="1">
      <alignment horizontal="right" vertical="top"/>
      <protection/>
    </xf>
    <xf numFmtId="165" fontId="0" fillId="33" borderId="0" xfId="84" applyNumberFormat="1" applyFont="1" applyFill="1" applyBorder="1" applyAlignment="1">
      <alignment horizontal="right" vertical="top"/>
      <protection/>
    </xf>
    <xf numFmtId="165" fontId="0" fillId="33" borderId="0" xfId="88" applyNumberFormat="1" applyFont="1" applyFill="1" applyBorder="1" applyAlignment="1">
      <alignment horizontal="right" vertical="top"/>
      <protection/>
    </xf>
    <xf numFmtId="165" fontId="0" fillId="33" borderId="0" xfId="86" applyNumberFormat="1" applyFont="1" applyFill="1" applyBorder="1" applyAlignment="1">
      <alignment horizontal="right" vertical="top"/>
      <protection/>
    </xf>
    <xf numFmtId="165" fontId="0" fillId="33" borderId="0" xfId="87" applyNumberFormat="1" applyFont="1" applyFill="1" applyBorder="1" applyAlignment="1">
      <alignment horizontal="right" vertical="top"/>
      <protection/>
    </xf>
    <xf numFmtId="165" fontId="0" fillId="33" borderId="0" xfId="91" applyNumberFormat="1" applyFont="1" applyFill="1" applyBorder="1" applyAlignment="1">
      <alignment horizontal="right" vertical="top"/>
      <protection/>
    </xf>
    <xf numFmtId="165" fontId="0" fillId="33" borderId="0" xfId="89" applyNumberFormat="1" applyFont="1" applyFill="1" applyBorder="1" applyAlignment="1">
      <alignment horizontal="right" vertical="top"/>
      <protection/>
    </xf>
    <xf numFmtId="165" fontId="0" fillId="33" borderId="0" xfId="90" applyNumberFormat="1" applyFont="1" applyFill="1" applyBorder="1" applyAlignment="1">
      <alignment horizontal="right" vertical="top"/>
      <protection/>
    </xf>
    <xf numFmtId="165" fontId="0" fillId="33" borderId="0" xfId="92" applyNumberFormat="1" applyFont="1" applyFill="1" applyBorder="1" applyAlignment="1">
      <alignment horizontal="right" vertical="top"/>
      <protection/>
    </xf>
    <xf numFmtId="165" fontId="0" fillId="33" borderId="0" xfId="95" applyNumberFormat="1" applyFont="1" applyFill="1" applyBorder="1" applyAlignment="1">
      <alignment horizontal="right" vertical="top"/>
      <protection/>
    </xf>
    <xf numFmtId="165" fontId="0" fillId="33" borderId="0" xfId="93"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0" fontId="8" fillId="35" borderId="0" xfId="0" applyFont="1" applyFill="1" applyAlignment="1">
      <alignment horizontal="justify" vertical="top" wrapText="1"/>
    </xf>
    <xf numFmtId="0" fontId="2" fillId="33" borderId="24"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1" fillId="35" borderId="0" xfId="53" applyFont="1" applyFill="1" applyAlignment="1">
      <alignment vertical="center"/>
      <protection/>
    </xf>
    <xf numFmtId="0" fontId="9" fillId="35" borderId="0" xfId="53" applyFont="1" applyFill="1" applyAlignment="1">
      <alignment vertical="center"/>
      <protection/>
    </xf>
    <xf numFmtId="0" fontId="0" fillId="33" borderId="10" xfId="0" applyFill="1" applyBorder="1" applyAlignment="1">
      <alignment vertical="top" wrapText="1"/>
    </xf>
    <xf numFmtId="0" fontId="0" fillId="33" borderId="10" xfId="0" applyFill="1" applyBorder="1" applyAlignment="1">
      <alignment wrapText="1"/>
    </xf>
    <xf numFmtId="0" fontId="0" fillId="33" borderId="0" xfId="0" applyFill="1" applyBorder="1" applyAlignment="1">
      <alignment vertical="top" wrapText="1"/>
    </xf>
    <xf numFmtId="0" fontId="61" fillId="33" borderId="0" xfId="0" applyFont="1" applyFill="1" applyBorder="1" applyAlignment="1">
      <alignment/>
    </xf>
    <xf numFmtId="0" fontId="0" fillId="33" borderId="0" xfId="0" applyFill="1" applyAlignment="1">
      <alignment/>
    </xf>
    <xf numFmtId="0" fontId="0" fillId="33" borderId="0" xfId="0" applyFont="1" applyFill="1" applyAlignment="1">
      <alignment wrapText="1"/>
    </xf>
    <xf numFmtId="0" fontId="0" fillId="33" borderId="0" xfId="0" applyFill="1" applyAlignment="1">
      <alignment wrapText="1"/>
    </xf>
    <xf numFmtId="0" fontId="0" fillId="33" borderId="0" xfId="0" applyFill="1" applyBorder="1" applyAlignment="1">
      <alignment wrapText="1"/>
    </xf>
    <xf numFmtId="0" fontId="36" fillId="33" borderId="14" xfId="0" applyFont="1" applyFill="1" applyBorder="1" applyAlignment="1">
      <alignment/>
    </xf>
    <xf numFmtId="0" fontId="0" fillId="0" borderId="14" xfId="0" applyBorder="1" applyAlignment="1">
      <alignmen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602078876858" xfId="65"/>
    <cellStyle name="style1602078876951" xfId="66"/>
    <cellStyle name="style1657617552275" xfId="67"/>
    <cellStyle name="style1657617552405" xfId="68"/>
    <cellStyle name="style1657617552590" xfId="69"/>
    <cellStyle name="style1657617552720" xfId="70"/>
    <cellStyle name="style1657617552860" xfId="71"/>
    <cellStyle name="style1657617553040" xfId="72"/>
    <cellStyle name="style1657617553255" xfId="73"/>
    <cellStyle name="style1657617553410" xfId="74"/>
    <cellStyle name="style1657617553545" xfId="75"/>
    <cellStyle name="style1657617560540" xfId="76"/>
    <cellStyle name="style1657617560645" xfId="77"/>
    <cellStyle name="style1657617560750" xfId="78"/>
    <cellStyle name="style1657617560845" xfId="79"/>
    <cellStyle name="style1657617560935" xfId="80"/>
    <cellStyle name="style1657617561045" xfId="81"/>
    <cellStyle name="style1657617561155" xfId="82"/>
    <cellStyle name="style1657617561275" xfId="83"/>
    <cellStyle name="style1657617561375" xfId="84"/>
    <cellStyle name="style1657617561480" xfId="85"/>
    <cellStyle name="style1657617568150" xfId="86"/>
    <cellStyle name="style1657617568255" xfId="87"/>
    <cellStyle name="style1657617568370" xfId="88"/>
    <cellStyle name="style1657617568475" xfId="89"/>
    <cellStyle name="style1657617568575" xfId="90"/>
    <cellStyle name="style1657617568680" xfId="91"/>
    <cellStyle name="style1657617568800" xfId="92"/>
    <cellStyle name="style1657617568905" xfId="93"/>
    <cellStyle name="style1657617569025" xfId="94"/>
    <cellStyle name="style1657617569140" xfId="95"/>
    <cellStyle name="style1657617575730" xfId="96"/>
    <cellStyle name="style1657617575835" xfId="97"/>
    <cellStyle name="style1657617575945" xfId="98"/>
    <cellStyle name="style1657617576060" xfId="99"/>
    <cellStyle name="style1657617576195" xfId="100"/>
    <cellStyle name="style1657617576365" xfId="101"/>
    <cellStyle name="style1657617576525" xfId="102"/>
    <cellStyle name="style1657617576695" xfId="103"/>
    <cellStyle name="style1657617576850" xfId="104"/>
    <cellStyle name="style1657617584265" xfId="105"/>
    <cellStyle name="style1657617584355" xfId="106"/>
    <cellStyle name="style1657617584445" xfId="107"/>
    <cellStyle name="style1657617584540" xfId="108"/>
    <cellStyle name="style1657617584640" xfId="109"/>
    <cellStyle name="style1657617584735" xfId="110"/>
    <cellStyle name="style1657617584845" xfId="111"/>
    <cellStyle name="style1657617584935" xfId="112"/>
    <cellStyle name="style1657617585030" xfId="113"/>
    <cellStyle name="style1657617590890" xfId="114"/>
    <cellStyle name="style1657617590980" xfId="115"/>
    <cellStyle name="style1657617591095" xfId="116"/>
    <cellStyle name="style1657617591195" xfId="117"/>
    <cellStyle name="style1657617591300" xfId="118"/>
    <cellStyle name="style1657617591400" xfId="119"/>
    <cellStyle name="style1657617597145" xfId="120"/>
    <cellStyle name="style1657617597255" xfId="121"/>
    <cellStyle name="style1657617597355" xfId="122"/>
    <cellStyle name="style1657617597465" xfId="123"/>
    <cellStyle name="style1657617597575" xfId="124"/>
    <cellStyle name="style1657617597680" xfId="125"/>
    <cellStyle name="style1657617603660" xfId="126"/>
    <cellStyle name="style1657617603755" xfId="127"/>
    <cellStyle name="style1657617603860" xfId="128"/>
    <cellStyle name="style1657617603950" xfId="129"/>
    <cellStyle name="style1657617604060" xfId="130"/>
    <cellStyle name="style1657617604150" xfId="131"/>
    <cellStyle name="style1657617604250" xfId="132"/>
    <cellStyle name="style1657617610205" xfId="133"/>
    <cellStyle name="style1657617610300" xfId="134"/>
    <cellStyle name="style1657617610405" xfId="135"/>
    <cellStyle name="style1657617610500" xfId="136"/>
    <cellStyle name="style1657617610595" xfId="137"/>
    <cellStyle name="style1657617610695" xfId="138"/>
    <cellStyle name="style1657617610785" xfId="139"/>
    <cellStyle name="style1657617616815" xfId="140"/>
    <cellStyle name="style1657617616920" xfId="141"/>
    <cellStyle name="style1657617617010" xfId="142"/>
    <cellStyle name="style1657617617120" xfId="143"/>
    <cellStyle name="style1657617617215" xfId="144"/>
    <cellStyle name="style1657617617300" xfId="145"/>
    <cellStyle name="style1657617617385" xfId="146"/>
    <cellStyle name="style1657617623100" xfId="147"/>
    <cellStyle name="style1657617623190" xfId="148"/>
    <cellStyle name="style1657617623275" xfId="149"/>
    <cellStyle name="style1657617623365" xfId="150"/>
    <cellStyle name="style1657617623455" xfId="151"/>
    <cellStyle name="style1657617623545" xfId="152"/>
    <cellStyle name="style1657617623630" xfId="153"/>
    <cellStyle name="style1657617629978" xfId="154"/>
    <cellStyle name="style1657617630109" xfId="155"/>
    <cellStyle name="style1657617630233" xfId="156"/>
    <cellStyle name="style1657617630333" xfId="157"/>
    <cellStyle name="style1657617630438" xfId="158"/>
    <cellStyle name="style1657617630533" xfId="159"/>
    <cellStyle name="style1657617630643" xfId="160"/>
    <cellStyle name="style1657617630733" xfId="161"/>
    <cellStyle name="style1657617630828" xfId="162"/>
    <cellStyle name="style1657617636968" xfId="163"/>
    <cellStyle name="style1657617637073" xfId="164"/>
    <cellStyle name="style1657617637183" xfId="165"/>
    <cellStyle name="style1657617637283" xfId="166"/>
    <cellStyle name="style1657617637393" xfId="167"/>
    <cellStyle name="style1657617637493" xfId="168"/>
    <cellStyle name="style1657617637598" xfId="169"/>
    <cellStyle name="style1657617637698" xfId="170"/>
    <cellStyle name="style1657617637793" xfId="171"/>
    <cellStyle name="style1657617643808" xfId="172"/>
    <cellStyle name="style1657617643898" xfId="173"/>
    <cellStyle name="style1657617643993" xfId="174"/>
    <cellStyle name="style1657617644148" xfId="175"/>
    <cellStyle name="style1657617644253" xfId="176"/>
    <cellStyle name="style1657617644358" xfId="177"/>
    <cellStyle name="style1657617650703" xfId="178"/>
    <cellStyle name="style1657617650798" xfId="179"/>
    <cellStyle name="style1657617650888" xfId="180"/>
    <cellStyle name="style1657617650973" xfId="181"/>
    <cellStyle name="style1657617651073" xfId="182"/>
    <cellStyle name="style1657617651183" xfId="183"/>
    <cellStyle name="style1657617651308" xfId="184"/>
    <cellStyle name="style1657617651428" xfId="185"/>
    <cellStyle name="style1657617651538" xfId="186"/>
    <cellStyle name="style1657617658278" xfId="187"/>
    <cellStyle name="style1657617658378" xfId="188"/>
    <cellStyle name="style1657617658483" xfId="189"/>
    <cellStyle name="style1657617658578" xfId="190"/>
    <cellStyle name="style1657617658663" xfId="191"/>
    <cellStyle name="style1657617658758" xfId="192"/>
    <cellStyle name="style1657617658853" xfId="193"/>
    <cellStyle name="style1657617658943" xfId="194"/>
    <cellStyle name="style1657617659033" xfId="195"/>
    <cellStyle name="style1657617688598" xfId="196"/>
    <cellStyle name="style1657617688673" xfId="197"/>
    <cellStyle name="style1657617688763" xfId="198"/>
    <cellStyle name="style1657617701868" xfId="199"/>
    <cellStyle name="style1657617701963" xfId="200"/>
    <cellStyle name="style1657617702058" xfId="201"/>
    <cellStyle name="style1657617702138" xfId="202"/>
    <cellStyle name="style1657617702218" xfId="203"/>
    <cellStyle name="style1657617702313" xfId="204"/>
    <cellStyle name="style1657617718498" xfId="205"/>
    <cellStyle name="style1657617718588" xfId="206"/>
    <cellStyle name="style1657617718688" xfId="207"/>
    <cellStyle name="style1657617718773" xfId="208"/>
    <cellStyle name="style1657617718853" xfId="209"/>
    <cellStyle name="style1657617718953" xfId="210"/>
    <cellStyle name="style1657617719063" xfId="211"/>
    <cellStyle name="style1657617719148" xfId="212"/>
    <cellStyle name="style1657617719238" xfId="213"/>
    <cellStyle name="style1657617723683" xfId="214"/>
    <cellStyle name="style1657617723783" xfId="215"/>
    <cellStyle name="style1657617723878" xfId="216"/>
    <cellStyle name="style1657617723968" xfId="217"/>
    <cellStyle name="style1657617724088" xfId="218"/>
    <cellStyle name="style1657617724183" xfId="219"/>
    <cellStyle name="style1657617724283" xfId="220"/>
    <cellStyle name="style1657617724368" xfId="221"/>
    <cellStyle name="style1657617724458" xfId="222"/>
    <cellStyle name="style1657617729143" xfId="223"/>
    <cellStyle name="style1657617729233" xfId="224"/>
    <cellStyle name="style1657617729323" xfId="225"/>
    <cellStyle name="style1657617729408" xfId="226"/>
    <cellStyle name="style1657617729518" xfId="227"/>
    <cellStyle name="style1657617729603" xfId="228"/>
    <cellStyle name="style1657617729708" xfId="229"/>
    <cellStyle name="style1657617729808" xfId="230"/>
    <cellStyle name="style1657617729963" xfId="231"/>
    <cellStyle name="style1657617742583" xfId="232"/>
    <cellStyle name="style1657617742668" xfId="233"/>
    <cellStyle name="style1657617742758" xfId="234"/>
    <cellStyle name="style1657617742908" xfId="235"/>
    <cellStyle name="style1657617742993" xfId="236"/>
    <cellStyle name="style1657617743093" xfId="237"/>
    <cellStyle name="style1657617743188" xfId="238"/>
    <cellStyle name="style1657617743278" xfId="239"/>
    <cellStyle name="style1657617743373" xfId="240"/>
    <cellStyle name="style1657617751928" xfId="241"/>
    <cellStyle name="style1657617752013" xfId="242"/>
    <cellStyle name="style1657617752103" xfId="243"/>
    <cellStyle name="style1657617752193" xfId="244"/>
    <cellStyle name="style1657617752283" xfId="245"/>
    <cellStyle name="style1657617752368" xfId="246"/>
    <cellStyle name="style1657617761618" xfId="247"/>
    <cellStyle name="style1657617761733" xfId="248"/>
    <cellStyle name="style1657617761858" xfId="249"/>
    <cellStyle name="style1657617771838" xfId="250"/>
    <cellStyle name="style1657617771933" xfId="251"/>
    <cellStyle name="style1657617772033" xfId="252"/>
    <cellStyle name="style1657617779998" xfId="253"/>
    <cellStyle name="style1657617780113" xfId="254"/>
    <cellStyle name="style1657617787708" xfId="255"/>
    <cellStyle name="style1657617793078" xfId="256"/>
    <cellStyle name="style1657617793163" xfId="257"/>
    <cellStyle name="style1657617793248" xfId="258"/>
    <cellStyle name="style1657617793318" xfId="259"/>
    <cellStyle name="style1657617793403" xfId="260"/>
    <cellStyle name="style1657617793483" xfId="261"/>
    <cellStyle name="style1657617793563" xfId="262"/>
    <cellStyle name="style1657617793638" xfId="263"/>
    <cellStyle name="style1657617793718" xfId="264"/>
    <cellStyle name="style1657617793798" xfId="265"/>
    <cellStyle name="style1657617793868" xfId="266"/>
    <cellStyle name="style1657617793958" xfId="267"/>
    <cellStyle name="style1657617794038" xfId="268"/>
    <cellStyle name="style1657617794118" xfId="269"/>
    <cellStyle name="style1657617799183" xfId="270"/>
    <cellStyle name="style1657617799288" xfId="271"/>
    <cellStyle name="style1657617799438" xfId="272"/>
    <cellStyle name="style1657617799523" xfId="273"/>
    <cellStyle name="style1657617805438" xfId="274"/>
    <cellStyle name="style1657617805523" xfId="275"/>
    <cellStyle name="style1657617805608" xfId="276"/>
    <cellStyle name="style1657617805698" xfId="277"/>
    <cellStyle name="style1657617805793" xfId="278"/>
    <cellStyle name="style1657617805893" xfId="279"/>
    <cellStyle name="style1657617805993" xfId="280"/>
    <cellStyle name="style1657617806098" xfId="281"/>
    <cellStyle name="style1657617806178" xfId="282"/>
    <cellStyle name="style1657617811098" xfId="283"/>
    <cellStyle name="style1657617811213" xfId="284"/>
    <cellStyle name="style1657617811498" xfId="285"/>
    <cellStyle name="style1657617817408" xfId="286"/>
    <cellStyle name="style1657617817633" xfId="287"/>
    <cellStyle name="style1657617817794" xfId="288"/>
    <cellStyle name="style1657617823038" xfId="289"/>
    <cellStyle name="style1657617827153" xfId="290"/>
    <cellStyle name="style1657617827233" xfId="291"/>
    <cellStyle name="style1657617827313" xfId="292"/>
    <cellStyle name="style1657617831698" xfId="293"/>
    <cellStyle name="Titel" xfId="294"/>
    <cellStyle name="Totaal" xfId="295"/>
    <cellStyle name="Uitvoer" xfId="296"/>
    <cellStyle name="Currency" xfId="297"/>
    <cellStyle name="Currency [0]" xfId="298"/>
    <cellStyle name="Verklarende tekst" xfId="299"/>
    <cellStyle name="Waarschuwingstekst" xfId="3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shwe\AppData\Local\Temp\Jobs\DTab-111622\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L27" sqref="L27"/>
    </sheetView>
  </sheetViews>
  <sheetFormatPr defaultColWidth="8.8515625" defaultRowHeight="15"/>
  <cols>
    <col min="1" max="1" width="19.57421875" style="64" customWidth="1"/>
    <col min="2" max="16384" width="8.8515625" style="64" customWidth="1"/>
  </cols>
  <sheetData>
    <row r="1" ht="15.75">
      <c r="A1" s="63"/>
    </row>
    <row r="2" ht="15.75">
      <c r="A2" s="63"/>
    </row>
    <row r="3" spans="1:2" ht="18">
      <c r="A3" s="65" t="s">
        <v>93</v>
      </c>
      <c r="B3" s="65" t="s">
        <v>94</v>
      </c>
    </row>
    <row r="4" spans="1:2" ht="18.75">
      <c r="A4" s="63"/>
      <c r="B4" s="66" t="s">
        <v>95</v>
      </c>
    </row>
    <row r="5" ht="12.75">
      <c r="A5" s="67"/>
    </row>
    <row r="6" ht="12.75">
      <c r="A6" s="67"/>
    </row>
    <row r="7" ht="12.75">
      <c r="A7" s="68"/>
    </row>
    <row r="8" s="70" customFormat="1" ht="12.75">
      <c r="A8" s="69"/>
    </row>
    <row r="9" ht="12.75">
      <c r="A9" s="68"/>
    </row>
    <row r="10" spans="1:3" ht="18">
      <c r="A10" s="71" t="s">
        <v>234</v>
      </c>
      <c r="B10" s="72"/>
      <c r="C10" s="72"/>
    </row>
    <row r="11" spans="1:13" s="70" customFormat="1" ht="12.75">
      <c r="A11" s="69"/>
      <c r="B11" s="69"/>
      <c r="C11" s="69"/>
      <c r="D11" s="69"/>
      <c r="E11" s="69"/>
      <c r="F11" s="69"/>
      <c r="G11" s="69"/>
      <c r="H11" s="69"/>
      <c r="I11" s="69"/>
      <c r="J11" s="69"/>
      <c r="K11" s="69"/>
      <c r="L11" s="69"/>
      <c r="M11" s="69"/>
    </row>
    <row r="12" spans="1:13" s="70" customFormat="1" ht="12.75">
      <c r="A12" s="69"/>
      <c r="B12" s="69"/>
      <c r="C12" s="69"/>
      <c r="D12" s="69"/>
      <c r="E12" s="69"/>
      <c r="F12" s="69"/>
      <c r="G12" s="69"/>
      <c r="H12" s="69"/>
      <c r="I12" s="69"/>
      <c r="J12" s="69"/>
      <c r="K12" s="69"/>
      <c r="L12" s="69"/>
      <c r="M12" s="69"/>
    </row>
    <row r="13" spans="1:13" s="70" customFormat="1" ht="12.75">
      <c r="A13" s="69"/>
      <c r="B13" s="69"/>
      <c r="C13" s="69"/>
      <c r="D13" s="69"/>
      <c r="E13" s="69"/>
      <c r="F13" s="69"/>
      <c r="G13" s="69"/>
      <c r="H13" s="69"/>
      <c r="I13" s="69"/>
      <c r="J13" s="69"/>
      <c r="K13" s="69"/>
      <c r="L13" s="69"/>
      <c r="M13" s="69"/>
    </row>
    <row r="14" spans="1:13" s="70" customFormat="1" ht="12.75">
      <c r="A14" s="69"/>
      <c r="B14" s="69"/>
      <c r="C14" s="69"/>
      <c r="D14" s="69"/>
      <c r="E14" s="69"/>
      <c r="F14" s="69"/>
      <c r="G14" s="69"/>
      <c r="H14" s="69"/>
      <c r="I14" s="69"/>
      <c r="J14" s="69"/>
      <c r="K14" s="69"/>
      <c r="L14" s="69"/>
      <c r="M14" s="69"/>
    </row>
    <row r="15" spans="1:13" s="70" customFormat="1" ht="15">
      <c r="A15" s="73" t="s">
        <v>96</v>
      </c>
      <c r="B15" s="69"/>
      <c r="C15" s="69"/>
      <c r="D15" s="69"/>
      <c r="E15" s="69"/>
      <c r="F15" s="69"/>
      <c r="G15" s="69"/>
      <c r="H15" s="69"/>
      <c r="I15" s="69"/>
      <c r="J15" s="69"/>
      <c r="K15" s="69"/>
      <c r="L15" s="69"/>
      <c r="M15" s="69"/>
    </row>
    <row r="16" spans="1:13" s="70" customFormat="1" ht="12.75">
      <c r="A16" s="69"/>
      <c r="B16" s="69"/>
      <c r="C16" s="69"/>
      <c r="D16" s="69"/>
      <c r="E16" s="69"/>
      <c r="F16" s="69"/>
      <c r="G16" s="69"/>
      <c r="H16" s="69"/>
      <c r="I16" s="69"/>
      <c r="J16" s="69"/>
      <c r="K16" s="69"/>
      <c r="L16" s="69"/>
      <c r="M16" s="69"/>
    </row>
    <row r="17" spans="1:13" s="70" customFormat="1" ht="12.75">
      <c r="A17" s="69"/>
      <c r="B17" s="69"/>
      <c r="C17" s="69"/>
      <c r="D17" s="69"/>
      <c r="E17" s="69"/>
      <c r="F17" s="69"/>
      <c r="G17" s="69"/>
      <c r="H17" s="69"/>
      <c r="I17" s="69"/>
      <c r="J17" s="69"/>
      <c r="K17" s="69"/>
      <c r="L17" s="69"/>
      <c r="M17" s="69"/>
    </row>
    <row r="25" ht="12.75">
      <c r="A25" s="75" t="s">
        <v>97</v>
      </c>
    </row>
    <row r="26" ht="12.75">
      <c r="A26" s="157" t="s">
        <v>233</v>
      </c>
    </row>
    <row r="44" ht="12.75">
      <c r="A44" s="74"/>
    </row>
  </sheetData>
  <sheetProtection/>
  <printOptions/>
  <pageMargins left="0.7" right="0.7" top="0.75" bottom="0.75" header="0.3" footer="0.3"/>
  <pageSetup horizontalDpi="600" verticalDpi="600" orientation="landscape" paperSize="9" scale="75"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1" max="1" width="35.7109375" style="3" customWidth="1"/>
    <col min="2" max="2" width="75.7109375" style="3" customWidth="1"/>
    <col min="3" max="4" width="15.7109375" style="3" customWidth="1"/>
    <col min="5" max="16384" width="9.140625" style="3" customWidth="1"/>
  </cols>
  <sheetData>
    <row r="1" spans="1:4" ht="15" customHeight="1">
      <c r="A1" s="1" t="s">
        <v>85</v>
      </c>
      <c r="B1" s="2"/>
      <c r="C1" s="2"/>
      <c r="D1" s="2"/>
    </row>
    <row r="2" spans="1:4" s="9" customFormat="1" ht="15" customHeight="1">
      <c r="A2" s="46"/>
      <c r="B2" s="46"/>
      <c r="C2" s="47" t="s">
        <v>1</v>
      </c>
      <c r="D2" s="47" t="s">
        <v>30</v>
      </c>
    </row>
    <row r="3" spans="2:4" s="177" customFormat="1" ht="15" customHeight="1">
      <c r="B3" s="178"/>
      <c r="C3" s="178"/>
      <c r="D3" s="178" t="s">
        <v>31</v>
      </c>
    </row>
    <row r="4" spans="1:4" s="44" customFormat="1" ht="15" customHeight="1">
      <c r="A4" s="39" t="s">
        <v>10</v>
      </c>
      <c r="B4" s="39"/>
      <c r="C4" s="198">
        <v>52780</v>
      </c>
      <c r="D4" s="199">
        <v>71.6</v>
      </c>
    </row>
    <row r="5" spans="1:4" s="44" customFormat="1" ht="15" customHeight="1">
      <c r="A5" s="39" t="s">
        <v>41</v>
      </c>
      <c r="B5" s="39" t="s">
        <v>34</v>
      </c>
      <c r="C5" s="200">
        <v>0</v>
      </c>
      <c r="D5" s="201">
        <v>0</v>
      </c>
    </row>
    <row r="6" spans="1:4" s="44" customFormat="1" ht="15" customHeight="1">
      <c r="A6" s="39" t="s">
        <v>42</v>
      </c>
      <c r="B6" s="39" t="s">
        <v>2</v>
      </c>
      <c r="C6" s="200">
        <v>52730</v>
      </c>
      <c r="D6" s="202">
        <v>71.5</v>
      </c>
    </row>
    <row r="7" spans="1:4" s="44" customFormat="1" ht="15" customHeight="1">
      <c r="A7" s="39"/>
      <c r="B7" s="39" t="s">
        <v>12</v>
      </c>
      <c r="C7" s="200">
        <v>3080</v>
      </c>
      <c r="D7" s="202">
        <v>5.2</v>
      </c>
    </row>
    <row r="8" spans="1:4" s="44" customFormat="1" ht="15" customHeight="1">
      <c r="A8" s="39"/>
      <c r="B8" s="39" t="s">
        <v>13</v>
      </c>
      <c r="C8" s="200">
        <v>430</v>
      </c>
      <c r="D8" s="202">
        <v>1.7</v>
      </c>
    </row>
    <row r="9" spans="1:4" s="44" customFormat="1" ht="15" customHeight="1">
      <c r="A9" s="39"/>
      <c r="B9" s="39" t="s">
        <v>14</v>
      </c>
      <c r="C9" s="200">
        <v>150</v>
      </c>
      <c r="D9" s="202">
        <v>0.7</v>
      </c>
    </row>
    <row r="10" spans="1:4" s="44" customFormat="1" ht="15" customHeight="1">
      <c r="A10" s="39"/>
      <c r="B10" s="39" t="s">
        <v>15</v>
      </c>
      <c r="C10" s="200">
        <v>320</v>
      </c>
      <c r="D10" s="202">
        <v>0.8</v>
      </c>
    </row>
    <row r="11" spans="1:4" s="44" customFormat="1" ht="15" customHeight="1">
      <c r="A11" s="39"/>
      <c r="B11" s="39" t="s">
        <v>16</v>
      </c>
      <c r="C11" s="200">
        <v>310</v>
      </c>
      <c r="D11" s="202">
        <v>1</v>
      </c>
    </row>
    <row r="12" spans="1:4" s="44" customFormat="1" ht="15" customHeight="1">
      <c r="A12" s="39"/>
      <c r="B12" s="39" t="s">
        <v>17</v>
      </c>
      <c r="C12" s="200">
        <v>1690</v>
      </c>
      <c r="D12" s="202">
        <v>5.1</v>
      </c>
    </row>
    <row r="13" spans="1:4" s="44" customFormat="1" ht="15" customHeight="1">
      <c r="A13" s="39"/>
      <c r="B13" s="39" t="s">
        <v>18</v>
      </c>
      <c r="C13" s="200">
        <v>33470</v>
      </c>
      <c r="D13" s="202">
        <v>38.8</v>
      </c>
    </row>
    <row r="14" spans="1:4" s="44" customFormat="1" ht="15" customHeight="1">
      <c r="A14" s="39"/>
      <c r="B14" s="39" t="s">
        <v>19</v>
      </c>
      <c r="C14" s="200">
        <v>1670</v>
      </c>
      <c r="D14" s="202">
        <v>1.1</v>
      </c>
    </row>
    <row r="15" spans="1:4" s="44" customFormat="1" ht="15" customHeight="1">
      <c r="A15" s="39"/>
      <c r="B15" s="39" t="s">
        <v>20</v>
      </c>
      <c r="C15" s="200">
        <v>120</v>
      </c>
      <c r="D15" s="202">
        <v>0</v>
      </c>
    </row>
    <row r="16" spans="1:4" s="44" customFormat="1" ht="15" customHeight="1">
      <c r="A16" s="39"/>
      <c r="B16" s="39" t="s">
        <v>21</v>
      </c>
      <c r="C16" s="200">
        <v>8670</v>
      </c>
      <c r="D16" s="202">
        <v>15.3</v>
      </c>
    </row>
    <row r="17" spans="1:4" s="44" customFormat="1" ht="15" customHeight="1">
      <c r="A17" s="39"/>
      <c r="B17" s="39" t="s">
        <v>22</v>
      </c>
      <c r="C17" s="200">
        <v>40</v>
      </c>
      <c r="D17" s="202">
        <v>0.1</v>
      </c>
    </row>
    <row r="18" spans="1:4" s="44" customFormat="1" ht="15" customHeight="1">
      <c r="A18" s="39"/>
      <c r="B18" s="39" t="s">
        <v>23</v>
      </c>
      <c r="C18" s="200">
        <v>540</v>
      </c>
      <c r="D18" s="202">
        <v>0</v>
      </c>
    </row>
    <row r="19" spans="1:4" s="44" customFormat="1" ht="15" customHeight="1">
      <c r="A19" s="39"/>
      <c r="B19" s="39" t="s">
        <v>24</v>
      </c>
      <c r="C19" s="200">
        <v>90</v>
      </c>
      <c r="D19" s="202">
        <v>0</v>
      </c>
    </row>
    <row r="20" spans="1:4" s="44" customFormat="1" ht="15" customHeight="1">
      <c r="A20" s="39"/>
      <c r="B20" s="39" t="s">
        <v>25</v>
      </c>
      <c r="C20" s="200">
        <v>190</v>
      </c>
      <c r="D20" s="202">
        <v>0</v>
      </c>
    </row>
    <row r="21" spans="1:4" s="44" customFormat="1" ht="15" customHeight="1">
      <c r="A21" s="39"/>
      <c r="B21" s="39" t="s">
        <v>26</v>
      </c>
      <c r="C21" s="203">
        <v>1940</v>
      </c>
      <c r="D21" s="204">
        <v>1.6</v>
      </c>
    </row>
    <row r="22" spans="1:4" ht="15" customHeight="1" thickBot="1">
      <c r="A22" s="12"/>
      <c r="B22" s="12"/>
      <c r="C22" s="12"/>
      <c r="D22" s="12"/>
    </row>
    <row r="23" spans="1:4" ht="15" customHeight="1">
      <c r="A23" s="384" t="s">
        <v>27</v>
      </c>
      <c r="B23" s="384"/>
      <c r="C23" s="384"/>
      <c r="D23" s="384"/>
    </row>
    <row r="24" s="14" customFormat="1" ht="15"/>
    <row r="25" s="14" customFormat="1" ht="15"/>
    <row r="26" spans="1:4" s="14" customFormat="1" ht="15">
      <c r="A26" s="17"/>
      <c r="B26" s="18"/>
      <c r="C26" s="18"/>
      <c r="D26" s="18"/>
    </row>
    <row r="27" spans="1:6" s="14" customFormat="1" ht="15">
      <c r="A27" s="19"/>
      <c r="B27" s="19"/>
      <c r="C27" s="20"/>
      <c r="D27" s="20"/>
      <c r="E27" s="10"/>
      <c r="F27" s="10"/>
    </row>
    <row r="28" spans="1:6" s="14" customFormat="1" ht="15">
      <c r="A28" s="10"/>
      <c r="B28" s="10"/>
      <c r="C28" s="10"/>
      <c r="D28" s="10"/>
      <c r="E28" s="10"/>
      <c r="F28" s="10"/>
    </row>
    <row r="29" spans="1:4" s="14" customFormat="1" ht="15">
      <c r="A29" s="11"/>
      <c r="B29" s="11"/>
      <c r="C29" s="21"/>
      <c r="D29" s="22"/>
    </row>
    <row r="30" spans="1:4" s="14" customFormat="1" ht="15">
      <c r="A30" s="11"/>
      <c r="B30" s="11"/>
      <c r="D30" s="23"/>
    </row>
    <row r="31" spans="1:4" s="14" customFormat="1" ht="15">
      <c r="A31" s="11"/>
      <c r="B31" s="11"/>
      <c r="C31" s="21"/>
      <c r="D31" s="22"/>
    </row>
    <row r="32" spans="1:4" s="14" customFormat="1" ht="15">
      <c r="A32" s="11"/>
      <c r="B32" s="11"/>
      <c r="D32" s="23"/>
    </row>
    <row r="33" spans="1:4" s="14" customFormat="1" ht="15">
      <c r="A33" s="11"/>
      <c r="B33" s="11"/>
      <c r="D33" s="23"/>
    </row>
    <row r="34" spans="1:4" s="14" customFormat="1" ht="15">
      <c r="A34" s="11"/>
      <c r="B34" s="11"/>
      <c r="D34" s="23"/>
    </row>
    <row r="35" spans="1:4" s="14" customFormat="1" ht="15">
      <c r="A35" s="11"/>
      <c r="B35" s="11"/>
      <c r="D35" s="23"/>
    </row>
    <row r="36" spans="1:4" s="14" customFormat="1" ht="15">
      <c r="A36" s="11"/>
      <c r="B36" s="11"/>
      <c r="D36" s="23"/>
    </row>
    <row r="37" spans="1:4" s="14" customFormat="1" ht="15">
      <c r="A37" s="11"/>
      <c r="B37" s="11"/>
      <c r="D37" s="23"/>
    </row>
    <row r="38" spans="1:4" s="14" customFormat="1" ht="15">
      <c r="A38" s="11"/>
      <c r="B38" s="11"/>
      <c r="D38" s="23"/>
    </row>
    <row r="39" spans="1:4" s="14" customFormat="1" ht="15">
      <c r="A39" s="11"/>
      <c r="B39" s="11"/>
      <c r="D39" s="23"/>
    </row>
    <row r="40" spans="1:4" s="14" customFormat="1" ht="15">
      <c r="A40" s="11"/>
      <c r="B40" s="11"/>
      <c r="D40" s="23"/>
    </row>
    <row r="41" spans="1:4" s="14" customFormat="1" ht="15">
      <c r="A41" s="11"/>
      <c r="B41" s="11"/>
      <c r="D41" s="23"/>
    </row>
    <row r="42" spans="1:4" s="14" customFormat="1" ht="15">
      <c r="A42" s="11"/>
      <c r="B42" s="11"/>
      <c r="D42" s="23"/>
    </row>
    <row r="43" spans="1:4" s="14" customFormat="1" ht="15">
      <c r="A43" s="11"/>
      <c r="B43" s="11"/>
      <c r="D43" s="23"/>
    </row>
    <row r="44" spans="1:4" s="14" customFormat="1" ht="15">
      <c r="A44" s="11"/>
      <c r="B44" s="11"/>
      <c r="D44" s="23"/>
    </row>
    <row r="45" spans="1:4" s="14" customFormat="1" ht="15">
      <c r="A45" s="11"/>
      <c r="B45" s="11"/>
      <c r="D45" s="23"/>
    </row>
    <row r="46" spans="1:4" s="14" customFormat="1" ht="15">
      <c r="A46" s="11"/>
      <c r="B46" s="11"/>
      <c r="D46" s="23"/>
    </row>
    <row r="47" spans="1:4" s="14" customFormat="1" ht="15">
      <c r="A47" s="11"/>
      <c r="B47" s="11"/>
      <c r="D47" s="23"/>
    </row>
    <row r="48" spans="1:4" s="14" customFormat="1" ht="15">
      <c r="A48" s="11"/>
      <c r="B48" s="11"/>
      <c r="C48" s="11"/>
      <c r="D48" s="11"/>
    </row>
    <row r="49" spans="1:4" s="14" customFormat="1" ht="15">
      <c r="A49" s="386"/>
      <c r="B49" s="386"/>
      <c r="C49" s="386"/>
      <c r="D49" s="386"/>
    </row>
    <row r="50" s="14" customFormat="1" ht="15"/>
    <row r="51" s="14" customFormat="1" ht="15"/>
    <row r="52" s="14" customFormat="1" ht="15"/>
    <row r="53" s="14" customFormat="1" ht="15"/>
  </sheetData>
  <sheetProtection/>
  <mergeCells count="2">
    <mergeCell ref="A23:D23"/>
    <mergeCell ref="A49:D49"/>
  </mergeCells>
  <printOptions/>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2" width="40.7109375" style="3" customWidth="1"/>
    <col min="3" max="4" width="15.7109375" style="3" customWidth="1"/>
    <col min="5" max="16384" width="9.140625" style="3" customWidth="1"/>
  </cols>
  <sheetData>
    <row r="1" spans="1:4" ht="15" customHeight="1">
      <c r="A1" s="1" t="s">
        <v>84</v>
      </c>
      <c r="B1" s="2"/>
      <c r="C1" s="2"/>
      <c r="D1" s="2"/>
    </row>
    <row r="2" spans="1:4" s="9" customFormat="1" ht="15" customHeight="1">
      <c r="A2" s="46"/>
      <c r="B2" s="46"/>
      <c r="C2" s="46" t="s">
        <v>1</v>
      </c>
      <c r="D2" s="46" t="s">
        <v>83</v>
      </c>
    </row>
    <row r="3" spans="2:4" s="177" customFormat="1" ht="15" customHeight="1">
      <c r="B3" s="178"/>
      <c r="C3" s="178"/>
      <c r="D3" s="178" t="s">
        <v>31</v>
      </c>
    </row>
    <row r="4" spans="1:4" s="44" customFormat="1" ht="15" customHeight="1">
      <c r="A4" s="39" t="s">
        <v>10</v>
      </c>
      <c r="B4" s="39"/>
      <c r="C4" s="205">
        <v>52780</v>
      </c>
      <c r="D4" s="206">
        <v>61.3</v>
      </c>
    </row>
    <row r="5" spans="1:4" s="44" customFormat="1" ht="15" customHeight="1">
      <c r="A5" s="39" t="s">
        <v>41</v>
      </c>
      <c r="B5" s="39" t="s">
        <v>34</v>
      </c>
      <c r="C5" s="207">
        <v>0</v>
      </c>
      <c r="D5" s="208">
        <v>0</v>
      </c>
    </row>
    <row r="6" spans="1:4" s="44" customFormat="1" ht="15" customHeight="1">
      <c r="A6" s="39" t="s">
        <v>42</v>
      </c>
      <c r="B6" s="39" t="s">
        <v>2</v>
      </c>
      <c r="C6" s="207">
        <v>52730</v>
      </c>
      <c r="D6" s="209">
        <v>61.3</v>
      </c>
    </row>
    <row r="7" spans="1:4" s="44" customFormat="1" ht="15" customHeight="1">
      <c r="A7" s="39"/>
      <c r="B7" s="39" t="s">
        <v>37</v>
      </c>
      <c r="C7" s="207">
        <v>5990</v>
      </c>
      <c r="D7" s="209">
        <v>13.9</v>
      </c>
    </row>
    <row r="8" spans="1:4" s="44" customFormat="1" ht="15" customHeight="1">
      <c r="A8" s="39"/>
      <c r="B8" s="39" t="s">
        <v>38</v>
      </c>
      <c r="C8" s="207">
        <v>1790</v>
      </c>
      <c r="D8" s="209">
        <v>1</v>
      </c>
    </row>
    <row r="9" spans="1:4" s="44" customFormat="1" ht="15" customHeight="1">
      <c r="A9" s="39"/>
      <c r="B9" s="39" t="s">
        <v>35</v>
      </c>
      <c r="C9" s="207">
        <v>33470</v>
      </c>
      <c r="D9" s="209">
        <v>29.5</v>
      </c>
    </row>
    <row r="10" spans="1:4" s="44" customFormat="1" ht="15" customHeight="1">
      <c r="A10" s="39"/>
      <c r="B10" s="39" t="s">
        <v>21</v>
      </c>
      <c r="C10" s="207">
        <v>8710</v>
      </c>
      <c r="D10" s="209">
        <v>15.1</v>
      </c>
    </row>
    <row r="11" spans="1:4" s="44" customFormat="1" ht="15" customHeight="1">
      <c r="A11" s="39"/>
      <c r="B11" s="39" t="s">
        <v>36</v>
      </c>
      <c r="C11" s="207">
        <v>640</v>
      </c>
      <c r="D11" s="209">
        <v>0.4</v>
      </c>
    </row>
    <row r="12" spans="1:4" s="44" customFormat="1" ht="15" customHeight="1">
      <c r="A12" s="39"/>
      <c r="B12" s="39" t="s">
        <v>26</v>
      </c>
      <c r="C12" s="210">
        <v>2130</v>
      </c>
      <c r="D12" s="211">
        <v>1.3</v>
      </c>
    </row>
    <row r="13" spans="1:4" ht="15" customHeight="1" thickBot="1">
      <c r="A13" s="12"/>
      <c r="B13" s="12"/>
      <c r="C13" s="12"/>
      <c r="D13" s="12"/>
    </row>
    <row r="14" spans="1:4" ht="15" customHeight="1">
      <c r="A14" s="385" t="s">
        <v>27</v>
      </c>
      <c r="B14" s="385"/>
      <c r="C14" s="385"/>
      <c r="D14" s="385"/>
    </row>
  </sheetData>
  <sheetProtection/>
  <mergeCells count="1">
    <mergeCell ref="A14:D14"/>
  </mergeCells>
  <printOptions/>
  <pageMargins left="0.7" right="0.7" top="0.75" bottom="0.7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40.7109375" style="3" customWidth="1"/>
    <col min="2" max="2" width="75.7109375" style="3" customWidth="1"/>
    <col min="3" max="4" width="15.7109375" style="3" customWidth="1"/>
    <col min="5" max="16384" width="9.140625" style="3" customWidth="1"/>
  </cols>
  <sheetData>
    <row r="1" spans="1:4" ht="15" customHeight="1">
      <c r="A1" s="1" t="s">
        <v>82</v>
      </c>
      <c r="B1" s="2"/>
      <c r="C1" s="2"/>
      <c r="D1" s="2"/>
    </row>
    <row r="2" spans="1:4" s="9" customFormat="1" ht="15" customHeight="1">
      <c r="A2" s="46"/>
      <c r="B2" s="46"/>
      <c r="C2" s="46" t="s">
        <v>1</v>
      </c>
      <c r="D2" s="46" t="s">
        <v>83</v>
      </c>
    </row>
    <row r="3" spans="2:4" s="177" customFormat="1" ht="15" customHeight="1">
      <c r="B3" s="178"/>
      <c r="C3" s="178"/>
      <c r="D3" s="178" t="s">
        <v>31</v>
      </c>
    </row>
    <row r="4" spans="1:4" s="44" customFormat="1" ht="15" customHeight="1">
      <c r="A4" s="39" t="s">
        <v>10</v>
      </c>
      <c r="B4" s="39"/>
      <c r="C4" s="212">
        <v>52780</v>
      </c>
      <c r="D4" s="213">
        <v>61.3</v>
      </c>
    </row>
    <row r="5" spans="1:4" s="44" customFormat="1" ht="15" customHeight="1">
      <c r="A5" s="39" t="s">
        <v>41</v>
      </c>
      <c r="B5" s="39" t="s">
        <v>34</v>
      </c>
      <c r="C5" s="214">
        <v>0</v>
      </c>
      <c r="D5" s="215">
        <v>0</v>
      </c>
    </row>
    <row r="6" spans="1:4" s="44" customFormat="1" ht="15" customHeight="1">
      <c r="A6" s="39" t="s">
        <v>42</v>
      </c>
      <c r="B6" s="39" t="s">
        <v>2</v>
      </c>
      <c r="C6" s="214">
        <v>52730</v>
      </c>
      <c r="D6" s="216">
        <v>61.3</v>
      </c>
    </row>
    <row r="7" spans="1:4" s="44" customFormat="1" ht="15" customHeight="1">
      <c r="A7" s="39"/>
      <c r="B7" s="39" t="s">
        <v>12</v>
      </c>
      <c r="C7" s="214">
        <v>3080</v>
      </c>
      <c r="D7" s="216">
        <v>4.8</v>
      </c>
    </row>
    <row r="8" spans="1:4" s="44" customFormat="1" ht="15" customHeight="1">
      <c r="A8" s="39"/>
      <c r="B8" s="39" t="s">
        <v>13</v>
      </c>
      <c r="C8" s="214">
        <v>430</v>
      </c>
      <c r="D8" s="216">
        <v>1.7</v>
      </c>
    </row>
    <row r="9" spans="1:4" s="44" customFormat="1" ht="15" customHeight="1">
      <c r="A9" s="39"/>
      <c r="B9" s="39" t="s">
        <v>14</v>
      </c>
      <c r="C9" s="214">
        <v>150</v>
      </c>
      <c r="D9" s="216">
        <v>0.6</v>
      </c>
    </row>
    <row r="10" spans="1:4" s="44" customFormat="1" ht="15" customHeight="1">
      <c r="A10" s="39"/>
      <c r="B10" s="39" t="s">
        <v>15</v>
      </c>
      <c r="C10" s="214">
        <v>320</v>
      </c>
      <c r="D10" s="216">
        <v>0.8</v>
      </c>
    </row>
    <row r="11" spans="1:4" s="44" customFormat="1" ht="15" customHeight="1">
      <c r="A11" s="39"/>
      <c r="B11" s="39" t="s">
        <v>16</v>
      </c>
      <c r="C11" s="214">
        <v>310</v>
      </c>
      <c r="D11" s="216">
        <v>1</v>
      </c>
    </row>
    <row r="12" spans="1:4" s="44" customFormat="1" ht="15" customHeight="1">
      <c r="A12" s="39"/>
      <c r="B12" s="39" t="s">
        <v>17</v>
      </c>
      <c r="C12" s="214">
        <v>1690</v>
      </c>
      <c r="D12" s="216">
        <v>5</v>
      </c>
    </row>
    <row r="13" spans="2:4" s="44" customFormat="1" ht="15" customHeight="1">
      <c r="B13" s="39" t="s">
        <v>18</v>
      </c>
      <c r="C13" s="214">
        <v>33470</v>
      </c>
      <c r="D13" s="216">
        <v>29.5</v>
      </c>
    </row>
    <row r="14" spans="2:4" s="44" customFormat="1" ht="15" customHeight="1">
      <c r="B14" s="39" t="s">
        <v>19</v>
      </c>
      <c r="C14" s="214">
        <v>1670</v>
      </c>
      <c r="D14" s="216">
        <v>1</v>
      </c>
    </row>
    <row r="15" spans="2:4" s="44" customFormat="1" ht="15" customHeight="1">
      <c r="B15" s="39" t="s">
        <v>20</v>
      </c>
      <c r="C15" s="214">
        <v>120</v>
      </c>
      <c r="D15" s="216">
        <v>0</v>
      </c>
    </row>
    <row r="16" spans="2:4" s="44" customFormat="1" ht="15" customHeight="1">
      <c r="B16" s="39" t="s">
        <v>21</v>
      </c>
      <c r="C16" s="214">
        <v>8670</v>
      </c>
      <c r="D16" s="216">
        <v>15</v>
      </c>
    </row>
    <row r="17" spans="2:4" s="44" customFormat="1" ht="15" customHeight="1">
      <c r="B17" s="39" t="s">
        <v>22</v>
      </c>
      <c r="C17" s="214">
        <v>40</v>
      </c>
      <c r="D17" s="216">
        <v>0.1</v>
      </c>
    </row>
    <row r="18" spans="2:4" s="44" customFormat="1" ht="15" customHeight="1">
      <c r="B18" s="39" t="s">
        <v>23</v>
      </c>
      <c r="C18" s="214">
        <v>540</v>
      </c>
      <c r="D18" s="216">
        <v>0.2</v>
      </c>
    </row>
    <row r="19" spans="2:4" s="44" customFormat="1" ht="15" customHeight="1">
      <c r="B19" s="39" t="s">
        <v>24</v>
      </c>
      <c r="C19" s="214">
        <v>90</v>
      </c>
      <c r="D19" s="216">
        <v>0.2</v>
      </c>
    </row>
    <row r="20" spans="2:4" s="44" customFormat="1" ht="15" customHeight="1">
      <c r="B20" s="39" t="s">
        <v>25</v>
      </c>
      <c r="C20" s="214">
        <v>190</v>
      </c>
      <c r="D20" s="216">
        <v>0</v>
      </c>
    </row>
    <row r="21" spans="2:4" s="44" customFormat="1" ht="15" customHeight="1">
      <c r="B21" s="39" t="s">
        <v>26</v>
      </c>
      <c r="C21" s="217">
        <v>1940</v>
      </c>
      <c r="D21" s="218">
        <v>1.2</v>
      </c>
    </row>
    <row r="22" spans="1:4" s="44" customFormat="1" ht="15" customHeight="1" thickBot="1">
      <c r="A22" s="35"/>
      <c r="B22" s="35"/>
      <c r="C22" s="35"/>
      <c r="D22" s="35"/>
    </row>
    <row r="23" spans="1:4" ht="15" customHeight="1">
      <c r="A23" s="385" t="s">
        <v>27</v>
      </c>
      <c r="B23" s="385"/>
      <c r="C23" s="385"/>
      <c r="D23" s="385"/>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 customWidth="1"/>
    <col min="3" max="14" width="15.7109375" style="3" customWidth="1"/>
    <col min="15" max="16384" width="9.140625" style="3" customWidth="1"/>
  </cols>
  <sheetData>
    <row r="1" spans="1:14" ht="15" customHeight="1">
      <c r="A1" s="55" t="s">
        <v>81</v>
      </c>
      <c r="B1" s="37"/>
      <c r="C1" s="37"/>
      <c r="D1" s="37"/>
      <c r="E1" s="56"/>
      <c r="F1" s="56"/>
      <c r="G1" s="56"/>
      <c r="H1" s="56"/>
      <c r="I1" s="56"/>
      <c r="J1" s="56"/>
      <c r="K1" s="56"/>
      <c r="L1" s="56"/>
      <c r="M1" s="56"/>
      <c r="N1" s="56"/>
    </row>
    <row r="2" spans="1:14" ht="15" customHeight="1">
      <c r="A2" s="11"/>
      <c r="B2" s="11"/>
      <c r="C2" s="17"/>
      <c r="D2" s="17" t="s">
        <v>46</v>
      </c>
      <c r="E2" s="17"/>
      <c r="F2" s="17"/>
      <c r="G2" s="17"/>
      <c r="H2" s="17"/>
      <c r="I2" s="17"/>
      <c r="J2" s="17"/>
      <c r="K2" s="17"/>
      <c r="L2" s="17"/>
      <c r="M2" s="17"/>
      <c r="N2" s="17"/>
    </row>
    <row r="3" spans="1:14" s="9" customFormat="1" ht="15" customHeight="1">
      <c r="A3" s="42"/>
      <c r="B3" s="42"/>
      <c r="C3" s="8" t="s">
        <v>2</v>
      </c>
      <c r="D3" s="8" t="s">
        <v>47</v>
      </c>
      <c r="E3" s="8">
        <v>0</v>
      </c>
      <c r="F3" s="8" t="s">
        <v>48</v>
      </c>
      <c r="G3" s="8" t="s">
        <v>49</v>
      </c>
      <c r="H3" s="8" t="s">
        <v>50</v>
      </c>
      <c r="I3" s="8" t="s">
        <v>51</v>
      </c>
      <c r="J3" s="8" t="s">
        <v>52</v>
      </c>
      <c r="K3" s="8" t="s">
        <v>53</v>
      </c>
      <c r="L3" s="8" t="s">
        <v>54</v>
      </c>
      <c r="M3" s="8" t="s">
        <v>55</v>
      </c>
      <c r="N3" s="8" t="s">
        <v>56</v>
      </c>
    </row>
    <row r="4" spans="1:14" s="44" customFormat="1" ht="15" customHeight="1">
      <c r="A4" s="39" t="s">
        <v>72</v>
      </c>
      <c r="B4" s="39" t="s">
        <v>2</v>
      </c>
      <c r="C4" s="219">
        <v>119420</v>
      </c>
      <c r="D4" s="220">
        <v>90</v>
      </c>
      <c r="E4" s="220">
        <v>3440</v>
      </c>
      <c r="F4" s="220">
        <v>11680</v>
      </c>
      <c r="G4" s="220">
        <v>7200</v>
      </c>
      <c r="H4" s="220">
        <v>15140</v>
      </c>
      <c r="I4" s="220">
        <v>20270</v>
      </c>
      <c r="J4" s="220">
        <v>27540</v>
      </c>
      <c r="K4" s="220">
        <v>16280</v>
      </c>
      <c r="L4" s="220">
        <v>9670</v>
      </c>
      <c r="M4" s="220">
        <v>6660</v>
      </c>
      <c r="N4" s="221">
        <v>1450</v>
      </c>
    </row>
    <row r="5" spans="1:14" s="44" customFormat="1" ht="15" customHeight="1">
      <c r="A5" s="39"/>
      <c r="B5" s="39" t="s">
        <v>73</v>
      </c>
      <c r="C5" s="222">
        <v>0</v>
      </c>
      <c r="D5" s="223">
        <v>0</v>
      </c>
      <c r="E5" s="223">
        <v>0</v>
      </c>
      <c r="F5" s="223">
        <v>0</v>
      </c>
      <c r="G5" s="223">
        <v>0</v>
      </c>
      <c r="H5" s="223">
        <v>0</v>
      </c>
      <c r="I5" s="223">
        <v>0</v>
      </c>
      <c r="J5" s="223">
        <v>0</v>
      </c>
      <c r="K5" s="223">
        <v>0</v>
      </c>
      <c r="L5" s="223">
        <v>0</v>
      </c>
      <c r="M5" s="223">
        <v>0</v>
      </c>
      <c r="N5" s="224">
        <v>0</v>
      </c>
    </row>
    <row r="6" spans="1:14" s="44" customFormat="1" ht="15" customHeight="1">
      <c r="A6" s="39"/>
      <c r="B6" s="39" t="s">
        <v>74</v>
      </c>
      <c r="C6" s="222">
        <v>23570</v>
      </c>
      <c r="D6" s="223">
        <v>20</v>
      </c>
      <c r="E6" s="223">
        <v>1440</v>
      </c>
      <c r="F6" s="223">
        <v>2540</v>
      </c>
      <c r="G6" s="223">
        <v>1620</v>
      </c>
      <c r="H6" s="223">
        <v>3270</v>
      </c>
      <c r="I6" s="223">
        <v>4070</v>
      </c>
      <c r="J6" s="223">
        <v>4730</v>
      </c>
      <c r="K6" s="223">
        <v>3350</v>
      </c>
      <c r="L6" s="223">
        <v>1600</v>
      </c>
      <c r="M6" s="223">
        <v>770</v>
      </c>
      <c r="N6" s="224">
        <v>180</v>
      </c>
    </row>
    <row r="7" spans="1:14" s="44" customFormat="1" ht="15" customHeight="1">
      <c r="A7" s="39"/>
      <c r="B7" s="39" t="s">
        <v>75</v>
      </c>
      <c r="C7" s="222">
        <v>15510</v>
      </c>
      <c r="D7" s="223">
        <v>20</v>
      </c>
      <c r="E7" s="223">
        <v>440</v>
      </c>
      <c r="F7" s="223">
        <v>1720</v>
      </c>
      <c r="G7" s="223">
        <v>1040</v>
      </c>
      <c r="H7" s="223">
        <v>2170</v>
      </c>
      <c r="I7" s="223">
        <v>2790</v>
      </c>
      <c r="J7" s="223">
        <v>3410</v>
      </c>
      <c r="K7" s="223">
        <v>2100</v>
      </c>
      <c r="L7" s="223">
        <v>1070</v>
      </c>
      <c r="M7" s="223">
        <v>610</v>
      </c>
      <c r="N7" s="224">
        <v>150</v>
      </c>
    </row>
    <row r="8" spans="1:14" s="44" customFormat="1" ht="15" customHeight="1">
      <c r="A8" s="39"/>
      <c r="B8" s="39" t="s">
        <v>76</v>
      </c>
      <c r="C8" s="222">
        <v>17800</v>
      </c>
      <c r="D8" s="223">
        <v>20</v>
      </c>
      <c r="E8" s="223">
        <v>410</v>
      </c>
      <c r="F8" s="223">
        <v>1850</v>
      </c>
      <c r="G8" s="223">
        <v>1080</v>
      </c>
      <c r="H8" s="223">
        <v>2440</v>
      </c>
      <c r="I8" s="223">
        <v>3160</v>
      </c>
      <c r="J8" s="223">
        <v>4110</v>
      </c>
      <c r="K8" s="223">
        <v>2190</v>
      </c>
      <c r="L8" s="223">
        <v>1340</v>
      </c>
      <c r="M8" s="223">
        <v>1030</v>
      </c>
      <c r="N8" s="224">
        <v>180</v>
      </c>
    </row>
    <row r="9" spans="1:14" s="44" customFormat="1" ht="15" customHeight="1">
      <c r="A9" s="39"/>
      <c r="B9" s="39" t="s">
        <v>77</v>
      </c>
      <c r="C9" s="222">
        <v>15770</v>
      </c>
      <c r="D9" s="223">
        <v>10</v>
      </c>
      <c r="E9" s="223">
        <v>280</v>
      </c>
      <c r="F9" s="223">
        <v>1620</v>
      </c>
      <c r="G9" s="223">
        <v>960</v>
      </c>
      <c r="H9" s="223">
        <v>2050</v>
      </c>
      <c r="I9" s="223">
        <v>2720</v>
      </c>
      <c r="J9" s="223">
        <v>3800</v>
      </c>
      <c r="K9" s="223">
        <v>1990</v>
      </c>
      <c r="L9" s="223">
        <v>1220</v>
      </c>
      <c r="M9" s="223">
        <v>990</v>
      </c>
      <c r="N9" s="224">
        <v>120</v>
      </c>
    </row>
    <row r="10" spans="1:14" s="44" customFormat="1" ht="15" customHeight="1">
      <c r="A10" s="39"/>
      <c r="B10" s="39" t="s">
        <v>78</v>
      </c>
      <c r="C10" s="222">
        <v>13290</v>
      </c>
      <c r="D10" s="223">
        <v>10</v>
      </c>
      <c r="E10" s="223">
        <v>230</v>
      </c>
      <c r="F10" s="223">
        <v>1290</v>
      </c>
      <c r="G10" s="223">
        <v>810</v>
      </c>
      <c r="H10" s="223">
        <v>1720</v>
      </c>
      <c r="I10" s="223">
        <v>2210</v>
      </c>
      <c r="J10" s="223">
        <v>3230</v>
      </c>
      <c r="K10" s="223">
        <v>1730</v>
      </c>
      <c r="L10" s="223">
        <v>1130</v>
      </c>
      <c r="M10" s="223">
        <v>800</v>
      </c>
      <c r="N10" s="224">
        <v>150</v>
      </c>
    </row>
    <row r="11" spans="1:14" s="44" customFormat="1" ht="15" customHeight="1">
      <c r="A11" s="39"/>
      <c r="B11" s="39" t="s">
        <v>79</v>
      </c>
      <c r="C11" s="222">
        <v>33470</v>
      </c>
      <c r="D11" s="223">
        <v>20</v>
      </c>
      <c r="E11" s="223">
        <v>660</v>
      </c>
      <c r="F11" s="223">
        <v>2660</v>
      </c>
      <c r="G11" s="223">
        <v>1690</v>
      </c>
      <c r="H11" s="223">
        <v>3510</v>
      </c>
      <c r="I11" s="223">
        <v>5310</v>
      </c>
      <c r="J11" s="223">
        <v>8260</v>
      </c>
      <c r="K11" s="223">
        <v>4920</v>
      </c>
      <c r="L11" s="223">
        <v>3310</v>
      </c>
      <c r="M11" s="223">
        <v>2460</v>
      </c>
      <c r="N11" s="224">
        <v>670</v>
      </c>
    </row>
    <row r="12" spans="1:14" s="44" customFormat="1" ht="15" customHeight="1">
      <c r="A12" s="39"/>
      <c r="B12" s="39" t="s">
        <v>80</v>
      </c>
      <c r="C12" s="225">
        <v>10</v>
      </c>
      <c r="D12" s="226">
        <v>0</v>
      </c>
      <c r="E12" s="226">
        <v>0</v>
      </c>
      <c r="F12" s="226">
        <v>0</v>
      </c>
      <c r="G12" s="226">
        <v>0</v>
      </c>
      <c r="H12" s="226">
        <v>0</v>
      </c>
      <c r="I12" s="226">
        <v>0</v>
      </c>
      <c r="J12" s="226">
        <v>0</v>
      </c>
      <c r="K12" s="226">
        <v>0</v>
      </c>
      <c r="L12" s="226">
        <v>0</v>
      </c>
      <c r="M12" s="226">
        <v>0</v>
      </c>
      <c r="N12" s="227">
        <v>0</v>
      </c>
    </row>
    <row r="13" spans="1:14" s="44" customFormat="1" ht="15" customHeight="1" thickBot="1">
      <c r="A13" s="35"/>
      <c r="B13" s="35"/>
      <c r="C13" s="35"/>
      <c r="D13" s="35"/>
      <c r="E13" s="35"/>
      <c r="F13" s="35"/>
      <c r="G13" s="35"/>
      <c r="H13" s="35"/>
      <c r="I13" s="35"/>
      <c r="J13" s="35"/>
      <c r="K13" s="35"/>
      <c r="L13" s="35"/>
      <c r="M13" s="35"/>
      <c r="N13" s="35"/>
    </row>
    <row r="14" spans="1:8" ht="15" customHeight="1">
      <c r="A14" s="385" t="s">
        <v>27</v>
      </c>
      <c r="B14" s="385"/>
      <c r="C14" s="385"/>
      <c r="D14" s="385"/>
      <c r="E14" s="385"/>
      <c r="F14" s="385"/>
      <c r="G14" s="385"/>
      <c r="H14" s="385"/>
    </row>
  </sheetData>
  <sheetProtection/>
  <mergeCells count="1">
    <mergeCell ref="A14:H14"/>
  </mergeCells>
  <printOptions/>
  <pageMargins left="0.7" right="0.7" top="0.75" bottom="0.75"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0.7109375" style="3" customWidth="1"/>
    <col min="3" max="14" width="15.7109375" style="3" customWidth="1"/>
    <col min="15" max="16384" width="9.140625" style="3" customWidth="1"/>
  </cols>
  <sheetData>
    <row r="1" spans="1:14" ht="15" customHeight="1">
      <c r="A1" s="54" t="s">
        <v>71</v>
      </c>
      <c r="B1" s="37"/>
      <c r="C1" s="37"/>
      <c r="D1" s="37"/>
      <c r="E1" s="37"/>
      <c r="F1" s="37"/>
      <c r="G1" s="37"/>
      <c r="H1" s="37"/>
      <c r="I1" s="37"/>
      <c r="J1" s="37"/>
      <c r="K1" s="37"/>
      <c r="L1" s="37"/>
      <c r="M1" s="37"/>
      <c r="N1" s="37"/>
    </row>
    <row r="2" spans="1:14" ht="15" customHeight="1">
      <c r="A2" s="11"/>
      <c r="B2" s="11"/>
      <c r="C2" s="17"/>
      <c r="D2" s="17" t="s">
        <v>46</v>
      </c>
      <c r="E2" s="17"/>
      <c r="F2" s="17"/>
      <c r="G2" s="17"/>
      <c r="H2" s="17"/>
      <c r="I2" s="17"/>
      <c r="J2" s="17"/>
      <c r="K2" s="17"/>
      <c r="L2" s="17"/>
      <c r="M2" s="17"/>
      <c r="N2" s="17"/>
    </row>
    <row r="3" spans="1:14" s="9" customFormat="1" ht="15" customHeight="1">
      <c r="A3" s="42"/>
      <c r="B3" s="42"/>
      <c r="C3" s="8" t="s">
        <v>2</v>
      </c>
      <c r="D3" s="8" t="s">
        <v>47</v>
      </c>
      <c r="E3" s="8">
        <v>0</v>
      </c>
      <c r="F3" s="8" t="s">
        <v>48</v>
      </c>
      <c r="G3" s="8" t="s">
        <v>49</v>
      </c>
      <c r="H3" s="8" t="s">
        <v>50</v>
      </c>
      <c r="I3" s="8" t="s">
        <v>51</v>
      </c>
      <c r="J3" s="8" t="s">
        <v>52</v>
      </c>
      <c r="K3" s="8" t="s">
        <v>53</v>
      </c>
      <c r="L3" s="8" t="s">
        <v>54</v>
      </c>
      <c r="M3" s="8" t="s">
        <v>55</v>
      </c>
      <c r="N3" s="8" t="s">
        <v>56</v>
      </c>
    </row>
    <row r="4" spans="1:14" s="44" customFormat="1" ht="15" customHeight="1">
      <c r="A4" s="39" t="s">
        <v>72</v>
      </c>
      <c r="B4" s="39" t="s">
        <v>2</v>
      </c>
      <c r="C4" s="228">
        <v>780</v>
      </c>
      <c r="D4" s="229">
        <v>0</v>
      </c>
      <c r="E4" s="229">
        <v>70</v>
      </c>
      <c r="F4" s="229">
        <v>460</v>
      </c>
      <c r="G4" s="229">
        <v>140</v>
      </c>
      <c r="H4" s="229">
        <v>50</v>
      </c>
      <c r="I4" s="229">
        <v>40</v>
      </c>
      <c r="J4" s="229">
        <v>30</v>
      </c>
      <c r="K4" s="229">
        <v>0</v>
      </c>
      <c r="L4" s="229">
        <v>0</v>
      </c>
      <c r="M4" s="229">
        <v>0</v>
      </c>
      <c r="N4" s="230">
        <v>0</v>
      </c>
    </row>
    <row r="5" spans="1:14" s="44" customFormat="1" ht="15" customHeight="1">
      <c r="A5" s="39"/>
      <c r="B5" s="39" t="s">
        <v>73</v>
      </c>
      <c r="C5" s="231">
        <v>0</v>
      </c>
      <c r="D5" s="232">
        <v>0</v>
      </c>
      <c r="E5" s="232">
        <v>0</v>
      </c>
      <c r="F5" s="232">
        <v>0</v>
      </c>
      <c r="G5" s="232">
        <v>0</v>
      </c>
      <c r="H5" s="232">
        <v>0</v>
      </c>
      <c r="I5" s="232">
        <v>0</v>
      </c>
      <c r="J5" s="232">
        <v>0</v>
      </c>
      <c r="K5" s="232">
        <v>0</v>
      </c>
      <c r="L5" s="232">
        <v>0</v>
      </c>
      <c r="M5" s="232">
        <v>0</v>
      </c>
      <c r="N5" s="233">
        <v>0</v>
      </c>
    </row>
    <row r="6" spans="1:14" s="44" customFormat="1" ht="15" customHeight="1">
      <c r="A6" s="39"/>
      <c r="B6" s="39" t="s">
        <v>74</v>
      </c>
      <c r="C6" s="231">
        <v>270</v>
      </c>
      <c r="D6" s="232">
        <v>0</v>
      </c>
      <c r="E6" s="232">
        <v>40</v>
      </c>
      <c r="F6" s="232">
        <v>160</v>
      </c>
      <c r="G6" s="232">
        <v>20</v>
      </c>
      <c r="H6" s="232">
        <v>20</v>
      </c>
      <c r="I6" s="232">
        <v>10</v>
      </c>
      <c r="J6" s="232">
        <v>10</v>
      </c>
      <c r="K6" s="232">
        <v>0</v>
      </c>
      <c r="L6" s="232">
        <v>0</v>
      </c>
      <c r="M6" s="232">
        <v>0</v>
      </c>
      <c r="N6" s="233">
        <v>0</v>
      </c>
    </row>
    <row r="7" spans="1:14" s="44" customFormat="1" ht="15" customHeight="1">
      <c r="A7" s="39"/>
      <c r="B7" s="39" t="s">
        <v>75</v>
      </c>
      <c r="C7" s="231">
        <v>120</v>
      </c>
      <c r="D7" s="232">
        <v>0</v>
      </c>
      <c r="E7" s="232">
        <v>10</v>
      </c>
      <c r="F7" s="232">
        <v>80</v>
      </c>
      <c r="G7" s="232">
        <v>20</v>
      </c>
      <c r="H7" s="232">
        <v>10</v>
      </c>
      <c r="I7" s="232">
        <v>10</v>
      </c>
      <c r="J7" s="232">
        <v>0</v>
      </c>
      <c r="K7" s="232">
        <v>0</v>
      </c>
      <c r="L7" s="232">
        <v>0</v>
      </c>
      <c r="M7" s="232">
        <v>0</v>
      </c>
      <c r="N7" s="233">
        <v>0</v>
      </c>
    </row>
    <row r="8" spans="1:14" s="44" customFormat="1" ht="15" customHeight="1">
      <c r="A8" s="39"/>
      <c r="B8" s="39" t="s">
        <v>76</v>
      </c>
      <c r="C8" s="231">
        <v>80</v>
      </c>
      <c r="D8" s="232">
        <v>0</v>
      </c>
      <c r="E8" s="232">
        <v>10</v>
      </c>
      <c r="F8" s="232">
        <v>60</v>
      </c>
      <c r="G8" s="232">
        <v>10</v>
      </c>
      <c r="H8" s="232">
        <v>0</v>
      </c>
      <c r="I8" s="232">
        <v>0</v>
      </c>
      <c r="J8" s="232">
        <v>0</v>
      </c>
      <c r="K8" s="232">
        <v>0</v>
      </c>
      <c r="L8" s="232">
        <v>0</v>
      </c>
      <c r="M8" s="232">
        <v>0</v>
      </c>
      <c r="N8" s="233">
        <v>0</v>
      </c>
    </row>
    <row r="9" spans="1:14" s="44" customFormat="1" ht="15" customHeight="1">
      <c r="A9" s="39"/>
      <c r="B9" s="39" t="s">
        <v>77</v>
      </c>
      <c r="C9" s="231">
        <v>90</v>
      </c>
      <c r="D9" s="232">
        <v>0</v>
      </c>
      <c r="E9" s="232">
        <v>0</v>
      </c>
      <c r="F9" s="232">
        <v>60</v>
      </c>
      <c r="G9" s="232">
        <v>20</v>
      </c>
      <c r="H9" s="232">
        <v>0</v>
      </c>
      <c r="I9" s="232">
        <v>0</v>
      </c>
      <c r="J9" s="232">
        <v>0</v>
      </c>
      <c r="K9" s="232">
        <v>0</v>
      </c>
      <c r="L9" s="232">
        <v>0</v>
      </c>
      <c r="M9" s="232">
        <v>0</v>
      </c>
      <c r="N9" s="233">
        <v>0</v>
      </c>
    </row>
    <row r="10" spans="1:14" s="44" customFormat="1" ht="15" customHeight="1">
      <c r="A10" s="39"/>
      <c r="B10" s="39" t="s">
        <v>78</v>
      </c>
      <c r="C10" s="231">
        <v>50</v>
      </c>
      <c r="D10" s="232">
        <v>0</v>
      </c>
      <c r="E10" s="232">
        <v>0</v>
      </c>
      <c r="F10" s="232">
        <v>30</v>
      </c>
      <c r="G10" s="232">
        <v>10</v>
      </c>
      <c r="H10" s="232">
        <v>0</v>
      </c>
      <c r="I10" s="232">
        <v>0</v>
      </c>
      <c r="J10" s="232">
        <v>0</v>
      </c>
      <c r="K10" s="232">
        <v>0</v>
      </c>
      <c r="L10" s="232">
        <v>0</v>
      </c>
      <c r="M10" s="232">
        <v>0</v>
      </c>
      <c r="N10" s="233">
        <v>0</v>
      </c>
    </row>
    <row r="11" spans="1:14" s="44" customFormat="1" ht="15" customHeight="1">
      <c r="A11" s="39"/>
      <c r="B11" s="39" t="s">
        <v>79</v>
      </c>
      <c r="C11" s="231">
        <v>170</v>
      </c>
      <c r="D11" s="232">
        <v>0</v>
      </c>
      <c r="E11" s="232">
        <v>10</v>
      </c>
      <c r="F11" s="232">
        <v>80</v>
      </c>
      <c r="G11" s="232">
        <v>70</v>
      </c>
      <c r="H11" s="232">
        <v>10</v>
      </c>
      <c r="I11" s="232">
        <v>10</v>
      </c>
      <c r="J11" s="232">
        <v>10</v>
      </c>
      <c r="K11" s="232">
        <v>0</v>
      </c>
      <c r="L11" s="232">
        <v>0</v>
      </c>
      <c r="M11" s="232">
        <v>0</v>
      </c>
      <c r="N11" s="233">
        <v>0</v>
      </c>
    </row>
    <row r="12" spans="1:14" s="44" customFormat="1" ht="15" customHeight="1">
      <c r="A12" s="39"/>
      <c r="B12" s="39" t="s">
        <v>80</v>
      </c>
      <c r="C12" s="234">
        <v>0</v>
      </c>
      <c r="D12" s="235">
        <v>0</v>
      </c>
      <c r="E12" s="235">
        <v>0</v>
      </c>
      <c r="F12" s="235">
        <v>0</v>
      </c>
      <c r="G12" s="235">
        <v>0</v>
      </c>
      <c r="H12" s="235">
        <v>0</v>
      </c>
      <c r="I12" s="235">
        <v>0</v>
      </c>
      <c r="J12" s="235">
        <v>0</v>
      </c>
      <c r="K12" s="235">
        <v>0</v>
      </c>
      <c r="L12" s="235">
        <v>0</v>
      </c>
      <c r="M12" s="235">
        <v>0</v>
      </c>
      <c r="N12" s="236">
        <v>0</v>
      </c>
    </row>
    <row r="13" spans="1:14" s="44" customFormat="1" ht="15" customHeight="1" thickBot="1">
      <c r="A13" s="35"/>
      <c r="B13" s="35"/>
      <c r="C13" s="35"/>
      <c r="D13" s="35"/>
      <c r="E13" s="35"/>
      <c r="F13" s="35"/>
      <c r="G13" s="35"/>
      <c r="H13" s="35"/>
      <c r="I13" s="35"/>
      <c r="J13" s="35"/>
      <c r="K13" s="35"/>
      <c r="L13" s="35"/>
      <c r="M13" s="35"/>
      <c r="N13" s="35"/>
    </row>
    <row r="14" spans="1:8" ht="15" customHeight="1">
      <c r="A14" s="385" t="s">
        <v>27</v>
      </c>
      <c r="B14" s="385"/>
      <c r="C14" s="385"/>
      <c r="D14" s="385"/>
      <c r="E14" s="385"/>
      <c r="F14" s="385"/>
      <c r="G14" s="385"/>
      <c r="H14" s="385"/>
    </row>
  </sheetData>
  <sheetProtection/>
  <mergeCells count="1">
    <mergeCell ref="A14:H14"/>
  </mergeCells>
  <printOptions/>
  <pageMargins left="0.7" right="0.7" top="0.75" bottom="0.75" header="0.3" footer="0.3"/>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E1"/>
    </sheetView>
  </sheetViews>
  <sheetFormatPr defaultColWidth="9.140625" defaultRowHeight="15"/>
  <cols>
    <col min="1" max="1" width="39.421875" style="3" customWidth="1"/>
    <col min="2" max="2" width="42.57421875" style="3" bestFit="1" customWidth="1"/>
    <col min="3" max="4" width="15.7109375" style="3" customWidth="1"/>
    <col min="5" max="5" width="17.7109375" style="3" customWidth="1"/>
    <col min="6" max="16384" width="9.140625" style="3" customWidth="1"/>
  </cols>
  <sheetData>
    <row r="1" spans="1:5" ht="15">
      <c r="A1" s="387" t="s">
        <v>69</v>
      </c>
      <c r="B1" s="388"/>
      <c r="C1" s="388"/>
      <c r="D1" s="388"/>
      <c r="E1" s="388"/>
    </row>
    <row r="2" spans="1:4" s="9" customFormat="1" ht="15">
      <c r="A2" s="46"/>
      <c r="B2" s="46"/>
      <c r="C2" s="47" t="s">
        <v>1</v>
      </c>
      <c r="D2" s="47" t="s">
        <v>70</v>
      </c>
    </row>
    <row r="3" spans="1:4" s="44" customFormat="1" ht="15">
      <c r="A3" s="39" t="s">
        <v>10</v>
      </c>
      <c r="B3" s="39"/>
      <c r="C3" s="237">
        <v>9070</v>
      </c>
      <c r="D3" s="10" t="s">
        <v>229</v>
      </c>
    </row>
    <row r="4" spans="1:4" s="44" customFormat="1" ht="15">
      <c r="A4" s="39" t="s">
        <v>41</v>
      </c>
      <c r="B4" s="39" t="s">
        <v>2</v>
      </c>
      <c r="C4" s="238">
        <v>1690</v>
      </c>
      <c r="D4" s="10" t="s">
        <v>229</v>
      </c>
    </row>
    <row r="5" spans="1:4" s="44" customFormat="1" ht="15">
      <c r="A5" s="39"/>
      <c r="B5" s="39" t="s">
        <v>34</v>
      </c>
      <c r="C5" s="238">
        <v>900</v>
      </c>
      <c r="D5" s="10" t="s">
        <v>229</v>
      </c>
    </row>
    <row r="6" spans="1:4" s="44" customFormat="1" ht="15">
      <c r="A6" s="39"/>
      <c r="B6" s="39" t="s">
        <v>35</v>
      </c>
      <c r="C6" s="238">
        <v>360</v>
      </c>
      <c r="D6" s="10" t="s">
        <v>229</v>
      </c>
    </row>
    <row r="7" spans="1:4" s="44" customFormat="1" ht="15">
      <c r="A7" s="39"/>
      <c r="B7" s="39" t="s">
        <v>21</v>
      </c>
      <c r="C7" s="238">
        <v>350</v>
      </c>
      <c r="D7" s="10" t="s">
        <v>229</v>
      </c>
    </row>
    <row r="8" spans="1:4" s="44" customFormat="1" ht="15">
      <c r="A8" s="39"/>
      <c r="B8" s="39" t="s">
        <v>36</v>
      </c>
      <c r="C8" s="238">
        <v>50</v>
      </c>
      <c r="D8" s="10" t="s">
        <v>229</v>
      </c>
    </row>
    <row r="9" spans="1:4" s="44" customFormat="1" ht="15">
      <c r="A9" s="39"/>
      <c r="B9" s="39" t="s">
        <v>26</v>
      </c>
      <c r="C9" s="238">
        <v>30</v>
      </c>
      <c r="D9" s="10" t="s">
        <v>229</v>
      </c>
    </row>
    <row r="10" spans="1:4" s="44" customFormat="1" ht="15">
      <c r="A10" s="39" t="s">
        <v>42</v>
      </c>
      <c r="B10" s="39" t="s">
        <v>2</v>
      </c>
      <c r="C10" s="238">
        <v>7370</v>
      </c>
      <c r="D10" s="10" t="s">
        <v>229</v>
      </c>
    </row>
    <row r="11" spans="1:4" s="44" customFormat="1" ht="15">
      <c r="A11" s="39"/>
      <c r="B11" s="39" t="s">
        <v>37</v>
      </c>
      <c r="C11" s="238">
        <v>1430</v>
      </c>
      <c r="D11" s="10" t="s">
        <v>229</v>
      </c>
    </row>
    <row r="12" spans="1:4" s="44" customFormat="1" ht="15">
      <c r="A12" s="39"/>
      <c r="B12" s="39" t="s">
        <v>38</v>
      </c>
      <c r="C12" s="238">
        <v>360</v>
      </c>
      <c r="D12" s="10" t="s">
        <v>229</v>
      </c>
    </row>
    <row r="13" spans="1:4" s="44" customFormat="1" ht="15">
      <c r="A13" s="39"/>
      <c r="B13" s="39" t="s">
        <v>35</v>
      </c>
      <c r="C13" s="238">
        <v>3300</v>
      </c>
      <c r="D13" s="10" t="s">
        <v>229</v>
      </c>
    </row>
    <row r="14" spans="1:4" s="44" customFormat="1" ht="15">
      <c r="A14" s="39"/>
      <c r="B14" s="39" t="s">
        <v>21</v>
      </c>
      <c r="C14" s="238">
        <v>1880</v>
      </c>
      <c r="D14" s="10" t="s">
        <v>229</v>
      </c>
    </row>
    <row r="15" spans="1:4" s="44" customFormat="1" ht="15">
      <c r="A15" s="39"/>
      <c r="B15" s="39" t="s">
        <v>36</v>
      </c>
      <c r="C15" s="238">
        <v>120</v>
      </c>
      <c r="D15" s="10" t="s">
        <v>229</v>
      </c>
    </row>
    <row r="16" spans="1:4" s="44" customFormat="1" ht="15">
      <c r="A16" s="39"/>
      <c r="B16" s="39" t="s">
        <v>26</v>
      </c>
      <c r="C16" s="239">
        <v>280</v>
      </c>
      <c r="D16" s="10" t="s">
        <v>229</v>
      </c>
    </row>
    <row r="17" spans="1:4" ht="15.75" thickBot="1">
      <c r="A17" s="12"/>
      <c r="B17" s="12"/>
      <c r="C17" s="12"/>
      <c r="D17" s="53"/>
    </row>
    <row r="18" spans="1:4" ht="15">
      <c r="A18" s="11" t="s">
        <v>27</v>
      </c>
      <c r="B18" s="11"/>
      <c r="C18" s="11"/>
      <c r="D18" s="11"/>
    </row>
    <row r="19" spans="1:4" ht="27.75" customHeight="1">
      <c r="A19" s="389" t="s">
        <v>230</v>
      </c>
      <c r="B19" s="389"/>
      <c r="C19" s="389"/>
      <c r="D19" s="389"/>
    </row>
  </sheetData>
  <sheetProtection/>
  <mergeCells count="2">
    <mergeCell ref="A1:E1"/>
    <mergeCell ref="A19:D19"/>
  </mergeCells>
  <printOptions/>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37.28125" style="3" customWidth="1"/>
    <col min="2" max="2" width="41.140625" style="3" customWidth="1"/>
    <col min="3" max="8" width="15.7109375" style="3" customWidth="1"/>
    <col min="9" max="16384" width="9.140625" style="3" customWidth="1"/>
  </cols>
  <sheetData>
    <row r="1" spans="1:8" ht="15" customHeight="1">
      <c r="A1" s="1" t="s">
        <v>67</v>
      </c>
      <c r="B1" s="49"/>
      <c r="C1" s="49"/>
      <c r="D1" s="49"/>
      <c r="E1" s="49"/>
      <c r="F1" s="49"/>
      <c r="G1" s="49"/>
      <c r="H1" s="49"/>
    </row>
    <row r="2" spans="1:8" s="32" customFormat="1" ht="15" customHeight="1">
      <c r="A2" s="6"/>
      <c r="B2" s="50"/>
      <c r="C2" s="50" t="s">
        <v>68</v>
      </c>
      <c r="D2" s="50"/>
      <c r="E2" s="50"/>
      <c r="F2" s="50"/>
      <c r="G2" s="50"/>
      <c r="H2" s="50"/>
    </row>
    <row r="3" spans="1:8" s="51" customFormat="1" ht="15" customHeight="1">
      <c r="A3" s="8"/>
      <c r="B3" s="8"/>
      <c r="C3" s="8" t="s">
        <v>2</v>
      </c>
      <c r="D3" s="8" t="s">
        <v>62</v>
      </c>
      <c r="E3" s="8" t="s">
        <v>63</v>
      </c>
      <c r="F3" s="8" t="s">
        <v>64</v>
      </c>
      <c r="G3" s="8" t="s">
        <v>65</v>
      </c>
      <c r="H3" s="8" t="s">
        <v>66</v>
      </c>
    </row>
    <row r="4" spans="1:8" s="44" customFormat="1" ht="15" customHeight="1">
      <c r="A4" s="39" t="s">
        <v>10</v>
      </c>
      <c r="B4" s="39"/>
      <c r="C4" s="240">
        <v>337520</v>
      </c>
      <c r="D4" s="241">
        <v>72980</v>
      </c>
      <c r="E4" s="241">
        <v>162450</v>
      </c>
      <c r="F4" s="241">
        <v>59220</v>
      </c>
      <c r="G4" s="241">
        <v>39470</v>
      </c>
      <c r="H4" s="242">
        <v>3400</v>
      </c>
    </row>
    <row r="5" spans="1:8" s="44" customFormat="1" ht="15" customHeight="1">
      <c r="A5" s="39" t="s">
        <v>41</v>
      </c>
      <c r="B5" s="39" t="s">
        <v>2</v>
      </c>
      <c r="C5" s="243">
        <v>26400</v>
      </c>
      <c r="D5" s="244">
        <v>6280</v>
      </c>
      <c r="E5" s="244">
        <v>11850</v>
      </c>
      <c r="F5" s="244">
        <v>5550</v>
      </c>
      <c r="G5" s="244">
        <v>2470</v>
      </c>
      <c r="H5" s="245">
        <v>270</v>
      </c>
    </row>
    <row r="6" spans="1:8" s="44" customFormat="1" ht="15" customHeight="1">
      <c r="A6" s="39"/>
      <c r="B6" s="39" t="s">
        <v>34</v>
      </c>
      <c r="C6" s="243">
        <v>13400</v>
      </c>
      <c r="D6" s="244">
        <v>3150</v>
      </c>
      <c r="E6" s="244">
        <v>6690</v>
      </c>
      <c r="F6" s="244">
        <v>2590</v>
      </c>
      <c r="G6" s="244">
        <v>840</v>
      </c>
      <c r="H6" s="245">
        <v>120</v>
      </c>
    </row>
    <row r="7" spans="1:8" s="44" customFormat="1" ht="15" customHeight="1">
      <c r="A7" s="39"/>
      <c r="B7" s="39" t="s">
        <v>35</v>
      </c>
      <c r="C7" s="243">
        <v>4430</v>
      </c>
      <c r="D7" s="244">
        <v>1380</v>
      </c>
      <c r="E7" s="244">
        <v>2000</v>
      </c>
      <c r="F7" s="244">
        <v>720</v>
      </c>
      <c r="G7" s="244">
        <v>270</v>
      </c>
      <c r="H7" s="245">
        <v>60</v>
      </c>
    </row>
    <row r="8" spans="1:8" s="44" customFormat="1" ht="15" customHeight="1">
      <c r="A8" s="39"/>
      <c r="B8" s="39" t="s">
        <v>21</v>
      </c>
      <c r="C8" s="243">
        <v>6300</v>
      </c>
      <c r="D8" s="244">
        <v>1330</v>
      </c>
      <c r="E8" s="244">
        <v>2510</v>
      </c>
      <c r="F8" s="244">
        <v>1470</v>
      </c>
      <c r="G8" s="244">
        <v>930</v>
      </c>
      <c r="H8" s="245">
        <v>70</v>
      </c>
    </row>
    <row r="9" spans="1:8" s="44" customFormat="1" ht="15" customHeight="1">
      <c r="A9" s="39"/>
      <c r="B9" s="39" t="s">
        <v>36</v>
      </c>
      <c r="C9" s="243">
        <v>2110</v>
      </c>
      <c r="D9" s="244">
        <v>350</v>
      </c>
      <c r="E9" s="244">
        <v>580</v>
      </c>
      <c r="F9" s="244">
        <v>750</v>
      </c>
      <c r="G9" s="244">
        <v>420</v>
      </c>
      <c r="H9" s="245">
        <v>20</v>
      </c>
    </row>
    <row r="10" spans="1:8" s="44" customFormat="1" ht="15" customHeight="1">
      <c r="A10" s="39"/>
      <c r="B10" s="39" t="s">
        <v>26</v>
      </c>
      <c r="C10" s="243">
        <v>160</v>
      </c>
      <c r="D10" s="244">
        <v>70</v>
      </c>
      <c r="E10" s="244">
        <v>70</v>
      </c>
      <c r="F10" s="244">
        <v>20</v>
      </c>
      <c r="G10" s="244">
        <v>10</v>
      </c>
      <c r="H10" s="245">
        <v>0</v>
      </c>
    </row>
    <row r="11" spans="1:8" s="44" customFormat="1" ht="15" customHeight="1">
      <c r="A11" s="39" t="s">
        <v>42</v>
      </c>
      <c r="B11" s="39" t="s">
        <v>2</v>
      </c>
      <c r="C11" s="243">
        <v>311030</v>
      </c>
      <c r="D11" s="244">
        <v>66690</v>
      </c>
      <c r="E11" s="244">
        <v>150590</v>
      </c>
      <c r="F11" s="244">
        <v>53660</v>
      </c>
      <c r="G11" s="244">
        <v>36960</v>
      </c>
      <c r="H11" s="245">
        <v>3130</v>
      </c>
    </row>
    <row r="12" spans="1:8" s="44" customFormat="1" ht="15" customHeight="1">
      <c r="A12" s="39"/>
      <c r="B12" s="39" t="s">
        <v>37</v>
      </c>
      <c r="C12" s="243">
        <v>54260</v>
      </c>
      <c r="D12" s="244">
        <v>12190</v>
      </c>
      <c r="E12" s="244">
        <v>28760</v>
      </c>
      <c r="F12" s="244">
        <v>8820</v>
      </c>
      <c r="G12" s="244">
        <v>3900</v>
      </c>
      <c r="H12" s="245">
        <v>590</v>
      </c>
    </row>
    <row r="13" spans="1:8" s="44" customFormat="1" ht="15" customHeight="1">
      <c r="A13" s="39"/>
      <c r="B13" s="39" t="s">
        <v>38</v>
      </c>
      <c r="C13" s="243">
        <v>14800</v>
      </c>
      <c r="D13" s="244">
        <v>5110</v>
      </c>
      <c r="E13" s="244">
        <v>7310</v>
      </c>
      <c r="F13" s="244">
        <v>1710</v>
      </c>
      <c r="G13" s="244">
        <v>480</v>
      </c>
      <c r="H13" s="245">
        <v>190</v>
      </c>
    </row>
    <row r="14" spans="1:8" s="44" customFormat="1" ht="15" customHeight="1">
      <c r="A14" s="39"/>
      <c r="B14" s="39" t="s">
        <v>35</v>
      </c>
      <c r="C14" s="243">
        <v>121940</v>
      </c>
      <c r="D14" s="244">
        <v>30760</v>
      </c>
      <c r="E14" s="244">
        <v>46460</v>
      </c>
      <c r="F14" s="244">
        <v>26300</v>
      </c>
      <c r="G14" s="244">
        <v>17270</v>
      </c>
      <c r="H14" s="245">
        <v>1150</v>
      </c>
    </row>
    <row r="15" spans="1:8" s="44" customFormat="1" ht="15" customHeight="1">
      <c r="A15" s="39"/>
      <c r="B15" s="39" t="s">
        <v>21</v>
      </c>
      <c r="C15" s="243">
        <v>100250</v>
      </c>
      <c r="D15" s="244">
        <v>14460</v>
      </c>
      <c r="E15" s="244">
        <v>62390</v>
      </c>
      <c r="F15" s="244">
        <v>11080</v>
      </c>
      <c r="G15" s="244">
        <v>11430</v>
      </c>
      <c r="H15" s="245">
        <v>890</v>
      </c>
    </row>
    <row r="16" spans="1:8" s="44" customFormat="1" ht="15" customHeight="1">
      <c r="A16" s="39"/>
      <c r="B16" s="39" t="s">
        <v>36</v>
      </c>
      <c r="C16" s="243">
        <v>12040</v>
      </c>
      <c r="D16" s="244">
        <v>1500</v>
      </c>
      <c r="E16" s="244">
        <v>2630</v>
      </c>
      <c r="F16" s="244">
        <v>4940</v>
      </c>
      <c r="G16" s="244">
        <v>2730</v>
      </c>
      <c r="H16" s="245">
        <v>230</v>
      </c>
    </row>
    <row r="17" spans="1:8" s="44" customFormat="1" ht="15" customHeight="1">
      <c r="A17" s="39"/>
      <c r="B17" s="39" t="s">
        <v>26</v>
      </c>
      <c r="C17" s="246">
        <v>7740</v>
      </c>
      <c r="D17" s="247">
        <v>2670</v>
      </c>
      <c r="E17" s="247">
        <v>3050</v>
      </c>
      <c r="F17" s="247">
        <v>800</v>
      </c>
      <c r="G17" s="247">
        <v>1150</v>
      </c>
      <c r="H17" s="248">
        <v>80</v>
      </c>
    </row>
    <row r="18" spans="1:8" ht="15" customHeight="1" thickBot="1">
      <c r="A18" s="12"/>
      <c r="B18" s="12"/>
      <c r="C18" s="12"/>
      <c r="D18" s="12"/>
      <c r="E18" s="12"/>
      <c r="F18" s="12"/>
      <c r="G18" s="12"/>
      <c r="H18" s="12"/>
    </row>
    <row r="19" spans="1:8" ht="15" customHeight="1">
      <c r="A19" s="384" t="s">
        <v>27</v>
      </c>
      <c r="B19" s="384"/>
      <c r="C19" s="384"/>
      <c r="D19" s="384"/>
      <c r="E19" s="384"/>
      <c r="F19" s="384"/>
      <c r="G19" s="384"/>
      <c r="H19" s="384"/>
    </row>
    <row r="20" spans="1:4" ht="15">
      <c r="A20" s="390"/>
      <c r="B20" s="390"/>
      <c r="C20" s="390"/>
      <c r="D20" s="390"/>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35.8515625" style="3" customWidth="1"/>
    <col min="2" max="2" width="41.57421875" style="3" customWidth="1"/>
    <col min="3" max="8" width="15.7109375" style="3" customWidth="1"/>
    <col min="9" max="16384" width="9.140625" style="3" customWidth="1"/>
  </cols>
  <sheetData>
    <row r="1" spans="1:8" ht="15" customHeight="1">
      <c r="A1" s="45" t="s">
        <v>60</v>
      </c>
      <c r="B1" s="48"/>
      <c r="C1" s="48"/>
      <c r="D1" s="48"/>
      <c r="E1" s="48"/>
      <c r="F1" s="48"/>
      <c r="G1" s="48"/>
      <c r="H1" s="48"/>
    </row>
    <row r="2" spans="1:8" ht="15" customHeight="1">
      <c r="A2" s="31"/>
      <c r="B2" s="32"/>
      <c r="C2" s="32" t="s">
        <v>61</v>
      </c>
      <c r="D2" s="32"/>
      <c r="E2" s="32"/>
      <c r="F2" s="32"/>
      <c r="G2" s="32"/>
      <c r="H2" s="32"/>
    </row>
    <row r="3" spans="1:8" s="9" customFormat="1" ht="15" customHeight="1">
      <c r="A3" s="8"/>
      <c r="B3" s="8"/>
      <c r="C3" s="8" t="s">
        <v>2</v>
      </c>
      <c r="D3" s="8" t="s">
        <v>62</v>
      </c>
      <c r="E3" s="8" t="s">
        <v>63</v>
      </c>
      <c r="F3" s="8" t="s">
        <v>64</v>
      </c>
      <c r="G3" s="8" t="s">
        <v>65</v>
      </c>
      <c r="H3" s="8" t="s">
        <v>66</v>
      </c>
    </row>
    <row r="4" spans="1:8" s="44" customFormat="1" ht="15" customHeight="1">
      <c r="A4" s="39" t="s">
        <v>10</v>
      </c>
      <c r="B4" s="39"/>
      <c r="C4" s="249">
        <v>56.9</v>
      </c>
      <c r="D4" s="250">
        <v>2.1</v>
      </c>
      <c r="E4" s="250">
        <v>9.9</v>
      </c>
      <c r="F4" s="250">
        <v>8.4</v>
      </c>
      <c r="G4" s="250">
        <v>38</v>
      </c>
      <c r="H4" s="251">
        <v>-1.5</v>
      </c>
    </row>
    <row r="5" spans="1:8" s="44" customFormat="1" ht="15" customHeight="1">
      <c r="A5" s="39" t="s">
        <v>41</v>
      </c>
      <c r="B5" s="39" t="s">
        <v>2</v>
      </c>
      <c r="C5" s="252">
        <v>4.2</v>
      </c>
      <c r="D5" s="253">
        <v>0.2</v>
      </c>
      <c r="E5" s="253">
        <v>0.7</v>
      </c>
      <c r="F5" s="253">
        <v>0.8</v>
      </c>
      <c r="G5" s="253">
        <v>2.7</v>
      </c>
      <c r="H5" s="254">
        <v>-0.2</v>
      </c>
    </row>
    <row r="6" spans="1:8" s="44" customFormat="1" ht="15" customHeight="1">
      <c r="A6" s="39"/>
      <c r="B6" s="39" t="s">
        <v>34</v>
      </c>
      <c r="C6" s="252">
        <v>1.4</v>
      </c>
      <c r="D6" s="253">
        <v>0.1</v>
      </c>
      <c r="E6" s="253">
        <v>0.4</v>
      </c>
      <c r="F6" s="253">
        <v>0.4</v>
      </c>
      <c r="G6" s="253">
        <v>0.7</v>
      </c>
      <c r="H6" s="254">
        <v>-0.1</v>
      </c>
    </row>
    <row r="7" spans="1:8" s="44" customFormat="1" ht="15" customHeight="1">
      <c r="A7" s="39"/>
      <c r="B7" s="39" t="s">
        <v>35</v>
      </c>
      <c r="C7" s="252">
        <v>0.4</v>
      </c>
      <c r="D7" s="253">
        <v>0</v>
      </c>
      <c r="E7" s="253">
        <v>0.1</v>
      </c>
      <c r="F7" s="253">
        <v>0.1</v>
      </c>
      <c r="G7" s="253">
        <v>0.2</v>
      </c>
      <c r="H7" s="254">
        <v>0</v>
      </c>
    </row>
    <row r="8" spans="1:8" s="44" customFormat="1" ht="15" customHeight="1">
      <c r="A8" s="39"/>
      <c r="B8" s="39" t="s">
        <v>21</v>
      </c>
      <c r="C8" s="252">
        <v>2</v>
      </c>
      <c r="D8" s="253">
        <v>0</v>
      </c>
      <c r="E8" s="253">
        <v>0.2</v>
      </c>
      <c r="F8" s="253">
        <v>0.2</v>
      </c>
      <c r="G8" s="253">
        <v>1.6</v>
      </c>
      <c r="H8" s="254">
        <v>0</v>
      </c>
    </row>
    <row r="9" spans="1:8" s="44" customFormat="1" ht="15" customHeight="1">
      <c r="A9" s="39"/>
      <c r="B9" s="39" t="s">
        <v>36</v>
      </c>
      <c r="C9" s="252">
        <v>0.4</v>
      </c>
      <c r="D9" s="253">
        <v>0</v>
      </c>
      <c r="E9" s="253">
        <v>0</v>
      </c>
      <c r="F9" s="253">
        <v>0.1</v>
      </c>
      <c r="G9" s="253">
        <v>0.3</v>
      </c>
      <c r="H9" s="254">
        <v>-0.1</v>
      </c>
    </row>
    <row r="10" spans="1:8" s="44" customFormat="1" ht="15" customHeight="1">
      <c r="A10" s="39"/>
      <c r="B10" s="39" t="s">
        <v>26</v>
      </c>
      <c r="C10" s="252">
        <v>0</v>
      </c>
      <c r="D10" s="253">
        <v>0</v>
      </c>
      <c r="E10" s="253">
        <v>0</v>
      </c>
      <c r="F10" s="253">
        <v>0</v>
      </c>
      <c r="G10" s="253">
        <v>0</v>
      </c>
      <c r="H10" s="254">
        <v>0</v>
      </c>
    </row>
    <row r="11" spans="1:8" s="44" customFormat="1" ht="15" customHeight="1">
      <c r="A11" s="39" t="s">
        <v>42</v>
      </c>
      <c r="B11" s="39" t="s">
        <v>2</v>
      </c>
      <c r="C11" s="252">
        <v>52.5</v>
      </c>
      <c r="D11" s="253">
        <v>1.9</v>
      </c>
      <c r="E11" s="253">
        <v>9.1</v>
      </c>
      <c r="F11" s="253">
        <v>7.6</v>
      </c>
      <c r="G11" s="253">
        <v>35.1</v>
      </c>
      <c r="H11" s="254">
        <v>-1.3</v>
      </c>
    </row>
    <row r="12" spans="1:8" s="44" customFormat="1" ht="15" customHeight="1">
      <c r="A12" s="39"/>
      <c r="B12" s="39" t="s">
        <v>37</v>
      </c>
      <c r="C12" s="252">
        <v>6.3</v>
      </c>
      <c r="D12" s="253">
        <v>0.4</v>
      </c>
      <c r="E12" s="253">
        <v>1.7</v>
      </c>
      <c r="F12" s="253">
        <v>1.2</v>
      </c>
      <c r="G12" s="253">
        <v>3.3</v>
      </c>
      <c r="H12" s="254">
        <v>-0.3</v>
      </c>
    </row>
    <row r="13" spans="1:8" s="44" customFormat="1" ht="15" customHeight="1">
      <c r="A13" s="39"/>
      <c r="B13" s="39" t="s">
        <v>38</v>
      </c>
      <c r="C13" s="252">
        <v>1</v>
      </c>
      <c r="D13" s="253">
        <v>0.2</v>
      </c>
      <c r="E13" s="253">
        <v>0.4</v>
      </c>
      <c r="F13" s="253">
        <v>0.2</v>
      </c>
      <c r="G13" s="253">
        <v>0.3</v>
      </c>
      <c r="H13" s="254">
        <v>-0.1</v>
      </c>
    </row>
    <row r="14" spans="1:8" s="44" customFormat="1" ht="15" customHeight="1">
      <c r="A14" s="39"/>
      <c r="B14" s="39" t="s">
        <v>35</v>
      </c>
      <c r="C14" s="252">
        <v>24.9</v>
      </c>
      <c r="D14" s="253">
        <v>0.9</v>
      </c>
      <c r="E14" s="253">
        <v>2.8</v>
      </c>
      <c r="F14" s="253">
        <v>3.7</v>
      </c>
      <c r="G14" s="253">
        <v>18</v>
      </c>
      <c r="H14" s="254">
        <v>-0.5</v>
      </c>
    </row>
    <row r="15" spans="1:8" s="44" customFormat="1" ht="15" customHeight="1">
      <c r="A15" s="39"/>
      <c r="B15" s="39" t="s">
        <v>21</v>
      </c>
      <c r="C15" s="252">
        <v>16.7</v>
      </c>
      <c r="D15" s="253">
        <v>0.4</v>
      </c>
      <c r="E15" s="253">
        <v>3.9</v>
      </c>
      <c r="F15" s="253">
        <v>1.6</v>
      </c>
      <c r="G15" s="253">
        <v>11.2</v>
      </c>
      <c r="H15" s="254">
        <v>-0.4</v>
      </c>
    </row>
    <row r="16" spans="1:8" s="44" customFormat="1" ht="15" customHeight="1">
      <c r="A16" s="39"/>
      <c r="B16" s="39" t="s">
        <v>36</v>
      </c>
      <c r="C16" s="252">
        <v>2.3</v>
      </c>
      <c r="D16" s="253">
        <v>0</v>
      </c>
      <c r="E16" s="253">
        <v>0.2</v>
      </c>
      <c r="F16" s="253">
        <v>0.8</v>
      </c>
      <c r="G16" s="253">
        <v>1.3</v>
      </c>
      <c r="H16" s="254">
        <v>-0.1</v>
      </c>
    </row>
    <row r="17" spans="1:8" s="44" customFormat="1" ht="15" customHeight="1">
      <c r="A17" s="39"/>
      <c r="B17" s="39" t="s">
        <v>26</v>
      </c>
      <c r="C17" s="255">
        <v>1.4</v>
      </c>
      <c r="D17" s="256">
        <v>0.1</v>
      </c>
      <c r="E17" s="256">
        <v>0.2</v>
      </c>
      <c r="F17" s="256">
        <v>0.1</v>
      </c>
      <c r="G17" s="256">
        <v>1.1</v>
      </c>
      <c r="H17" s="257">
        <v>0</v>
      </c>
    </row>
    <row r="18" spans="1:8" ht="15" customHeight="1" thickBot="1">
      <c r="A18" s="12"/>
      <c r="B18" s="12"/>
      <c r="C18" s="12"/>
      <c r="D18" s="12"/>
      <c r="E18" s="12"/>
      <c r="F18" s="12"/>
      <c r="G18" s="12"/>
      <c r="H18" s="12"/>
    </row>
    <row r="19" spans="1:8" ht="15" customHeight="1">
      <c r="A19" s="384" t="s">
        <v>27</v>
      </c>
      <c r="B19" s="384"/>
      <c r="C19" s="384"/>
      <c r="D19" s="384"/>
      <c r="E19" s="384"/>
      <c r="F19" s="384"/>
      <c r="G19" s="384"/>
      <c r="H19" s="384"/>
    </row>
    <row r="20" spans="1:4" ht="15">
      <c r="A20" s="390"/>
      <c r="B20" s="390"/>
      <c r="C20" s="390"/>
      <c r="D20" s="390"/>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30.8515625" style="3" customWidth="1"/>
    <col min="2" max="2" width="81.00390625" style="3" bestFit="1" customWidth="1"/>
    <col min="3" max="10" width="9.140625" style="14" customWidth="1"/>
    <col min="11" max="16384" width="9.140625" style="3" customWidth="1"/>
  </cols>
  <sheetData>
    <row r="1" spans="1:2" ht="15" customHeight="1">
      <c r="A1" s="45" t="s">
        <v>59</v>
      </c>
      <c r="B1" s="41"/>
    </row>
    <row r="2" spans="1:10" s="9" customFormat="1" ht="15" customHeight="1">
      <c r="A2" s="46"/>
      <c r="B2" s="47" t="s">
        <v>1</v>
      </c>
      <c r="C2" s="10"/>
      <c r="D2" s="10"/>
      <c r="E2" s="10"/>
      <c r="F2" s="10"/>
      <c r="G2" s="10"/>
      <c r="H2" s="10"/>
      <c r="I2" s="10"/>
      <c r="J2" s="10"/>
    </row>
    <row r="3" spans="1:10" s="44" customFormat="1" ht="15" customHeight="1">
      <c r="A3" s="39" t="s">
        <v>2</v>
      </c>
      <c r="B3" s="258">
        <v>308300</v>
      </c>
      <c r="C3" s="21"/>
      <c r="D3" s="21"/>
      <c r="E3" s="21"/>
      <c r="F3" s="21"/>
      <c r="G3" s="21"/>
      <c r="H3" s="21"/>
      <c r="I3" s="21"/>
      <c r="J3" s="21"/>
    </row>
    <row r="4" spans="1:10" s="44" customFormat="1" ht="15" customHeight="1">
      <c r="A4" s="39" t="s">
        <v>47</v>
      </c>
      <c r="B4" s="259">
        <v>1380</v>
      </c>
      <c r="C4" s="21"/>
      <c r="D4" s="21"/>
      <c r="E4" s="21"/>
      <c r="F4" s="21"/>
      <c r="G4" s="21"/>
      <c r="H4" s="21"/>
      <c r="I4" s="21"/>
      <c r="J4" s="21"/>
    </row>
    <row r="5" spans="1:10" s="44" customFormat="1" ht="15" customHeight="1">
      <c r="A5" s="43">
        <v>0</v>
      </c>
      <c r="B5" s="259">
        <v>17760</v>
      </c>
      <c r="C5" s="21"/>
      <c r="D5" s="21"/>
      <c r="E5" s="21"/>
      <c r="F5" s="21"/>
      <c r="G5" s="21"/>
      <c r="H5" s="21"/>
      <c r="I5" s="21"/>
      <c r="J5" s="21"/>
    </row>
    <row r="6" spans="1:10" s="44" customFormat="1" ht="15" customHeight="1">
      <c r="A6" s="43" t="s">
        <v>48</v>
      </c>
      <c r="B6" s="259">
        <v>15980</v>
      </c>
      <c r="C6" s="21"/>
      <c r="D6" s="21"/>
      <c r="E6" s="21"/>
      <c r="F6" s="21"/>
      <c r="G6" s="21"/>
      <c r="H6" s="21"/>
      <c r="I6" s="21"/>
      <c r="J6" s="21"/>
    </row>
    <row r="7" spans="1:10" s="44" customFormat="1" ht="15" customHeight="1">
      <c r="A7" s="39" t="s">
        <v>49</v>
      </c>
      <c r="B7" s="259">
        <v>10600</v>
      </c>
      <c r="C7" s="21"/>
      <c r="D7" s="21"/>
      <c r="E7" s="21"/>
      <c r="F7" s="21"/>
      <c r="G7" s="21"/>
      <c r="H7" s="21"/>
      <c r="I7" s="21"/>
      <c r="J7" s="21"/>
    </row>
    <row r="8" spans="1:10" s="44" customFormat="1" ht="15" customHeight="1">
      <c r="A8" s="39" t="s">
        <v>50</v>
      </c>
      <c r="B8" s="259">
        <v>22490</v>
      </c>
      <c r="C8" s="21"/>
      <c r="D8" s="21"/>
      <c r="E8" s="21"/>
      <c r="F8" s="21"/>
      <c r="G8" s="21"/>
      <c r="H8" s="21"/>
      <c r="I8" s="21"/>
      <c r="J8" s="21"/>
    </row>
    <row r="9" spans="1:10" s="44" customFormat="1" ht="15" customHeight="1">
      <c r="A9" s="39" t="s">
        <v>51</v>
      </c>
      <c r="B9" s="259">
        <v>33660</v>
      </c>
      <c r="C9" s="21"/>
      <c r="D9" s="21"/>
      <c r="E9" s="21"/>
      <c r="F9" s="21"/>
      <c r="G9" s="21"/>
      <c r="H9" s="21"/>
      <c r="I9" s="21"/>
      <c r="J9" s="21"/>
    </row>
    <row r="10" spans="1:10" s="44" customFormat="1" ht="15" customHeight="1">
      <c r="A10" s="39" t="s">
        <v>52</v>
      </c>
      <c r="B10" s="259">
        <v>58930</v>
      </c>
      <c r="C10" s="21"/>
      <c r="D10" s="21"/>
      <c r="E10" s="21"/>
      <c r="F10" s="21"/>
      <c r="G10" s="21"/>
      <c r="H10" s="21"/>
      <c r="I10" s="21"/>
      <c r="J10" s="21"/>
    </row>
    <row r="11" spans="1:10" s="44" customFormat="1" ht="15" customHeight="1">
      <c r="A11" s="39" t="s">
        <v>53</v>
      </c>
      <c r="B11" s="259">
        <v>47210</v>
      </c>
      <c r="C11" s="21"/>
      <c r="D11" s="21"/>
      <c r="E11" s="21"/>
      <c r="F11" s="21"/>
      <c r="G11" s="21"/>
      <c r="H11" s="21"/>
      <c r="I11" s="21"/>
      <c r="J11" s="21"/>
    </row>
    <row r="12" spans="1:10" s="44" customFormat="1" ht="15" customHeight="1">
      <c r="A12" s="39" t="s">
        <v>54</v>
      </c>
      <c r="B12" s="259">
        <v>36940</v>
      </c>
      <c r="C12" s="21"/>
      <c r="D12" s="21"/>
      <c r="E12" s="21"/>
      <c r="F12" s="21"/>
      <c r="G12" s="21"/>
      <c r="H12" s="21"/>
      <c r="I12" s="21"/>
      <c r="J12" s="21"/>
    </row>
    <row r="13" spans="1:10" s="44" customFormat="1" ht="15" customHeight="1">
      <c r="A13" s="39" t="s">
        <v>55</v>
      </c>
      <c r="B13" s="259">
        <v>49450</v>
      </c>
      <c r="C13" s="21"/>
      <c r="D13" s="21"/>
      <c r="E13" s="21"/>
      <c r="F13" s="21"/>
      <c r="G13" s="21"/>
      <c r="H13" s="21"/>
      <c r="I13" s="21"/>
      <c r="J13" s="21"/>
    </row>
    <row r="14" spans="1:10" s="44" customFormat="1" ht="15" customHeight="1">
      <c r="A14" s="39" t="s">
        <v>56</v>
      </c>
      <c r="B14" s="260">
        <v>13910</v>
      </c>
      <c r="C14" s="21"/>
      <c r="D14" s="21"/>
      <c r="E14" s="21"/>
      <c r="F14" s="21"/>
      <c r="G14" s="21"/>
      <c r="H14" s="21"/>
      <c r="I14" s="21"/>
      <c r="J14" s="21"/>
    </row>
    <row r="15" spans="1:10" s="44" customFormat="1" ht="15" customHeight="1" thickBot="1">
      <c r="A15" s="35"/>
      <c r="B15" s="35"/>
      <c r="C15" s="39"/>
      <c r="D15" s="39"/>
      <c r="E15" s="39"/>
      <c r="F15" s="39"/>
      <c r="G15" s="39"/>
      <c r="H15" s="39"/>
      <c r="I15" s="39"/>
      <c r="J15" s="21"/>
    </row>
    <row r="16" spans="1:8" ht="15" customHeight="1">
      <c r="A16" s="391" t="s">
        <v>27</v>
      </c>
      <c r="B16" s="391"/>
      <c r="C16" s="391"/>
      <c r="D16" s="391"/>
      <c r="E16" s="391"/>
      <c r="F16" s="391"/>
      <c r="G16" s="391"/>
      <c r="H16" s="391"/>
    </row>
  </sheetData>
  <sheetProtection/>
  <mergeCells count="1">
    <mergeCell ref="A16:H16"/>
  </mergeCells>
  <printOptions/>
  <pageMargins left="0.7" right="0.7" top="0.75" bottom="0.75" header="0.3" footer="0.3"/>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9.140625" defaultRowHeight="15"/>
  <cols>
    <col min="1" max="2" width="40.7109375" style="3" customWidth="1"/>
    <col min="3" max="14" width="15.7109375" style="3" customWidth="1"/>
    <col min="15" max="16384" width="9.140625" style="3" customWidth="1"/>
  </cols>
  <sheetData>
    <row r="1" spans="1:14" ht="15" customHeight="1">
      <c r="A1" s="45" t="s">
        <v>58</v>
      </c>
      <c r="B1" s="41"/>
      <c r="C1" s="41"/>
      <c r="D1" s="37"/>
      <c r="E1" s="37"/>
      <c r="F1" s="37"/>
      <c r="G1" s="37"/>
      <c r="H1" s="37"/>
      <c r="I1" s="37"/>
      <c r="J1" s="37"/>
      <c r="K1" s="37"/>
      <c r="L1" s="37"/>
      <c r="M1" s="37"/>
      <c r="N1" s="37"/>
    </row>
    <row r="2" spans="1:14" ht="15" customHeight="1">
      <c r="A2" s="11"/>
      <c r="B2" s="11"/>
      <c r="C2" s="17"/>
      <c r="D2" s="17" t="s">
        <v>46</v>
      </c>
      <c r="E2" s="17"/>
      <c r="F2" s="17"/>
      <c r="G2" s="17"/>
      <c r="H2" s="17"/>
      <c r="I2" s="17"/>
      <c r="J2" s="17"/>
      <c r="K2" s="17"/>
      <c r="L2" s="17"/>
      <c r="M2" s="17"/>
      <c r="N2" s="17"/>
    </row>
    <row r="3" spans="1:14" s="9" customFormat="1" ht="15" customHeight="1">
      <c r="A3" s="42"/>
      <c r="B3" s="42"/>
      <c r="C3" s="8" t="s">
        <v>2</v>
      </c>
      <c r="D3" s="8" t="s">
        <v>47</v>
      </c>
      <c r="E3" s="8">
        <v>0</v>
      </c>
      <c r="F3" s="8" t="s">
        <v>48</v>
      </c>
      <c r="G3" s="8" t="s">
        <v>49</v>
      </c>
      <c r="H3" s="8" t="s">
        <v>50</v>
      </c>
      <c r="I3" s="8" t="s">
        <v>51</v>
      </c>
      <c r="J3" s="8" t="s">
        <v>52</v>
      </c>
      <c r="K3" s="8" t="s">
        <v>53</v>
      </c>
      <c r="L3" s="8" t="s">
        <v>54</v>
      </c>
      <c r="M3" s="8" t="s">
        <v>55</v>
      </c>
      <c r="N3" s="8" t="s">
        <v>56</v>
      </c>
    </row>
    <row r="4" spans="1:14" s="44" customFormat="1" ht="15" customHeight="1">
      <c r="A4" s="39" t="s">
        <v>41</v>
      </c>
      <c r="B4" s="39" t="s">
        <v>2</v>
      </c>
      <c r="C4" s="261">
        <v>32290</v>
      </c>
      <c r="D4" s="262">
        <v>200</v>
      </c>
      <c r="E4" s="262">
        <v>1320</v>
      </c>
      <c r="F4" s="262">
        <v>810</v>
      </c>
      <c r="G4" s="262">
        <v>640</v>
      </c>
      <c r="H4" s="262">
        <v>1460</v>
      </c>
      <c r="I4" s="262">
        <v>2560</v>
      </c>
      <c r="J4" s="262">
        <v>4990</v>
      </c>
      <c r="K4" s="262">
        <v>4740</v>
      </c>
      <c r="L4" s="262">
        <v>4510</v>
      </c>
      <c r="M4" s="262">
        <v>5580</v>
      </c>
      <c r="N4" s="263">
        <v>5480</v>
      </c>
    </row>
    <row r="5" spans="1:24" s="44" customFormat="1" ht="15" customHeight="1">
      <c r="A5" s="39"/>
      <c r="B5" s="39" t="s">
        <v>34</v>
      </c>
      <c r="C5" s="264">
        <v>14920</v>
      </c>
      <c r="D5" s="265">
        <v>50</v>
      </c>
      <c r="E5" s="265">
        <v>340</v>
      </c>
      <c r="F5" s="265">
        <v>310</v>
      </c>
      <c r="G5" s="265">
        <v>240</v>
      </c>
      <c r="H5" s="265">
        <v>620</v>
      </c>
      <c r="I5" s="265">
        <v>1150</v>
      </c>
      <c r="J5" s="265">
        <v>2230</v>
      </c>
      <c r="K5" s="265">
        <v>2200</v>
      </c>
      <c r="L5" s="265">
        <v>2330</v>
      </c>
      <c r="M5" s="265">
        <v>2740</v>
      </c>
      <c r="N5" s="266">
        <v>2720</v>
      </c>
      <c r="O5" s="21"/>
      <c r="P5" s="21"/>
      <c r="Q5" s="21"/>
      <c r="R5" s="21"/>
      <c r="S5" s="21"/>
      <c r="T5" s="21"/>
      <c r="U5" s="21"/>
      <c r="V5" s="21"/>
      <c r="W5" s="21"/>
      <c r="X5" s="21"/>
    </row>
    <row r="6" spans="1:14" s="44" customFormat="1" ht="15" customHeight="1">
      <c r="A6" s="39"/>
      <c r="B6" s="39" t="s">
        <v>35</v>
      </c>
      <c r="C6" s="264">
        <v>8150</v>
      </c>
      <c r="D6" s="265">
        <v>30</v>
      </c>
      <c r="E6" s="265">
        <v>230</v>
      </c>
      <c r="F6" s="265">
        <v>450</v>
      </c>
      <c r="G6" s="265">
        <v>350</v>
      </c>
      <c r="H6" s="265">
        <v>810</v>
      </c>
      <c r="I6" s="265">
        <v>1310</v>
      </c>
      <c r="J6" s="265">
        <v>1940</v>
      </c>
      <c r="K6" s="265">
        <v>1260</v>
      </c>
      <c r="L6" s="265">
        <v>740</v>
      </c>
      <c r="M6" s="265">
        <v>630</v>
      </c>
      <c r="N6" s="266">
        <v>410</v>
      </c>
    </row>
    <row r="7" spans="1:14" s="44" customFormat="1" ht="15" customHeight="1">
      <c r="A7" s="39"/>
      <c r="B7" s="39" t="s">
        <v>21</v>
      </c>
      <c r="C7" s="264">
        <v>11190</v>
      </c>
      <c r="D7" s="265">
        <v>50</v>
      </c>
      <c r="E7" s="265">
        <v>360</v>
      </c>
      <c r="F7" s="265">
        <v>320</v>
      </c>
      <c r="G7" s="265">
        <v>260</v>
      </c>
      <c r="H7" s="265">
        <v>670</v>
      </c>
      <c r="I7" s="265">
        <v>1080</v>
      </c>
      <c r="J7" s="265">
        <v>2070</v>
      </c>
      <c r="K7" s="265">
        <v>1520</v>
      </c>
      <c r="L7" s="265">
        <v>1180</v>
      </c>
      <c r="M7" s="265">
        <v>1760</v>
      </c>
      <c r="N7" s="266">
        <v>1920</v>
      </c>
    </row>
    <row r="8" spans="1:14" s="44" customFormat="1" ht="15" customHeight="1">
      <c r="A8" s="39"/>
      <c r="B8" s="39" t="s">
        <v>36</v>
      </c>
      <c r="C8" s="264">
        <v>2840</v>
      </c>
      <c r="D8" s="265">
        <v>80</v>
      </c>
      <c r="E8" s="265">
        <v>540</v>
      </c>
      <c r="F8" s="265">
        <v>130</v>
      </c>
      <c r="G8" s="265">
        <v>70</v>
      </c>
      <c r="H8" s="265">
        <v>100</v>
      </c>
      <c r="I8" s="265">
        <v>130</v>
      </c>
      <c r="J8" s="265">
        <v>290</v>
      </c>
      <c r="K8" s="265">
        <v>370</v>
      </c>
      <c r="L8" s="265">
        <v>380</v>
      </c>
      <c r="M8" s="265">
        <v>420</v>
      </c>
      <c r="N8" s="266">
        <v>330</v>
      </c>
    </row>
    <row r="9" spans="1:14" s="44" customFormat="1" ht="15" customHeight="1">
      <c r="A9" s="39"/>
      <c r="B9" s="39" t="s">
        <v>26</v>
      </c>
      <c r="C9" s="267">
        <v>760</v>
      </c>
      <c r="D9" s="268">
        <v>0</v>
      </c>
      <c r="E9" s="268">
        <v>20</v>
      </c>
      <c r="F9" s="268">
        <v>170</v>
      </c>
      <c r="G9" s="268">
        <v>90</v>
      </c>
      <c r="H9" s="268">
        <v>120</v>
      </c>
      <c r="I9" s="268">
        <v>150</v>
      </c>
      <c r="J9" s="268">
        <v>110</v>
      </c>
      <c r="K9" s="268">
        <v>40</v>
      </c>
      <c r="L9" s="268">
        <v>20</v>
      </c>
      <c r="M9" s="268">
        <v>20</v>
      </c>
      <c r="N9" s="269">
        <v>0</v>
      </c>
    </row>
    <row r="10" spans="1:14" ht="15" customHeight="1" thickBot="1">
      <c r="A10" s="12"/>
      <c r="B10" s="11"/>
      <c r="C10" s="12"/>
      <c r="D10" s="12"/>
      <c r="E10" s="12"/>
      <c r="F10" s="12"/>
      <c r="G10" s="12"/>
      <c r="H10" s="12"/>
      <c r="I10" s="12"/>
      <c r="J10" s="12"/>
      <c r="K10" s="12"/>
      <c r="L10" s="12"/>
      <c r="M10" s="12"/>
      <c r="N10" s="12"/>
    </row>
    <row r="11" spans="1:8" ht="15" customHeight="1">
      <c r="A11" s="385" t="s">
        <v>27</v>
      </c>
      <c r="B11" s="385"/>
      <c r="C11" s="385"/>
      <c r="D11" s="385"/>
      <c r="E11" s="385"/>
      <c r="F11" s="385"/>
      <c r="G11" s="385"/>
      <c r="H11" s="385"/>
    </row>
    <row r="12" s="24" customFormat="1" ht="15" customHeight="1">
      <c r="A12" s="13" t="s">
        <v>28</v>
      </c>
    </row>
    <row r="18" ht="15">
      <c r="A18" s="39"/>
    </row>
  </sheetData>
  <sheetProtection/>
  <mergeCells count="1">
    <mergeCell ref="A11:H11"/>
  </mergeCells>
  <printOptions/>
  <pageMargins left="0.7" right="0.7" top="0.75" bottom="0.75"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2" sqref="A2"/>
    </sheetView>
  </sheetViews>
  <sheetFormatPr defaultColWidth="8.8515625" defaultRowHeight="15"/>
  <cols>
    <col min="1" max="1" width="15.7109375" style="70" customWidth="1"/>
    <col min="2" max="2" width="50.00390625" style="70" customWidth="1"/>
    <col min="3" max="10" width="8.8515625" style="70" customWidth="1"/>
    <col min="11" max="11" width="30.7109375" style="70" customWidth="1"/>
    <col min="12" max="16384" width="8.8515625" style="70" customWidth="1"/>
  </cols>
  <sheetData>
    <row r="1" spans="1:11" ht="15.75">
      <c r="A1" s="76" t="s">
        <v>98</v>
      </c>
      <c r="B1" s="77"/>
      <c r="C1" s="78"/>
      <c r="D1" s="78"/>
      <c r="E1" s="79"/>
      <c r="F1" s="79"/>
      <c r="G1" s="79"/>
      <c r="H1"/>
      <c r="I1"/>
      <c r="J1"/>
      <c r="K1"/>
    </row>
    <row r="2" spans="1:11" ht="15">
      <c r="A2" s="80"/>
      <c r="B2" s="80"/>
      <c r="C2" s="81"/>
      <c r="D2" s="81"/>
      <c r="E2" s="80"/>
      <c r="F2" s="80"/>
      <c r="G2" s="80"/>
      <c r="H2"/>
      <c r="I2"/>
      <c r="J2"/>
      <c r="K2"/>
    </row>
    <row r="3" spans="1:11" ht="15">
      <c r="A3" s="80"/>
      <c r="B3" s="80"/>
      <c r="C3" s="81"/>
      <c r="D3" s="81"/>
      <c r="E3" s="80"/>
      <c r="F3" s="80"/>
      <c r="G3" s="80"/>
      <c r="H3"/>
      <c r="I3"/>
      <c r="J3"/>
      <c r="K3"/>
    </row>
    <row r="4" spans="1:11" s="86" customFormat="1" ht="15">
      <c r="A4" s="82" t="s">
        <v>99</v>
      </c>
      <c r="B4" s="82" t="s">
        <v>98</v>
      </c>
      <c r="C4" s="83"/>
      <c r="D4" s="84"/>
      <c r="E4" s="83"/>
      <c r="F4" s="83"/>
      <c r="G4" s="83"/>
      <c r="H4" s="85"/>
      <c r="I4" s="85"/>
      <c r="J4" s="85"/>
      <c r="K4" s="85"/>
    </row>
    <row r="5" spans="1:11" ht="15">
      <c r="A5" s="87"/>
      <c r="B5" s="87"/>
      <c r="C5" s="88"/>
      <c r="D5" s="77"/>
      <c r="E5" s="79"/>
      <c r="F5" s="79"/>
      <c r="G5" s="79"/>
      <c r="H5"/>
      <c r="I5"/>
      <c r="J5"/>
      <c r="K5"/>
    </row>
    <row r="6" spans="1:11" s="86" customFormat="1" ht="15">
      <c r="A6" s="89" t="str">
        <f>HYPERLINK("#'Toelichting'!A1","Toelichting")</f>
        <v>Toelichting</v>
      </c>
      <c r="B6" s="84" t="s">
        <v>100</v>
      </c>
      <c r="C6" s="83"/>
      <c r="D6" s="84"/>
      <c r="E6" s="83"/>
      <c r="F6" s="83"/>
      <c r="G6" s="83"/>
      <c r="H6" s="85"/>
      <c r="I6" s="85"/>
      <c r="J6" s="85"/>
      <c r="K6" s="85"/>
    </row>
    <row r="7" spans="1:11" s="86" customFormat="1" ht="15">
      <c r="A7" s="89" t="str">
        <f>HYPERLINK("#'Bronbestanden'!A1","Bronbestanden")</f>
        <v>Bronbestanden</v>
      </c>
      <c r="B7" s="84" t="s">
        <v>101</v>
      </c>
      <c r="C7" s="83"/>
      <c r="D7" s="84"/>
      <c r="E7" s="83"/>
      <c r="F7" s="83"/>
      <c r="G7" s="83"/>
      <c r="H7" s="85"/>
      <c r="I7" s="85"/>
      <c r="J7" s="85"/>
      <c r="K7" s="85"/>
    </row>
    <row r="8" spans="1:11" ht="12.75">
      <c r="A8" s="90"/>
      <c r="B8" s="90"/>
      <c r="C8" s="90"/>
      <c r="D8" s="90"/>
      <c r="E8" s="90"/>
      <c r="F8" s="90"/>
      <c r="G8" s="90"/>
      <c r="H8" s="90"/>
      <c r="I8" s="90"/>
      <c r="J8" s="90"/>
      <c r="K8" s="90"/>
    </row>
    <row r="9" spans="1:11" s="86" customFormat="1" ht="15" customHeight="1">
      <c r="A9" s="91" t="str">
        <f>HYPERLINK("#'Tabel B1.1A'!A1","Tabel B1.1A")</f>
        <v>Tabel B1.1A</v>
      </c>
      <c r="B9" s="92" t="s">
        <v>102</v>
      </c>
      <c r="C9" s="93"/>
      <c r="D9" s="93"/>
      <c r="E9" s="93"/>
      <c r="F9" s="93"/>
      <c r="G9" s="93"/>
      <c r="H9" s="93"/>
      <c r="I9" s="93"/>
      <c r="J9" s="93"/>
      <c r="K9" s="93"/>
    </row>
    <row r="10" spans="1:11" s="86" customFormat="1" ht="15" customHeight="1">
      <c r="A10" s="91" t="str">
        <f>HYPERLINK("#'Tabel B1.1B'!A1","Tabel B1.1B")</f>
        <v>Tabel B1.1B</v>
      </c>
      <c r="B10" s="94" t="s">
        <v>103</v>
      </c>
      <c r="C10" s="93"/>
      <c r="D10" s="93"/>
      <c r="E10" s="93"/>
      <c r="F10" s="93"/>
      <c r="G10" s="93"/>
      <c r="H10" s="93"/>
      <c r="I10" s="93"/>
      <c r="J10" s="93"/>
      <c r="K10" s="93"/>
    </row>
    <row r="11" spans="1:11" ht="12.75" customHeight="1">
      <c r="A11" s="95"/>
      <c r="B11" s="96"/>
      <c r="C11" s="90"/>
      <c r="D11" s="90"/>
      <c r="E11" s="90"/>
      <c r="F11" s="90"/>
      <c r="G11" s="90"/>
      <c r="H11" s="90"/>
      <c r="I11" s="90"/>
      <c r="J11" s="90"/>
      <c r="K11" s="90"/>
    </row>
    <row r="12" spans="1:11" s="86" customFormat="1" ht="15" customHeight="1">
      <c r="A12" s="91" t="str">
        <f>HYPERLINK("#'Tabel B1.2A'!A1","Tabel B1.2A")</f>
        <v>Tabel B1.2A</v>
      </c>
      <c r="B12" s="93" t="s">
        <v>104</v>
      </c>
      <c r="C12" s="93"/>
      <c r="D12" s="93"/>
      <c r="E12" s="93"/>
      <c r="F12" s="93"/>
      <c r="G12" s="93"/>
      <c r="H12" s="93"/>
      <c r="I12" s="93"/>
      <c r="J12" s="93"/>
      <c r="K12" s="93"/>
    </row>
    <row r="13" spans="1:11" s="86" customFormat="1" ht="15" customHeight="1">
      <c r="A13" s="91" t="str">
        <f>HYPERLINK("#'Tabel B1.2B'!A1","Tabel B1.2B")</f>
        <v>Tabel B1.2B</v>
      </c>
      <c r="B13" s="93" t="s">
        <v>105</v>
      </c>
      <c r="C13" s="93"/>
      <c r="D13" s="93"/>
      <c r="E13" s="93"/>
      <c r="F13" s="93"/>
      <c r="G13" s="93"/>
      <c r="H13" s="93"/>
      <c r="I13" s="93"/>
      <c r="J13" s="93"/>
      <c r="K13" s="93"/>
    </row>
    <row r="14" spans="1:11" ht="12.75">
      <c r="A14" s="97"/>
      <c r="B14" s="90"/>
      <c r="C14" s="90"/>
      <c r="D14" s="90"/>
      <c r="E14" s="90"/>
      <c r="F14" s="90"/>
      <c r="G14" s="90"/>
      <c r="H14" s="90"/>
      <c r="I14" s="90"/>
      <c r="J14" s="90"/>
      <c r="K14" s="90"/>
    </row>
    <row r="15" spans="1:11" s="86" customFormat="1" ht="15" customHeight="1">
      <c r="A15" s="91" t="str">
        <f>HYPERLINK("#'Tabel B1.3A'!A1","Tabel B1.3A")</f>
        <v>Tabel B1.3A</v>
      </c>
      <c r="B15" s="93" t="s">
        <v>106</v>
      </c>
      <c r="C15" s="93"/>
      <c r="D15" s="93"/>
      <c r="E15" s="93"/>
      <c r="F15" s="93"/>
      <c r="G15" s="93"/>
      <c r="H15" s="93"/>
      <c r="I15" s="93"/>
      <c r="J15" s="93"/>
      <c r="K15" s="93"/>
    </row>
    <row r="16" spans="1:11" s="86" customFormat="1" ht="15" customHeight="1">
      <c r="A16" s="91" t="str">
        <f>HYPERLINK("#'Tabel B1.3B'!A1","Tabel B1.3B")</f>
        <v>Tabel B1.3B</v>
      </c>
      <c r="B16" s="93" t="s">
        <v>107</v>
      </c>
      <c r="C16" s="93"/>
      <c r="D16" s="93"/>
      <c r="E16" s="93"/>
      <c r="F16" s="93"/>
      <c r="G16" s="93"/>
      <c r="H16" s="93"/>
      <c r="I16" s="93"/>
      <c r="J16" s="93"/>
      <c r="K16" s="93"/>
    </row>
    <row r="17" spans="1:11" ht="12.75">
      <c r="A17" s="97"/>
      <c r="B17" s="90"/>
      <c r="C17" s="90"/>
      <c r="D17" s="90"/>
      <c r="E17" s="90"/>
      <c r="F17" s="90"/>
      <c r="G17" s="90"/>
      <c r="H17" s="90"/>
      <c r="I17" s="90"/>
      <c r="J17" s="90"/>
      <c r="K17" s="90"/>
    </row>
    <row r="18" spans="1:11" s="86" customFormat="1" ht="15" customHeight="1">
      <c r="A18" s="91" t="str">
        <f>HYPERLINK("#'Tabel B1.4A'!A1","Tabel B1.4A")</f>
        <v>Tabel B1.4A</v>
      </c>
      <c r="B18" s="93" t="s">
        <v>108</v>
      </c>
      <c r="C18" s="93"/>
      <c r="D18" s="93"/>
      <c r="E18" s="93"/>
      <c r="F18" s="93"/>
      <c r="G18" s="93"/>
      <c r="H18" s="93"/>
      <c r="I18" s="93"/>
      <c r="J18" s="93"/>
      <c r="K18" s="93"/>
    </row>
    <row r="19" spans="1:11" s="86" customFormat="1" ht="15" customHeight="1">
      <c r="A19" s="91" t="str">
        <f>HYPERLINK("#'Tabel B1.4B'!A1","Tabel B1.4B")</f>
        <v>Tabel B1.4B</v>
      </c>
      <c r="B19" s="93" t="s">
        <v>109</v>
      </c>
      <c r="C19" s="93"/>
      <c r="D19" s="93"/>
      <c r="E19" s="93"/>
      <c r="F19" s="93"/>
      <c r="G19" s="93"/>
      <c r="H19" s="93"/>
      <c r="I19" s="93"/>
      <c r="J19" s="93"/>
      <c r="K19" s="93"/>
    </row>
    <row r="20" spans="1:11" ht="12.75">
      <c r="A20" s="97"/>
      <c r="B20" s="90"/>
      <c r="C20" s="90"/>
      <c r="D20" s="90"/>
      <c r="E20" s="90"/>
      <c r="F20" s="90"/>
      <c r="G20" s="90"/>
      <c r="H20" s="90"/>
      <c r="I20" s="90"/>
      <c r="J20" s="90"/>
      <c r="K20" s="90"/>
    </row>
    <row r="21" spans="1:11" s="86" customFormat="1" ht="15" customHeight="1">
      <c r="A21" s="91" t="str">
        <f>HYPERLINK("#'Tabel B1.5A'!A1","Tabel B1.5A")</f>
        <v>Tabel B1.5A</v>
      </c>
      <c r="B21" s="94" t="s">
        <v>110</v>
      </c>
      <c r="C21" s="93"/>
      <c r="D21" s="93"/>
      <c r="E21" s="93"/>
      <c r="F21" s="93"/>
      <c r="G21" s="93"/>
      <c r="H21" s="93"/>
      <c r="I21" s="93"/>
      <c r="J21" s="93"/>
      <c r="K21" s="93"/>
    </row>
    <row r="22" spans="1:11" s="86" customFormat="1" ht="15" customHeight="1">
      <c r="A22" s="91" t="str">
        <f>HYPERLINK("#'Tabel B1.5B'!A1","Tabel B1.5B")</f>
        <v>Tabel B1.5B</v>
      </c>
      <c r="B22" s="94" t="s">
        <v>111</v>
      </c>
      <c r="C22" s="93"/>
      <c r="D22" s="93"/>
      <c r="E22" s="93"/>
      <c r="F22" s="93"/>
      <c r="G22" s="93"/>
      <c r="H22" s="93"/>
      <c r="I22" s="93"/>
      <c r="J22" s="93"/>
      <c r="K22" s="93"/>
    </row>
    <row r="23" spans="1:11" ht="12.75">
      <c r="A23" s="90"/>
      <c r="B23" s="96"/>
      <c r="C23" s="90"/>
      <c r="D23" s="90"/>
      <c r="E23" s="90"/>
      <c r="F23" s="90"/>
      <c r="G23" s="90"/>
      <c r="H23" s="90"/>
      <c r="I23" s="90"/>
      <c r="J23" s="90"/>
      <c r="K23" s="90"/>
    </row>
    <row r="24" spans="1:11" s="86" customFormat="1" ht="15" customHeight="1">
      <c r="A24" s="91" t="str">
        <f>HYPERLINK("#'Tabel B1.6'!A1","Tabel B1.6")</f>
        <v>Tabel B1.6</v>
      </c>
      <c r="B24" s="380" t="s">
        <v>112</v>
      </c>
      <c r="C24" s="380"/>
      <c r="D24" s="380"/>
      <c r="E24" s="380"/>
      <c r="F24" s="380"/>
      <c r="G24" s="380"/>
      <c r="H24" s="380"/>
      <c r="I24" s="380"/>
      <c r="J24" s="380"/>
      <c r="K24" s="380"/>
    </row>
    <row r="25" spans="1:11" s="86" customFormat="1" ht="15" customHeight="1">
      <c r="A25" s="91" t="str">
        <f>HYPERLINK("#'Tabel B1.7'!A1","Tabel B1.7")</f>
        <v>Tabel B1.7</v>
      </c>
      <c r="B25" s="92" t="s">
        <v>113</v>
      </c>
      <c r="C25" s="93"/>
      <c r="D25" s="93"/>
      <c r="E25" s="93"/>
      <c r="F25" s="93"/>
      <c r="G25" s="93"/>
      <c r="H25" s="93"/>
      <c r="I25" s="93"/>
      <c r="J25" s="93"/>
      <c r="K25" s="93"/>
    </row>
    <row r="26" spans="1:11" s="86" customFormat="1" ht="15" customHeight="1">
      <c r="A26" s="91" t="str">
        <f>HYPERLINK("#'Tabel B1.8'!A1","Tabel B1.8")</f>
        <v>Tabel B1.8</v>
      </c>
      <c r="B26" s="92" t="s">
        <v>114</v>
      </c>
      <c r="C26" s="98"/>
      <c r="D26" s="98"/>
      <c r="E26" s="98"/>
      <c r="F26" s="98"/>
      <c r="G26" s="98"/>
      <c r="H26" s="99"/>
      <c r="I26" s="99"/>
      <c r="J26" s="99"/>
      <c r="K26" s="93"/>
    </row>
    <row r="27" spans="1:11" s="86" customFormat="1" ht="15" customHeight="1">
      <c r="A27" s="91" t="str">
        <f>HYPERLINK("#'Tabel B1.9'!A1","Tabel B1.9")</f>
        <v>Tabel B1.9</v>
      </c>
      <c r="B27" s="94" t="s">
        <v>115</v>
      </c>
      <c r="C27" s="93"/>
      <c r="D27" s="93"/>
      <c r="E27" s="93"/>
      <c r="F27" s="93"/>
      <c r="G27" s="93"/>
      <c r="H27" s="93"/>
      <c r="I27" s="93"/>
      <c r="J27" s="93"/>
      <c r="K27" s="93"/>
    </row>
    <row r="28" spans="1:11" s="86" customFormat="1" ht="15" customHeight="1">
      <c r="A28" s="91" t="str">
        <f>HYPERLINK("#'Tabel B1.10'!A1","Tabel B1.10")</f>
        <v>Tabel B1.10</v>
      </c>
      <c r="B28" s="93" t="s">
        <v>116</v>
      </c>
      <c r="C28" s="93"/>
      <c r="D28" s="93"/>
      <c r="E28" s="93"/>
      <c r="F28" s="93"/>
      <c r="G28" s="93"/>
      <c r="H28" s="93"/>
      <c r="I28" s="93"/>
      <c r="J28" s="93"/>
      <c r="K28" s="93"/>
    </row>
    <row r="29" spans="1:11" ht="12.75">
      <c r="A29" s="97"/>
      <c r="B29" s="90"/>
      <c r="C29" s="90"/>
      <c r="D29" s="90"/>
      <c r="E29" s="90"/>
      <c r="F29" s="90"/>
      <c r="G29" s="90"/>
      <c r="H29" s="90"/>
      <c r="I29" s="90"/>
      <c r="J29" s="90"/>
      <c r="K29" s="90"/>
    </row>
    <row r="30" spans="1:11" s="86" customFormat="1" ht="15" customHeight="1">
      <c r="A30" s="91" t="str">
        <f>HYPERLINK("#'Tabel B1.11A'!A1","Tabel B1.11A")</f>
        <v>Tabel B1.11A</v>
      </c>
      <c r="B30" s="381" t="s">
        <v>117</v>
      </c>
      <c r="C30" s="381"/>
      <c r="D30" s="381"/>
      <c r="E30" s="381"/>
      <c r="F30" s="381"/>
      <c r="G30" s="381"/>
      <c r="H30" s="381"/>
      <c r="I30" s="381"/>
      <c r="J30" s="381"/>
      <c r="K30" s="381"/>
    </row>
    <row r="31" spans="1:11" s="86" customFormat="1" ht="15" customHeight="1">
      <c r="A31" s="91" t="str">
        <f>HYPERLINK("#'Tabel B1.11B'!A1","Tabel B1.11B")</f>
        <v>Tabel B1.11B</v>
      </c>
      <c r="B31" s="381" t="s">
        <v>118</v>
      </c>
      <c r="C31" s="381"/>
      <c r="D31" s="381"/>
      <c r="E31" s="381"/>
      <c r="F31" s="381"/>
      <c r="G31" s="381"/>
      <c r="H31" s="381"/>
      <c r="I31" s="381"/>
      <c r="J31" s="381"/>
      <c r="K31" s="381"/>
    </row>
    <row r="32" spans="1:11" ht="12.75" customHeight="1">
      <c r="A32" s="97"/>
      <c r="B32" s="100"/>
      <c r="C32" s="100"/>
      <c r="D32" s="100"/>
      <c r="E32" s="100"/>
      <c r="F32" s="100"/>
      <c r="G32" s="100"/>
      <c r="H32" s="100"/>
      <c r="I32" s="100"/>
      <c r="J32" s="100"/>
      <c r="K32" s="100"/>
    </row>
    <row r="33" spans="1:2" s="86" customFormat="1" ht="15" customHeight="1">
      <c r="A33" s="91" t="str">
        <f>HYPERLINK("#'Tabel B1.12A'!A1","Tabel B1.12A")</f>
        <v>Tabel B1.12A</v>
      </c>
      <c r="B33" s="93" t="s">
        <v>119</v>
      </c>
    </row>
    <row r="34" spans="1:2" s="86" customFormat="1" ht="15" customHeight="1">
      <c r="A34" s="91" t="str">
        <f>HYPERLINK("#'Tabel B1.12B'!A1","Tabel B1.12B")</f>
        <v>Tabel B1.12B</v>
      </c>
      <c r="B34" s="93" t="s">
        <v>120</v>
      </c>
    </row>
    <row r="35" spans="1:2" s="86" customFormat="1" ht="15" customHeight="1">
      <c r="A35" s="91" t="str">
        <f>HYPERLINK("#'Tabel B1.12C'!A1","Tabel B1.12C")</f>
        <v>Tabel B1.12C</v>
      </c>
      <c r="B35" s="86" t="s">
        <v>121</v>
      </c>
    </row>
    <row r="36" ht="12.75">
      <c r="A36" s="97"/>
    </row>
    <row r="37" spans="1:2" s="86" customFormat="1" ht="15" customHeight="1">
      <c r="A37" s="91" t="str">
        <f>HYPERLINK("#'Tabel B1.13A'!A1","Tabel B1.13A")</f>
        <v>Tabel B1.13A</v>
      </c>
      <c r="B37" s="86" t="s">
        <v>122</v>
      </c>
    </row>
    <row r="38" ht="12.75">
      <c r="A38" s="97"/>
    </row>
    <row r="39" spans="1:2" s="86" customFormat="1" ht="15" customHeight="1">
      <c r="A39" s="91" t="str">
        <f>HYPERLINK("#'Tabel B1.14A'!A1","Tabel B1.14A")</f>
        <v>Tabel B1.14A</v>
      </c>
      <c r="B39" s="86" t="s">
        <v>123</v>
      </c>
    </row>
    <row r="40" spans="1:2" s="86" customFormat="1" ht="15" customHeight="1">
      <c r="A40" s="91" t="str">
        <f>HYPERLINK("#'Tabel B1.14B'!A1","Tabel B1.14B")</f>
        <v>Tabel B1.14B</v>
      </c>
      <c r="B40" s="86" t="s">
        <v>124</v>
      </c>
    </row>
    <row r="41" ht="12.75">
      <c r="A41" s="90"/>
    </row>
    <row r="42" ht="12.75">
      <c r="A42" s="90"/>
    </row>
    <row r="43" ht="12.75">
      <c r="A43" s="90"/>
    </row>
    <row r="44" spans="1:11" ht="15">
      <c r="A44" s="382" t="s">
        <v>125</v>
      </c>
      <c r="B44" s="382"/>
      <c r="C44" s="88"/>
      <c r="D44" s="88"/>
      <c r="E44" s="88"/>
      <c r="F44" s="88"/>
      <c r="G44" s="88"/>
      <c r="H44"/>
      <c r="I44"/>
      <c r="J44"/>
      <c r="K44"/>
    </row>
    <row r="45" spans="1:11" ht="15">
      <c r="A45" s="383" t="s">
        <v>126</v>
      </c>
      <c r="B45" s="383"/>
      <c r="C45" s="88"/>
      <c r="D45" s="88"/>
      <c r="E45" s="88"/>
      <c r="F45" s="88"/>
      <c r="G45" s="88"/>
      <c r="H45"/>
      <c r="I45"/>
      <c r="J45"/>
      <c r="K45"/>
    </row>
    <row r="46" spans="1:11" ht="15">
      <c r="A46" s="383" t="s">
        <v>127</v>
      </c>
      <c r="B46" s="383"/>
      <c r="C46" s="88"/>
      <c r="D46" s="88"/>
      <c r="E46" s="88"/>
      <c r="F46" s="88"/>
      <c r="G46" s="88"/>
      <c r="H46"/>
      <c r="I46"/>
      <c r="J46"/>
      <c r="K46"/>
    </row>
    <row r="47" spans="1:11" s="72" customFormat="1" ht="15">
      <c r="A47" s="101" t="s">
        <v>128</v>
      </c>
      <c r="B47" s="101"/>
      <c r="C47" s="102"/>
      <c r="D47" s="102"/>
      <c r="E47" s="102"/>
      <c r="F47" s="102"/>
      <c r="G47" s="102"/>
      <c r="H47" s="103"/>
      <c r="I47" s="103"/>
      <c r="J47" s="103"/>
      <c r="K47" s="103"/>
    </row>
    <row r="48" spans="1:11" ht="15">
      <c r="A48" s="104" t="s">
        <v>129</v>
      </c>
      <c r="B48" s="104"/>
      <c r="C48" s="88"/>
      <c r="D48" s="88"/>
      <c r="E48" s="88"/>
      <c r="F48" s="88"/>
      <c r="G48" s="88"/>
      <c r="H48"/>
      <c r="I48"/>
      <c r="J48"/>
      <c r="K48"/>
    </row>
    <row r="49" spans="1:11" ht="15">
      <c r="A49" s="104" t="s">
        <v>130</v>
      </c>
      <c r="B49" s="105"/>
      <c r="C49" s="106"/>
      <c r="D49" s="106"/>
      <c r="E49" s="106"/>
      <c r="F49" s="106"/>
      <c r="G49" s="88"/>
      <c r="H49"/>
      <c r="I49"/>
      <c r="J49"/>
      <c r="K49"/>
    </row>
    <row r="50" spans="1:11" ht="15">
      <c r="A50" s="107"/>
      <c r="B50" s="107"/>
      <c r="C50" s="88"/>
      <c r="D50" s="88"/>
      <c r="E50" s="88"/>
      <c r="F50" s="88"/>
      <c r="G50" s="88"/>
      <c r="H50"/>
      <c r="I50"/>
      <c r="J50"/>
      <c r="K50"/>
    </row>
    <row r="51" spans="1:11" ht="15">
      <c r="A51" s="108"/>
      <c r="B51" s="107"/>
      <c r="C51" s="88"/>
      <c r="D51" s="88"/>
      <c r="E51" s="88"/>
      <c r="F51" s="88"/>
      <c r="G51" s="88"/>
      <c r="H51"/>
      <c r="I51"/>
      <c r="J51"/>
      <c r="K51"/>
    </row>
    <row r="52" spans="1:11" ht="15">
      <c r="A52" s="109" t="s">
        <v>131</v>
      </c>
      <c r="B52" s="110"/>
      <c r="C52" s="88"/>
      <c r="D52" s="88"/>
      <c r="E52" s="88"/>
      <c r="F52" s="88"/>
      <c r="G52" s="88"/>
      <c r="H52"/>
      <c r="I52"/>
      <c r="J52"/>
      <c r="K52"/>
    </row>
    <row r="53" spans="1:11" ht="15">
      <c r="A53" s="109" t="s">
        <v>132</v>
      </c>
      <c r="B53" s="107"/>
      <c r="C53" s="102"/>
      <c r="D53" s="88"/>
      <c r="E53" s="88"/>
      <c r="F53" s="88"/>
      <c r="G53" s="88"/>
      <c r="H53"/>
      <c r="I53"/>
      <c r="J53"/>
      <c r="K53"/>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75" r:id="rId1"/>
  <rowBreaks count="1" manualBreakCount="1">
    <brk id="43" max="13" man="1"/>
  </rowBreaks>
</worksheet>
</file>

<file path=xl/worksheets/sheet20.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140625" defaultRowHeight="15"/>
  <cols>
    <col min="1" max="2" width="40.7109375" style="3" customWidth="1"/>
    <col min="3" max="14" width="15.7109375" style="3" customWidth="1"/>
    <col min="15" max="16384" width="9.140625" style="3" customWidth="1"/>
  </cols>
  <sheetData>
    <row r="1" spans="1:14" ht="15" customHeight="1">
      <c r="A1" s="40" t="s">
        <v>57</v>
      </c>
      <c r="B1" s="41"/>
      <c r="C1" s="41"/>
      <c r="D1" s="37"/>
      <c r="E1" s="37"/>
      <c r="F1" s="37"/>
      <c r="G1" s="37"/>
      <c r="H1" s="37"/>
      <c r="I1" s="37"/>
      <c r="J1" s="37"/>
      <c r="K1" s="37"/>
      <c r="L1" s="37"/>
      <c r="M1" s="37"/>
      <c r="N1" s="37"/>
    </row>
    <row r="2" spans="1:14" ht="15" customHeight="1">
      <c r="A2" s="11"/>
      <c r="B2" s="11"/>
      <c r="C2" s="17"/>
      <c r="D2" s="17" t="s">
        <v>46</v>
      </c>
      <c r="E2" s="17"/>
      <c r="F2" s="17"/>
      <c r="G2" s="17"/>
      <c r="H2" s="17"/>
      <c r="I2" s="17"/>
      <c r="J2" s="17"/>
      <c r="K2" s="17"/>
      <c r="L2" s="17"/>
      <c r="M2" s="17"/>
      <c r="N2" s="17"/>
    </row>
    <row r="3" spans="1:14" s="9" customFormat="1" ht="15" customHeight="1">
      <c r="A3" s="42"/>
      <c r="B3" s="42"/>
      <c r="C3" s="8" t="s">
        <v>2</v>
      </c>
      <c r="D3" s="8" t="s">
        <v>47</v>
      </c>
      <c r="E3" s="8">
        <v>0</v>
      </c>
      <c r="F3" s="8" t="s">
        <v>48</v>
      </c>
      <c r="G3" s="8" t="s">
        <v>49</v>
      </c>
      <c r="H3" s="8" t="s">
        <v>50</v>
      </c>
      <c r="I3" s="8" t="s">
        <v>51</v>
      </c>
      <c r="J3" s="8" t="s">
        <v>52</v>
      </c>
      <c r="K3" s="8" t="s">
        <v>53</v>
      </c>
      <c r="L3" s="8" t="s">
        <v>54</v>
      </c>
      <c r="M3" s="8" t="s">
        <v>55</v>
      </c>
      <c r="N3" s="8" t="s">
        <v>56</v>
      </c>
    </row>
    <row r="4" spans="1:14" s="44" customFormat="1" ht="15" customHeight="1">
      <c r="A4" s="39" t="s">
        <v>42</v>
      </c>
      <c r="B4" s="39" t="s">
        <v>2</v>
      </c>
      <c r="C4" s="356">
        <v>286950</v>
      </c>
      <c r="D4" s="357">
        <v>1190</v>
      </c>
      <c r="E4" s="357">
        <v>16870</v>
      </c>
      <c r="F4" s="357">
        <v>15960</v>
      </c>
      <c r="G4" s="357">
        <v>10520</v>
      </c>
      <c r="H4" s="357">
        <v>22220</v>
      </c>
      <c r="I4" s="357">
        <v>33010</v>
      </c>
      <c r="J4" s="357">
        <v>57050</v>
      </c>
      <c r="K4" s="357">
        <v>44400</v>
      </c>
      <c r="L4" s="357">
        <v>33350</v>
      </c>
      <c r="M4" s="357">
        <v>44270</v>
      </c>
      <c r="N4" s="358">
        <v>8110</v>
      </c>
    </row>
    <row r="5" spans="1:14" s="44" customFormat="1" ht="15" customHeight="1">
      <c r="A5" s="39"/>
      <c r="B5" s="39" t="s">
        <v>37</v>
      </c>
      <c r="C5" s="270">
        <v>62710</v>
      </c>
      <c r="D5" s="271">
        <v>60</v>
      </c>
      <c r="E5" s="271">
        <v>1870</v>
      </c>
      <c r="F5" s="271">
        <v>3060</v>
      </c>
      <c r="G5" s="271">
        <v>2210</v>
      </c>
      <c r="H5" s="271">
        <v>4830</v>
      </c>
      <c r="I5" s="271">
        <v>7640</v>
      </c>
      <c r="J5" s="271">
        <v>14170</v>
      </c>
      <c r="K5" s="271">
        <v>11290</v>
      </c>
      <c r="L5" s="271">
        <v>7890</v>
      </c>
      <c r="M5" s="271">
        <v>6030</v>
      </c>
      <c r="N5" s="272">
        <v>3660</v>
      </c>
    </row>
    <row r="6" spans="1:14" s="44" customFormat="1" ht="15" customHeight="1">
      <c r="A6" s="39"/>
      <c r="B6" s="39" t="s">
        <v>38</v>
      </c>
      <c r="C6" s="270">
        <v>22610</v>
      </c>
      <c r="D6" s="271">
        <v>30</v>
      </c>
      <c r="E6" s="271">
        <v>930</v>
      </c>
      <c r="F6" s="271">
        <v>3230</v>
      </c>
      <c r="G6" s="271">
        <v>2130</v>
      </c>
      <c r="H6" s="271">
        <v>4190</v>
      </c>
      <c r="I6" s="271">
        <v>5040</v>
      </c>
      <c r="J6" s="271">
        <v>4470</v>
      </c>
      <c r="K6" s="271">
        <v>1520</v>
      </c>
      <c r="L6" s="271">
        <v>850</v>
      </c>
      <c r="M6" s="271">
        <v>190</v>
      </c>
      <c r="N6" s="272">
        <v>40</v>
      </c>
    </row>
    <row r="7" spans="1:14" s="44" customFormat="1" ht="15" customHeight="1">
      <c r="A7" s="39"/>
      <c r="B7" s="39" t="s">
        <v>35</v>
      </c>
      <c r="C7" s="270">
        <v>126290</v>
      </c>
      <c r="D7" s="271">
        <v>410</v>
      </c>
      <c r="E7" s="271">
        <v>11000</v>
      </c>
      <c r="F7" s="271">
        <v>13390</v>
      </c>
      <c r="G7" s="271">
        <v>8340</v>
      </c>
      <c r="H7" s="271">
        <v>16360</v>
      </c>
      <c r="I7" s="271">
        <v>22180</v>
      </c>
      <c r="J7" s="271">
        <v>28550</v>
      </c>
      <c r="K7" s="271">
        <v>15910</v>
      </c>
      <c r="L7" s="271">
        <v>6900</v>
      </c>
      <c r="M7" s="271">
        <v>2730</v>
      </c>
      <c r="N7" s="272">
        <v>530</v>
      </c>
    </row>
    <row r="8" spans="1:14" s="44" customFormat="1" ht="15" customHeight="1">
      <c r="A8" s="39"/>
      <c r="B8" s="39" t="s">
        <v>21</v>
      </c>
      <c r="C8" s="270">
        <v>126590</v>
      </c>
      <c r="D8" s="271">
        <v>200</v>
      </c>
      <c r="E8" s="271">
        <v>3550</v>
      </c>
      <c r="F8" s="271">
        <v>3410</v>
      </c>
      <c r="G8" s="271">
        <v>2750</v>
      </c>
      <c r="H8" s="271">
        <v>6710</v>
      </c>
      <c r="I8" s="271">
        <v>10780</v>
      </c>
      <c r="J8" s="271">
        <v>24270</v>
      </c>
      <c r="K8" s="271">
        <v>19940</v>
      </c>
      <c r="L8" s="271">
        <v>18660</v>
      </c>
      <c r="M8" s="271">
        <v>33630</v>
      </c>
      <c r="N8" s="272">
        <v>2700</v>
      </c>
    </row>
    <row r="9" spans="1:14" s="44" customFormat="1" ht="15" customHeight="1">
      <c r="A9" s="39"/>
      <c r="B9" s="39" t="s">
        <v>36</v>
      </c>
      <c r="C9" s="270">
        <v>9880</v>
      </c>
      <c r="D9" s="271">
        <v>570</v>
      </c>
      <c r="E9" s="271">
        <v>2620</v>
      </c>
      <c r="F9" s="271">
        <v>1390</v>
      </c>
      <c r="G9" s="271">
        <v>580</v>
      </c>
      <c r="H9" s="271">
        <v>830</v>
      </c>
      <c r="I9" s="271">
        <v>840</v>
      </c>
      <c r="J9" s="271">
        <v>1120</v>
      </c>
      <c r="K9" s="271">
        <v>760</v>
      </c>
      <c r="L9" s="271">
        <v>550</v>
      </c>
      <c r="M9" s="271">
        <v>420</v>
      </c>
      <c r="N9" s="272">
        <v>190</v>
      </c>
    </row>
    <row r="10" spans="1:14" s="44" customFormat="1" ht="15" customHeight="1">
      <c r="A10" s="39"/>
      <c r="B10" s="39" t="s">
        <v>26</v>
      </c>
      <c r="C10" s="273">
        <v>12490</v>
      </c>
      <c r="D10" s="274">
        <v>30</v>
      </c>
      <c r="E10" s="274">
        <v>740</v>
      </c>
      <c r="F10" s="274">
        <v>2800</v>
      </c>
      <c r="G10" s="274">
        <v>1070</v>
      </c>
      <c r="H10" s="274">
        <v>1900</v>
      </c>
      <c r="I10" s="274">
        <v>3130</v>
      </c>
      <c r="J10" s="274">
        <v>2160</v>
      </c>
      <c r="K10" s="274">
        <v>480</v>
      </c>
      <c r="L10" s="274">
        <v>120</v>
      </c>
      <c r="M10" s="274">
        <v>50</v>
      </c>
      <c r="N10" s="275">
        <v>20</v>
      </c>
    </row>
    <row r="11" spans="1:14" ht="15" customHeight="1" thickBot="1">
      <c r="A11" s="12"/>
      <c r="B11" s="12"/>
      <c r="C11" s="12"/>
      <c r="D11" s="12"/>
      <c r="E11" s="12"/>
      <c r="F11" s="12"/>
      <c r="G11" s="12"/>
      <c r="H11" s="12"/>
      <c r="I11" s="12"/>
      <c r="J11" s="12"/>
      <c r="K11" s="12"/>
      <c r="L11" s="12"/>
      <c r="M11" s="12"/>
      <c r="N11" s="12"/>
    </row>
    <row r="12" spans="1:8" ht="15" customHeight="1">
      <c r="A12" s="385" t="s">
        <v>27</v>
      </c>
      <c r="B12" s="385"/>
      <c r="C12" s="385"/>
      <c r="D12" s="385"/>
      <c r="E12" s="385"/>
      <c r="F12" s="385"/>
      <c r="G12" s="385"/>
      <c r="H12" s="385"/>
    </row>
    <row r="13" s="24" customFormat="1" ht="15" customHeight="1">
      <c r="A13" s="13" t="s">
        <v>28</v>
      </c>
    </row>
    <row r="23" ht="15">
      <c r="E23" s="9"/>
    </row>
  </sheetData>
  <sheetProtection/>
  <mergeCells count="1">
    <mergeCell ref="A12:H12"/>
  </mergeCells>
  <printOptions/>
  <pageMargins left="0.7" right="0.7" top="0.75" bottom="0.75" header="0.3" footer="0.3"/>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5"/>
  <cols>
    <col min="1" max="1" width="35.7109375" style="3" customWidth="1"/>
    <col min="2" max="2" width="75.00390625" style="3" customWidth="1"/>
    <col min="3" max="13" width="15.7109375" style="3" customWidth="1"/>
    <col min="14" max="14" width="15.00390625" style="3" customWidth="1"/>
    <col min="15" max="16384" width="9.140625" style="3" customWidth="1"/>
  </cols>
  <sheetData>
    <row r="1" spans="1:14" ht="15" customHeight="1">
      <c r="A1" s="36" t="s">
        <v>45</v>
      </c>
      <c r="B1" s="37"/>
      <c r="C1" s="37"/>
      <c r="D1" s="37"/>
      <c r="E1" s="37"/>
      <c r="F1" s="37"/>
      <c r="G1" s="37"/>
      <c r="H1" s="37"/>
      <c r="I1" s="37"/>
      <c r="J1" s="37"/>
      <c r="K1" s="37"/>
      <c r="L1" s="37"/>
      <c r="M1" s="37"/>
      <c r="N1" s="37"/>
    </row>
    <row r="2" spans="1:14" ht="15" customHeight="1">
      <c r="A2" s="11"/>
      <c r="B2" s="11"/>
      <c r="C2" s="17"/>
      <c r="D2" s="17" t="s">
        <v>46</v>
      </c>
      <c r="E2" s="17"/>
      <c r="F2" s="17"/>
      <c r="G2" s="17"/>
      <c r="H2" s="17"/>
      <c r="I2" s="17"/>
      <c r="J2" s="17"/>
      <c r="K2" s="17"/>
      <c r="L2" s="17"/>
      <c r="M2" s="17"/>
      <c r="N2" s="17"/>
    </row>
    <row r="3" spans="1:14" ht="15" customHeight="1">
      <c r="A3" s="38"/>
      <c r="B3" s="38"/>
      <c r="C3" s="8" t="s">
        <v>2</v>
      </c>
      <c r="D3" s="8" t="s">
        <v>47</v>
      </c>
      <c r="E3" s="8">
        <v>0</v>
      </c>
      <c r="F3" s="8" t="s">
        <v>48</v>
      </c>
      <c r="G3" s="8" t="s">
        <v>49</v>
      </c>
      <c r="H3" s="8" t="s">
        <v>50</v>
      </c>
      <c r="I3" s="8" t="s">
        <v>51</v>
      </c>
      <c r="J3" s="8" t="s">
        <v>52</v>
      </c>
      <c r="K3" s="8" t="s">
        <v>53</v>
      </c>
      <c r="L3" s="8" t="s">
        <v>54</v>
      </c>
      <c r="M3" s="8" t="s">
        <v>55</v>
      </c>
      <c r="N3" s="8" t="s">
        <v>56</v>
      </c>
    </row>
    <row r="4" spans="1:14" s="44" customFormat="1" ht="15" customHeight="1">
      <c r="A4" s="39" t="s">
        <v>11</v>
      </c>
      <c r="B4" s="39" t="s">
        <v>2</v>
      </c>
      <c r="C4" s="276">
        <v>286950</v>
      </c>
      <c r="D4" s="276">
        <v>1190</v>
      </c>
      <c r="E4" s="276">
        <v>16870</v>
      </c>
      <c r="F4" s="276">
        <v>15960</v>
      </c>
      <c r="G4" s="276">
        <v>10520</v>
      </c>
      <c r="H4" s="276">
        <v>22220</v>
      </c>
      <c r="I4" s="276">
        <v>33010</v>
      </c>
      <c r="J4" s="276">
        <v>57050</v>
      </c>
      <c r="K4" s="276">
        <v>44400</v>
      </c>
      <c r="L4" s="276">
        <v>33350</v>
      </c>
      <c r="M4" s="276">
        <v>44270</v>
      </c>
      <c r="N4" s="276">
        <v>8110</v>
      </c>
    </row>
    <row r="5" spans="1:14" s="44" customFormat="1" ht="15" customHeight="1">
      <c r="A5" s="39"/>
      <c r="B5" s="39" t="s">
        <v>12</v>
      </c>
      <c r="C5" s="277">
        <v>28110</v>
      </c>
      <c r="D5" s="278">
        <v>30</v>
      </c>
      <c r="E5" s="278">
        <v>1000</v>
      </c>
      <c r="F5" s="278">
        <v>1660</v>
      </c>
      <c r="G5" s="278">
        <v>1230</v>
      </c>
      <c r="H5" s="278">
        <v>2730</v>
      </c>
      <c r="I5" s="278">
        <v>4410</v>
      </c>
      <c r="J5" s="278">
        <v>7610</v>
      </c>
      <c r="K5" s="278">
        <v>5000</v>
      </c>
      <c r="L5" s="278">
        <v>2560</v>
      </c>
      <c r="M5" s="278">
        <v>1370</v>
      </c>
      <c r="N5" s="279">
        <v>510</v>
      </c>
    </row>
    <row r="6" spans="1:14" s="44" customFormat="1" ht="15" customHeight="1">
      <c r="A6" s="39"/>
      <c r="B6" s="39" t="s">
        <v>13</v>
      </c>
      <c r="C6" s="277">
        <v>9020</v>
      </c>
      <c r="D6" s="278">
        <v>0</v>
      </c>
      <c r="E6" s="278">
        <v>150</v>
      </c>
      <c r="F6" s="278">
        <v>250</v>
      </c>
      <c r="G6" s="278">
        <v>150</v>
      </c>
      <c r="H6" s="278">
        <v>420</v>
      </c>
      <c r="I6" s="278">
        <v>760</v>
      </c>
      <c r="J6" s="278">
        <v>1750</v>
      </c>
      <c r="K6" s="278">
        <v>1700</v>
      </c>
      <c r="L6" s="278">
        <v>1550</v>
      </c>
      <c r="M6" s="278">
        <v>1380</v>
      </c>
      <c r="N6" s="279">
        <v>910</v>
      </c>
    </row>
    <row r="7" spans="1:14" s="44" customFormat="1" ht="15" customHeight="1">
      <c r="A7" s="39"/>
      <c r="B7" s="39" t="s">
        <v>228</v>
      </c>
      <c r="C7" s="277">
        <v>2340</v>
      </c>
      <c r="D7" s="278">
        <v>0</v>
      </c>
      <c r="E7" s="278">
        <v>50</v>
      </c>
      <c r="F7" s="278">
        <v>40</v>
      </c>
      <c r="G7" s="278">
        <v>40</v>
      </c>
      <c r="H7" s="278">
        <v>70</v>
      </c>
      <c r="I7" s="278">
        <v>150</v>
      </c>
      <c r="J7" s="278">
        <v>320</v>
      </c>
      <c r="K7" s="278">
        <v>340</v>
      </c>
      <c r="L7" s="278">
        <v>370</v>
      </c>
      <c r="M7" s="278">
        <v>430</v>
      </c>
      <c r="N7" s="279">
        <v>540</v>
      </c>
    </row>
    <row r="8" spans="1:14" s="44" customFormat="1" ht="15" customHeight="1">
      <c r="A8" s="39"/>
      <c r="B8" s="39" t="s">
        <v>15</v>
      </c>
      <c r="C8" s="277">
        <v>7790</v>
      </c>
      <c r="D8" s="278">
        <v>10</v>
      </c>
      <c r="E8" s="278">
        <v>150</v>
      </c>
      <c r="F8" s="278">
        <v>510</v>
      </c>
      <c r="G8" s="278">
        <v>340</v>
      </c>
      <c r="H8" s="278">
        <v>720</v>
      </c>
      <c r="I8" s="278">
        <v>1100</v>
      </c>
      <c r="J8" s="278">
        <v>1810</v>
      </c>
      <c r="K8" s="278">
        <v>1330</v>
      </c>
      <c r="L8" s="278">
        <v>870</v>
      </c>
      <c r="M8" s="278">
        <v>630</v>
      </c>
      <c r="N8" s="279">
        <v>320</v>
      </c>
    </row>
    <row r="9" spans="1:14" s="44" customFormat="1" ht="15" customHeight="1">
      <c r="A9" s="39"/>
      <c r="B9" s="39" t="s">
        <v>16</v>
      </c>
      <c r="C9" s="277">
        <v>5430</v>
      </c>
      <c r="D9" s="278">
        <v>10</v>
      </c>
      <c r="E9" s="278">
        <v>130</v>
      </c>
      <c r="F9" s="278">
        <v>340</v>
      </c>
      <c r="G9" s="278">
        <v>210</v>
      </c>
      <c r="H9" s="278">
        <v>480</v>
      </c>
      <c r="I9" s="278">
        <v>650</v>
      </c>
      <c r="J9" s="278">
        <v>1050</v>
      </c>
      <c r="K9" s="278">
        <v>860</v>
      </c>
      <c r="L9" s="278">
        <v>610</v>
      </c>
      <c r="M9" s="278">
        <v>610</v>
      </c>
      <c r="N9" s="279">
        <v>480</v>
      </c>
    </row>
    <row r="10" spans="1:14" s="44" customFormat="1" ht="15" customHeight="1">
      <c r="A10" s="39"/>
      <c r="B10" s="39" t="s">
        <v>17</v>
      </c>
      <c r="C10" s="277">
        <v>16060</v>
      </c>
      <c r="D10" s="278">
        <v>20</v>
      </c>
      <c r="E10" s="278">
        <v>510</v>
      </c>
      <c r="F10" s="278">
        <v>1030</v>
      </c>
      <c r="G10" s="278">
        <v>700</v>
      </c>
      <c r="H10" s="278">
        <v>1380</v>
      </c>
      <c r="I10" s="278">
        <v>1990</v>
      </c>
      <c r="J10" s="278">
        <v>3310</v>
      </c>
      <c r="K10" s="278">
        <v>2810</v>
      </c>
      <c r="L10" s="278">
        <v>1970</v>
      </c>
      <c r="M10" s="278">
        <v>1550</v>
      </c>
      <c r="N10" s="279">
        <v>810</v>
      </c>
    </row>
    <row r="11" spans="1:14" s="44" customFormat="1" ht="15" customHeight="1">
      <c r="A11" s="39"/>
      <c r="B11" s="39" t="s">
        <v>18</v>
      </c>
      <c r="C11" s="277">
        <v>126290</v>
      </c>
      <c r="D11" s="278">
        <v>410</v>
      </c>
      <c r="E11" s="278">
        <v>11000</v>
      </c>
      <c r="F11" s="278">
        <v>13390</v>
      </c>
      <c r="G11" s="278">
        <v>8340</v>
      </c>
      <c r="H11" s="278">
        <v>16360</v>
      </c>
      <c r="I11" s="278">
        <v>22180</v>
      </c>
      <c r="J11" s="278">
        <v>28550</v>
      </c>
      <c r="K11" s="278">
        <v>15910</v>
      </c>
      <c r="L11" s="278">
        <v>6900</v>
      </c>
      <c r="M11" s="278">
        <v>2730</v>
      </c>
      <c r="N11" s="279">
        <v>530</v>
      </c>
    </row>
    <row r="12" spans="1:14" s="44" customFormat="1" ht="15" customHeight="1">
      <c r="A12" s="39"/>
      <c r="B12" s="39" t="s">
        <v>19</v>
      </c>
      <c r="C12" s="277">
        <v>22020</v>
      </c>
      <c r="D12" s="278">
        <v>30</v>
      </c>
      <c r="E12" s="278">
        <v>870</v>
      </c>
      <c r="F12" s="278">
        <v>2940</v>
      </c>
      <c r="G12" s="278">
        <v>2020</v>
      </c>
      <c r="H12" s="278">
        <v>4150</v>
      </c>
      <c r="I12" s="278">
        <v>5000</v>
      </c>
      <c r="J12" s="278">
        <v>4430</v>
      </c>
      <c r="K12" s="278">
        <v>1510</v>
      </c>
      <c r="L12" s="278">
        <v>850</v>
      </c>
      <c r="M12" s="278">
        <v>190</v>
      </c>
      <c r="N12" s="279">
        <v>40</v>
      </c>
    </row>
    <row r="13" spans="1:14" s="44" customFormat="1" ht="15" customHeight="1">
      <c r="A13" s="39"/>
      <c r="B13" s="39" t="s">
        <v>20</v>
      </c>
      <c r="C13" s="277">
        <v>840</v>
      </c>
      <c r="D13" s="278">
        <v>0</v>
      </c>
      <c r="E13" s="278">
        <v>70</v>
      </c>
      <c r="F13" s="278">
        <v>470</v>
      </c>
      <c r="G13" s="278">
        <v>160</v>
      </c>
      <c r="H13" s="278">
        <v>60</v>
      </c>
      <c r="I13" s="278">
        <v>40</v>
      </c>
      <c r="J13" s="278">
        <v>30</v>
      </c>
      <c r="K13" s="278">
        <v>0</v>
      </c>
      <c r="L13" s="278">
        <v>0</v>
      </c>
      <c r="M13" s="278">
        <v>0</v>
      </c>
      <c r="N13" s="279">
        <v>0</v>
      </c>
    </row>
    <row r="14" spans="1:14" s="44" customFormat="1" ht="15" customHeight="1">
      <c r="A14" s="39"/>
      <c r="B14" s="39" t="s">
        <v>21</v>
      </c>
      <c r="C14" s="277">
        <v>125070</v>
      </c>
      <c r="D14" s="278">
        <v>200</v>
      </c>
      <c r="E14" s="278">
        <v>3530</v>
      </c>
      <c r="F14" s="278">
        <v>3400</v>
      </c>
      <c r="G14" s="278">
        <v>2750</v>
      </c>
      <c r="H14" s="278">
        <v>6710</v>
      </c>
      <c r="I14" s="278">
        <v>10770</v>
      </c>
      <c r="J14" s="278">
        <v>24190</v>
      </c>
      <c r="K14" s="278">
        <v>19780</v>
      </c>
      <c r="L14" s="278">
        <v>18390</v>
      </c>
      <c r="M14" s="278">
        <v>33160</v>
      </c>
      <c r="N14" s="279">
        <v>2180</v>
      </c>
    </row>
    <row r="15" spans="1:14" s="44" customFormat="1" ht="15" customHeight="1">
      <c r="A15" s="39"/>
      <c r="B15" s="39" t="s">
        <v>22</v>
      </c>
      <c r="C15" s="277">
        <v>1620</v>
      </c>
      <c r="D15" s="278">
        <v>0</v>
      </c>
      <c r="E15" s="278">
        <v>30</v>
      </c>
      <c r="F15" s="278">
        <v>10</v>
      </c>
      <c r="G15" s="278">
        <v>0</v>
      </c>
      <c r="H15" s="278">
        <v>10</v>
      </c>
      <c r="I15" s="278">
        <v>30</v>
      </c>
      <c r="J15" s="278">
        <v>90</v>
      </c>
      <c r="K15" s="278">
        <v>180</v>
      </c>
      <c r="L15" s="278">
        <v>290</v>
      </c>
      <c r="M15" s="278">
        <v>480</v>
      </c>
      <c r="N15" s="279">
        <v>510</v>
      </c>
    </row>
    <row r="16" spans="1:14" s="44" customFormat="1" ht="15" customHeight="1">
      <c r="A16" s="39"/>
      <c r="B16" s="39" t="s">
        <v>23</v>
      </c>
      <c r="C16" s="277">
        <v>8320</v>
      </c>
      <c r="D16" s="278">
        <v>460</v>
      </c>
      <c r="E16" s="278">
        <v>2150</v>
      </c>
      <c r="F16" s="278">
        <v>1210</v>
      </c>
      <c r="G16" s="278">
        <v>520</v>
      </c>
      <c r="H16" s="278">
        <v>730</v>
      </c>
      <c r="I16" s="278">
        <v>750</v>
      </c>
      <c r="J16" s="278">
        <v>970</v>
      </c>
      <c r="K16" s="278">
        <v>640</v>
      </c>
      <c r="L16" s="278">
        <v>450</v>
      </c>
      <c r="M16" s="278">
        <v>320</v>
      </c>
      <c r="N16" s="279">
        <v>130</v>
      </c>
    </row>
    <row r="17" spans="1:14" s="44" customFormat="1" ht="15" customHeight="1">
      <c r="A17" s="39"/>
      <c r="B17" s="39" t="s">
        <v>24</v>
      </c>
      <c r="C17" s="277">
        <v>1770</v>
      </c>
      <c r="D17" s="278">
        <v>120</v>
      </c>
      <c r="E17" s="278">
        <v>520</v>
      </c>
      <c r="F17" s="278">
        <v>220</v>
      </c>
      <c r="G17" s="278">
        <v>70</v>
      </c>
      <c r="H17" s="278">
        <v>130</v>
      </c>
      <c r="I17" s="278">
        <v>120</v>
      </c>
      <c r="J17" s="278">
        <v>180</v>
      </c>
      <c r="K17" s="278">
        <v>160</v>
      </c>
      <c r="L17" s="278">
        <v>90</v>
      </c>
      <c r="M17" s="278">
        <v>110</v>
      </c>
      <c r="N17" s="279">
        <v>50</v>
      </c>
    </row>
    <row r="18" spans="1:14" s="44" customFormat="1" ht="15" customHeight="1">
      <c r="A18" s="39"/>
      <c r="B18" s="39" t="s">
        <v>25</v>
      </c>
      <c r="C18" s="277">
        <v>2690</v>
      </c>
      <c r="D18" s="278">
        <v>30</v>
      </c>
      <c r="E18" s="278">
        <v>110</v>
      </c>
      <c r="F18" s="278">
        <v>1680</v>
      </c>
      <c r="G18" s="278">
        <v>210</v>
      </c>
      <c r="H18" s="278">
        <v>270</v>
      </c>
      <c r="I18" s="278">
        <v>230</v>
      </c>
      <c r="J18" s="278">
        <v>120</v>
      </c>
      <c r="K18" s="278">
        <v>20</v>
      </c>
      <c r="L18" s="278">
        <v>20</v>
      </c>
      <c r="M18" s="278">
        <v>10</v>
      </c>
      <c r="N18" s="279">
        <v>0</v>
      </c>
    </row>
    <row r="19" spans="1:14" s="44" customFormat="1" ht="15" customHeight="1">
      <c r="A19" s="39"/>
      <c r="B19" s="39" t="s">
        <v>26</v>
      </c>
      <c r="C19" s="280">
        <v>9850</v>
      </c>
      <c r="D19" s="281">
        <v>10</v>
      </c>
      <c r="E19" s="281">
        <v>620</v>
      </c>
      <c r="F19" s="281">
        <v>1160</v>
      </c>
      <c r="G19" s="281">
        <v>870</v>
      </c>
      <c r="H19" s="281">
        <v>1630</v>
      </c>
      <c r="I19" s="281">
        <v>2910</v>
      </c>
      <c r="J19" s="281">
        <v>2040</v>
      </c>
      <c r="K19" s="281">
        <v>450</v>
      </c>
      <c r="L19" s="281">
        <v>100</v>
      </c>
      <c r="M19" s="281">
        <v>40</v>
      </c>
      <c r="N19" s="282">
        <v>20</v>
      </c>
    </row>
    <row r="20" spans="1:14" ht="15" customHeight="1" thickBot="1">
      <c r="A20" s="12"/>
      <c r="B20" s="11"/>
      <c r="C20" s="12"/>
      <c r="D20" s="12"/>
      <c r="E20" s="12"/>
      <c r="F20" s="12"/>
      <c r="G20" s="12"/>
      <c r="H20" s="12"/>
      <c r="I20" s="12"/>
      <c r="J20" s="12"/>
      <c r="K20" s="12"/>
      <c r="L20" s="12"/>
      <c r="M20" s="12"/>
      <c r="N20" s="12"/>
    </row>
    <row r="21" spans="1:8" ht="15" customHeight="1">
      <c r="A21" s="385" t="s">
        <v>27</v>
      </c>
      <c r="B21" s="385"/>
      <c r="C21" s="385"/>
      <c r="D21" s="385"/>
      <c r="E21" s="385"/>
      <c r="F21" s="385"/>
      <c r="G21" s="385"/>
      <c r="H21" s="385"/>
    </row>
    <row r="22" ht="15" customHeight="1">
      <c r="A22" s="13" t="s">
        <v>28</v>
      </c>
    </row>
  </sheetData>
  <sheetProtection/>
  <mergeCells count="1">
    <mergeCell ref="A21:H21"/>
  </mergeCells>
  <printOptions/>
  <pageMargins left="0.7" right="0.7" top="0.75" bottom="0.75" header="0.3" footer="0.3"/>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421875" defaultRowHeight="15"/>
  <cols>
    <col min="1" max="1" width="40.7109375" style="31" customWidth="1"/>
    <col min="2" max="2" width="40.7109375" style="32" customWidth="1"/>
    <col min="3" max="10" width="20.7109375" style="3" customWidth="1"/>
    <col min="11" max="16384" width="8.421875" style="3" customWidth="1"/>
  </cols>
  <sheetData>
    <row r="1" spans="1:10" ht="15" customHeight="1">
      <c r="A1" s="27" t="s">
        <v>44</v>
      </c>
      <c r="B1" s="33"/>
      <c r="C1" s="34"/>
      <c r="D1" s="33"/>
      <c r="E1" s="33"/>
      <c r="F1" s="33"/>
      <c r="G1" s="33"/>
      <c r="H1" s="33"/>
      <c r="I1" s="33"/>
      <c r="J1" s="33"/>
    </row>
    <row r="2" spans="1:14" ht="15" customHeight="1">
      <c r="A2" s="25"/>
      <c r="B2" s="25"/>
      <c r="C2" s="30" t="s">
        <v>1</v>
      </c>
      <c r="D2" s="6"/>
      <c r="E2" s="6"/>
      <c r="F2" s="6"/>
      <c r="G2" s="6"/>
      <c r="H2" s="6"/>
      <c r="I2" s="6"/>
      <c r="J2" s="6"/>
      <c r="M2" s="17"/>
      <c r="N2" s="17"/>
    </row>
    <row r="3" spans="1:13" s="9" customFormat="1" ht="15" customHeight="1">
      <c r="A3" s="7"/>
      <c r="B3" s="7"/>
      <c r="C3" s="8" t="s">
        <v>2</v>
      </c>
      <c r="D3" s="8" t="s">
        <v>3</v>
      </c>
      <c r="E3" s="8" t="s">
        <v>4</v>
      </c>
      <c r="F3" s="8" t="s">
        <v>5</v>
      </c>
      <c r="G3" s="8" t="s">
        <v>6</v>
      </c>
      <c r="H3" s="8" t="s">
        <v>7</v>
      </c>
      <c r="I3" s="8" t="s">
        <v>8</v>
      </c>
      <c r="J3" s="8" t="s">
        <v>9</v>
      </c>
      <c r="L3" s="3"/>
      <c r="M3" s="3"/>
    </row>
    <row r="4" spans="1:14" s="177" customFormat="1" ht="15" customHeight="1">
      <c r="A4" s="39" t="s">
        <v>10</v>
      </c>
      <c r="B4" s="39"/>
      <c r="C4" s="286">
        <v>480760</v>
      </c>
      <c r="D4" s="284">
        <v>251510</v>
      </c>
      <c r="E4" s="285">
        <v>119180</v>
      </c>
      <c r="F4" s="285">
        <v>3420</v>
      </c>
      <c r="G4" s="285">
        <v>200</v>
      </c>
      <c r="H4" s="285">
        <v>64420</v>
      </c>
      <c r="I4" s="285">
        <v>34310</v>
      </c>
      <c r="J4" s="285">
        <v>7730</v>
      </c>
      <c r="L4" s="283"/>
      <c r="M4" s="283"/>
      <c r="N4" s="19"/>
    </row>
    <row r="5" spans="1:14" s="177" customFormat="1" ht="15" customHeight="1">
      <c r="A5" s="39" t="s">
        <v>41</v>
      </c>
      <c r="B5" s="39" t="s">
        <v>2</v>
      </c>
      <c r="C5" s="289">
        <v>48470</v>
      </c>
      <c r="D5" s="287">
        <v>34850</v>
      </c>
      <c r="E5" s="288">
        <v>12170</v>
      </c>
      <c r="F5" s="288">
        <v>100</v>
      </c>
      <c r="G5" s="288">
        <v>20</v>
      </c>
      <c r="H5" s="288">
        <v>50</v>
      </c>
      <c r="I5" s="288">
        <v>10</v>
      </c>
      <c r="J5" s="288">
        <v>1270</v>
      </c>
      <c r="N5" s="19"/>
    </row>
    <row r="6" spans="1:14" s="177" customFormat="1" ht="15" customHeight="1">
      <c r="A6" s="39"/>
      <c r="B6" s="39" t="s">
        <v>34</v>
      </c>
      <c r="C6" s="289">
        <v>22070</v>
      </c>
      <c r="D6" s="287">
        <v>19910</v>
      </c>
      <c r="E6" s="288">
        <v>1300</v>
      </c>
      <c r="F6" s="288">
        <v>70</v>
      </c>
      <c r="G6" s="288">
        <v>10</v>
      </c>
      <c r="H6" s="288">
        <v>50</v>
      </c>
      <c r="I6" s="288">
        <v>0</v>
      </c>
      <c r="J6" s="288">
        <v>740</v>
      </c>
      <c r="L6" s="44"/>
      <c r="M6" s="44"/>
      <c r="N6" s="19"/>
    </row>
    <row r="7" spans="1:14" s="177" customFormat="1" ht="15" customHeight="1">
      <c r="A7" s="39"/>
      <c r="B7" s="39" t="s">
        <v>35</v>
      </c>
      <c r="C7" s="289">
        <v>10410</v>
      </c>
      <c r="D7" s="287">
        <v>8030</v>
      </c>
      <c r="E7" s="288">
        <v>1900</v>
      </c>
      <c r="F7" s="288">
        <v>30</v>
      </c>
      <c r="G7" s="288">
        <v>10</v>
      </c>
      <c r="H7" s="288">
        <v>0</v>
      </c>
      <c r="I7" s="288">
        <v>0</v>
      </c>
      <c r="J7" s="288">
        <v>440</v>
      </c>
      <c r="L7" s="44"/>
      <c r="M7" s="44"/>
      <c r="N7" s="19"/>
    </row>
    <row r="8" spans="1:14" s="177" customFormat="1" ht="15" customHeight="1">
      <c r="A8" s="39"/>
      <c r="B8" s="39" t="s">
        <v>21</v>
      </c>
      <c r="C8" s="289">
        <v>12080</v>
      </c>
      <c r="D8" s="287">
        <v>3320</v>
      </c>
      <c r="E8" s="288">
        <v>8690</v>
      </c>
      <c r="F8" s="288">
        <v>0</v>
      </c>
      <c r="G8" s="288">
        <v>0</v>
      </c>
      <c r="H8" s="288">
        <v>0</v>
      </c>
      <c r="I8" s="288">
        <v>10</v>
      </c>
      <c r="J8" s="288">
        <v>50</v>
      </c>
      <c r="L8" s="44"/>
      <c r="M8" s="44"/>
      <c r="N8" s="19"/>
    </row>
    <row r="9" spans="1:14" s="177" customFormat="1" ht="15" customHeight="1">
      <c r="A9" s="39"/>
      <c r="B9" s="39" t="s">
        <v>36</v>
      </c>
      <c r="C9" s="289">
        <v>3130</v>
      </c>
      <c r="D9" s="287">
        <v>3100</v>
      </c>
      <c r="E9" s="288">
        <v>0</v>
      </c>
      <c r="F9" s="288">
        <v>0</v>
      </c>
      <c r="G9" s="288">
        <v>0</v>
      </c>
      <c r="H9" s="288">
        <v>0</v>
      </c>
      <c r="I9" s="288">
        <v>0</v>
      </c>
      <c r="J9" s="288">
        <v>30</v>
      </c>
      <c r="L9" s="44"/>
      <c r="M9" s="44"/>
      <c r="N9" s="19"/>
    </row>
    <row r="10" spans="1:14" s="177" customFormat="1" ht="15" customHeight="1">
      <c r="A10" s="39"/>
      <c r="B10" s="39" t="s">
        <v>26</v>
      </c>
      <c r="C10" s="289">
        <v>780</v>
      </c>
      <c r="D10" s="287">
        <v>490</v>
      </c>
      <c r="E10" s="288">
        <v>280</v>
      </c>
      <c r="F10" s="288">
        <v>0</v>
      </c>
      <c r="G10" s="288">
        <v>0</v>
      </c>
      <c r="H10" s="288">
        <v>0</v>
      </c>
      <c r="I10" s="288">
        <v>0</v>
      </c>
      <c r="J10" s="288">
        <v>10</v>
      </c>
      <c r="L10" s="44"/>
      <c r="M10" s="44"/>
      <c r="N10" s="19"/>
    </row>
    <row r="11" spans="1:14" s="177" customFormat="1" ht="15" customHeight="1">
      <c r="A11" s="39" t="s">
        <v>42</v>
      </c>
      <c r="B11" s="39" t="s">
        <v>2</v>
      </c>
      <c r="C11" s="289">
        <v>432250</v>
      </c>
      <c r="D11" s="287">
        <v>216640</v>
      </c>
      <c r="E11" s="288">
        <v>107000</v>
      </c>
      <c r="F11" s="288">
        <v>3330</v>
      </c>
      <c r="G11" s="288">
        <v>180</v>
      </c>
      <c r="H11" s="288">
        <v>64360</v>
      </c>
      <c r="I11" s="288">
        <v>34300</v>
      </c>
      <c r="J11" s="288">
        <v>6450</v>
      </c>
      <c r="L11" s="44"/>
      <c r="M11" s="44"/>
      <c r="N11" s="19"/>
    </row>
    <row r="12" spans="1:14" s="44" customFormat="1" ht="15" customHeight="1">
      <c r="A12" s="39"/>
      <c r="B12" s="39" t="s">
        <v>37</v>
      </c>
      <c r="C12" s="289">
        <v>97140</v>
      </c>
      <c r="D12" s="287">
        <v>84090</v>
      </c>
      <c r="E12" s="288">
        <v>6870</v>
      </c>
      <c r="F12" s="288">
        <v>900</v>
      </c>
      <c r="G12" s="288">
        <v>50</v>
      </c>
      <c r="H12" s="288">
        <v>5170</v>
      </c>
      <c r="I12" s="288">
        <v>40</v>
      </c>
      <c r="J12" s="288">
        <v>30</v>
      </c>
      <c r="N12" s="283"/>
    </row>
    <row r="13" spans="1:10" s="44" customFormat="1" ht="15" customHeight="1">
      <c r="A13" s="39"/>
      <c r="B13" s="39" t="s">
        <v>38</v>
      </c>
      <c r="C13" s="289">
        <v>23060</v>
      </c>
      <c r="D13" s="287">
        <v>22300</v>
      </c>
      <c r="E13" s="288">
        <v>130</v>
      </c>
      <c r="F13" s="288">
        <v>210</v>
      </c>
      <c r="G13" s="288">
        <v>10</v>
      </c>
      <c r="H13" s="288">
        <v>410</v>
      </c>
      <c r="I13" s="288">
        <v>10</v>
      </c>
      <c r="J13" s="288">
        <v>0</v>
      </c>
    </row>
    <row r="14" spans="1:14" s="44" customFormat="1" ht="15" customHeight="1">
      <c r="A14" s="39"/>
      <c r="B14" s="39" t="s">
        <v>35</v>
      </c>
      <c r="C14" s="289">
        <v>160420</v>
      </c>
      <c r="D14" s="287">
        <v>92030</v>
      </c>
      <c r="E14" s="288">
        <v>19060</v>
      </c>
      <c r="F14" s="288">
        <v>2200</v>
      </c>
      <c r="G14" s="288">
        <v>120</v>
      </c>
      <c r="H14" s="288">
        <v>46960</v>
      </c>
      <c r="I14" s="288">
        <v>0</v>
      </c>
      <c r="J14" s="288">
        <v>40</v>
      </c>
      <c r="N14" s="21"/>
    </row>
    <row r="15" spans="1:10" s="44" customFormat="1" ht="15" customHeight="1">
      <c r="A15" s="39"/>
      <c r="B15" s="39" t="s">
        <v>21</v>
      </c>
      <c r="C15" s="289">
        <v>123480</v>
      </c>
      <c r="D15" s="287">
        <v>4780</v>
      </c>
      <c r="E15" s="288">
        <v>66700</v>
      </c>
      <c r="F15" s="288">
        <v>10</v>
      </c>
      <c r="G15" s="288">
        <v>0</v>
      </c>
      <c r="H15" s="288">
        <v>11530</v>
      </c>
      <c r="I15" s="288">
        <v>34120</v>
      </c>
      <c r="J15" s="288">
        <v>6350</v>
      </c>
    </row>
    <row r="16" spans="1:10" s="44" customFormat="1" ht="15" customHeight="1">
      <c r="A16" s="39"/>
      <c r="B16" s="39" t="s">
        <v>36</v>
      </c>
      <c r="C16" s="289">
        <v>10780</v>
      </c>
      <c r="D16" s="287">
        <v>10700</v>
      </c>
      <c r="E16" s="288">
        <v>70</v>
      </c>
      <c r="F16" s="288">
        <v>0</v>
      </c>
      <c r="G16" s="288">
        <v>0</v>
      </c>
      <c r="H16" s="288">
        <v>10</v>
      </c>
      <c r="I16" s="288">
        <v>0</v>
      </c>
      <c r="J16" s="288">
        <v>0</v>
      </c>
    </row>
    <row r="17" spans="1:10" s="44" customFormat="1" ht="15" customHeight="1">
      <c r="A17" s="39"/>
      <c r="B17" s="39" t="s">
        <v>26</v>
      </c>
      <c r="C17" s="292">
        <v>17370</v>
      </c>
      <c r="D17" s="290">
        <v>2740</v>
      </c>
      <c r="E17" s="291">
        <v>14170</v>
      </c>
      <c r="F17" s="291">
        <v>10</v>
      </c>
      <c r="G17" s="291">
        <v>0</v>
      </c>
      <c r="H17" s="291">
        <v>300</v>
      </c>
      <c r="I17" s="291">
        <v>130</v>
      </c>
      <c r="J17" s="291">
        <v>20</v>
      </c>
    </row>
    <row r="18" spans="1:10" s="44" customFormat="1" ht="15" customHeight="1" thickBot="1">
      <c r="A18" s="35"/>
      <c r="B18" s="35"/>
      <c r="C18" s="35"/>
      <c r="D18" s="35"/>
      <c r="E18" s="35"/>
      <c r="F18" s="35"/>
      <c r="G18" s="35"/>
      <c r="H18" s="35"/>
      <c r="I18" s="35"/>
      <c r="J18" s="35"/>
    </row>
    <row r="19" spans="1:9" ht="15" customHeight="1">
      <c r="A19" s="385" t="s">
        <v>27</v>
      </c>
      <c r="B19" s="385"/>
      <c r="C19" s="385"/>
      <c r="D19" s="385"/>
      <c r="E19" s="385"/>
      <c r="F19" s="385"/>
      <c r="G19" s="385"/>
      <c r="H19" s="26"/>
      <c r="I19" s="26"/>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14" customFormat="1" ht="15"/>
    <row r="27" spans="1:9" ht="15">
      <c r="A27" s="386"/>
      <c r="B27" s="386"/>
      <c r="C27" s="386"/>
      <c r="D27" s="386"/>
      <c r="E27" s="386"/>
      <c r="F27" s="386"/>
      <c r="G27" s="386"/>
      <c r="H27" s="386"/>
      <c r="I27" s="386"/>
    </row>
  </sheetData>
  <sheetProtection/>
  <mergeCells count="2">
    <mergeCell ref="A19:G19"/>
    <mergeCell ref="A27:I27"/>
  </mergeCells>
  <printOptions/>
  <pageMargins left="0.7" right="0.7" top="0.75" bottom="0.75" header="0.3" footer="0.3"/>
  <pageSetup horizontalDpi="600" verticalDpi="600" orientation="landscape" paperSize="9" scale="75" r:id="rId1"/>
</worksheet>
</file>

<file path=xl/worksheets/sheet23.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69.8515625" defaultRowHeight="15"/>
  <cols>
    <col min="1" max="1" width="40.7109375" style="31" customWidth="1"/>
    <col min="2" max="2" width="40.7109375" style="32" customWidth="1"/>
    <col min="3" max="10" width="20.7109375" style="3" customWidth="1"/>
    <col min="11" max="16384" width="69.8515625" style="3" customWidth="1"/>
  </cols>
  <sheetData>
    <row r="1" spans="1:10" ht="15" customHeight="1">
      <c r="A1" s="27" t="s">
        <v>43</v>
      </c>
      <c r="B1" s="28"/>
      <c r="C1" s="29"/>
      <c r="D1" s="28"/>
      <c r="E1" s="28"/>
      <c r="F1" s="28"/>
      <c r="G1" s="28"/>
      <c r="H1" s="28"/>
      <c r="I1" s="28"/>
      <c r="J1" s="28"/>
    </row>
    <row r="2" spans="1:10" ht="15" customHeight="1">
      <c r="A2" s="25"/>
      <c r="B2" s="25"/>
      <c r="C2" s="30" t="s">
        <v>31</v>
      </c>
      <c r="D2" s="30"/>
      <c r="E2" s="30"/>
      <c r="F2" s="30"/>
      <c r="G2" s="30"/>
      <c r="H2" s="30"/>
      <c r="I2" s="30"/>
      <c r="J2" s="15"/>
    </row>
    <row r="3" spans="1:10" s="9" customFormat="1" ht="15" customHeight="1">
      <c r="A3" s="7"/>
      <c r="B3" s="7"/>
      <c r="C3" s="8" t="s">
        <v>2</v>
      </c>
      <c r="D3" s="8" t="s">
        <v>3</v>
      </c>
      <c r="E3" s="8" t="s">
        <v>4</v>
      </c>
      <c r="F3" s="8" t="s">
        <v>5</v>
      </c>
      <c r="G3" s="8" t="s">
        <v>6</v>
      </c>
      <c r="H3" s="8" t="s">
        <v>7</v>
      </c>
      <c r="I3" s="8" t="s">
        <v>8</v>
      </c>
      <c r="J3" s="8" t="s">
        <v>9</v>
      </c>
    </row>
    <row r="4" spans="1:10" s="177" customFormat="1" ht="15" customHeight="1">
      <c r="A4" s="39" t="s">
        <v>10</v>
      </c>
      <c r="B4" s="39"/>
      <c r="C4" s="359">
        <v>1560.97804</v>
      </c>
      <c r="D4" s="360">
        <v>804.25365</v>
      </c>
      <c r="E4" s="361">
        <v>252.78374</v>
      </c>
      <c r="F4" s="361">
        <v>10.32039</v>
      </c>
      <c r="G4" s="361">
        <v>0.90718</v>
      </c>
      <c r="H4" s="361">
        <v>132.97753</v>
      </c>
      <c r="I4" s="361">
        <v>285.12306</v>
      </c>
      <c r="J4" s="361">
        <v>74.61251</v>
      </c>
    </row>
    <row r="5" spans="1:10" s="177" customFormat="1" ht="15" customHeight="1">
      <c r="A5" s="39" t="s">
        <v>41</v>
      </c>
      <c r="B5" s="39" t="s">
        <v>2</v>
      </c>
      <c r="C5" s="362">
        <v>370.42668</v>
      </c>
      <c r="D5" s="363">
        <v>275.65772</v>
      </c>
      <c r="E5" s="364">
        <v>88.55939</v>
      </c>
      <c r="F5" s="364">
        <v>1.08155</v>
      </c>
      <c r="G5" s="364">
        <v>0.29794</v>
      </c>
      <c r="H5" s="364">
        <v>0.37046</v>
      </c>
      <c r="I5" s="364">
        <v>0.13898</v>
      </c>
      <c r="J5" s="364">
        <v>4.32065</v>
      </c>
    </row>
    <row r="6" spans="1:10" s="177" customFormat="1" ht="15" customHeight="1">
      <c r="A6" s="39"/>
      <c r="B6" s="39" t="s">
        <v>34</v>
      </c>
      <c r="C6" s="362">
        <v>231.76845</v>
      </c>
      <c r="D6" s="363">
        <v>225.94385</v>
      </c>
      <c r="E6" s="364">
        <v>1.39878</v>
      </c>
      <c r="F6" s="364">
        <v>0.83034</v>
      </c>
      <c r="G6" s="364">
        <v>0.21874</v>
      </c>
      <c r="H6" s="364">
        <v>0.37046</v>
      </c>
      <c r="I6" s="365">
        <v>0</v>
      </c>
      <c r="J6" s="364">
        <v>3.0063</v>
      </c>
    </row>
    <row r="7" spans="1:10" s="177" customFormat="1" ht="15" customHeight="1">
      <c r="A7" s="39"/>
      <c r="B7" s="39" t="s">
        <v>35</v>
      </c>
      <c r="C7" s="362">
        <v>48.9894</v>
      </c>
      <c r="D7" s="363">
        <v>44.26572</v>
      </c>
      <c r="E7" s="364">
        <v>3.4175</v>
      </c>
      <c r="F7" s="364">
        <v>0.25087</v>
      </c>
      <c r="G7" s="364">
        <v>0.0792</v>
      </c>
      <c r="H7" s="365">
        <v>0</v>
      </c>
      <c r="I7" s="365">
        <v>0</v>
      </c>
      <c r="J7" s="364">
        <v>0.9761</v>
      </c>
    </row>
    <row r="8" spans="1:10" s="177" customFormat="1" ht="15" customHeight="1">
      <c r="A8" s="39"/>
      <c r="B8" s="39" t="s">
        <v>21</v>
      </c>
      <c r="C8" s="362">
        <v>88.68705</v>
      </c>
      <c r="D8" s="363">
        <v>4.78577</v>
      </c>
      <c r="E8" s="364">
        <v>83.4409</v>
      </c>
      <c r="F8" s="364">
        <v>0.00034</v>
      </c>
      <c r="G8" s="365">
        <v>0</v>
      </c>
      <c r="H8" s="365">
        <v>0</v>
      </c>
      <c r="I8" s="364">
        <v>0.13898</v>
      </c>
      <c r="J8" s="364">
        <v>0.32106</v>
      </c>
    </row>
    <row r="9" spans="1:10" s="177" customFormat="1" ht="15" customHeight="1">
      <c r="A9" s="39"/>
      <c r="B9" s="39" t="s">
        <v>36</v>
      </c>
      <c r="C9" s="362">
        <v>0</v>
      </c>
      <c r="D9" s="363">
        <v>0</v>
      </c>
      <c r="E9" s="364">
        <v>0</v>
      </c>
      <c r="F9" s="365">
        <v>0</v>
      </c>
      <c r="G9" s="365">
        <v>0</v>
      </c>
      <c r="H9" s="365">
        <v>0</v>
      </c>
      <c r="I9" s="365">
        <v>0</v>
      </c>
      <c r="J9" s="364">
        <v>0</v>
      </c>
    </row>
    <row r="10" spans="1:10" s="177" customFormat="1" ht="15" customHeight="1">
      <c r="A10" s="39"/>
      <c r="B10" s="39" t="s">
        <v>26</v>
      </c>
      <c r="C10" s="362">
        <v>0.98179</v>
      </c>
      <c r="D10" s="363">
        <v>0.66238</v>
      </c>
      <c r="E10" s="364">
        <v>0.30221</v>
      </c>
      <c r="F10" s="365">
        <v>0</v>
      </c>
      <c r="G10" s="365">
        <v>0</v>
      </c>
      <c r="H10" s="365">
        <v>0</v>
      </c>
      <c r="I10" s="365">
        <v>0</v>
      </c>
      <c r="J10" s="364">
        <v>0.0172</v>
      </c>
    </row>
    <row r="11" spans="1:10" s="177" customFormat="1" ht="15" customHeight="1">
      <c r="A11" s="39" t="s">
        <v>42</v>
      </c>
      <c r="B11" s="39" t="s">
        <v>2</v>
      </c>
      <c r="C11" s="362">
        <v>1190.40611</v>
      </c>
      <c r="D11" s="363">
        <v>528.50921</v>
      </c>
      <c r="E11" s="364">
        <v>164.22322</v>
      </c>
      <c r="F11" s="364">
        <v>9.23883</v>
      </c>
      <c r="G11" s="364">
        <v>0.60924</v>
      </c>
      <c r="H11" s="364">
        <v>132.5565</v>
      </c>
      <c r="I11" s="364">
        <v>284.98408</v>
      </c>
      <c r="J11" s="364">
        <v>70.28503</v>
      </c>
    </row>
    <row r="12" spans="1:10" s="44" customFormat="1" ht="15" customHeight="1">
      <c r="A12" s="39"/>
      <c r="B12" s="39" t="s">
        <v>37</v>
      </c>
      <c r="C12" s="362">
        <v>376.60922</v>
      </c>
      <c r="D12" s="363">
        <v>348.43676</v>
      </c>
      <c r="E12" s="364">
        <v>6.54441</v>
      </c>
      <c r="F12" s="364">
        <v>5.31167</v>
      </c>
      <c r="G12" s="364">
        <v>0.31764</v>
      </c>
      <c r="H12" s="364">
        <v>15.7007</v>
      </c>
      <c r="I12" s="364">
        <v>0.12394</v>
      </c>
      <c r="J12" s="364">
        <v>0.17411</v>
      </c>
    </row>
    <row r="13" spans="1:10" s="44" customFormat="1" ht="15" customHeight="1">
      <c r="A13" s="39"/>
      <c r="B13" s="39" t="s">
        <v>38</v>
      </c>
      <c r="C13" s="362">
        <v>35.50064</v>
      </c>
      <c r="D13" s="363">
        <v>34.40742</v>
      </c>
      <c r="E13" s="364">
        <v>0.12829</v>
      </c>
      <c r="F13" s="364">
        <v>0.37167</v>
      </c>
      <c r="G13" s="364">
        <v>0.02879</v>
      </c>
      <c r="H13" s="364">
        <v>0.55386</v>
      </c>
      <c r="I13" s="364">
        <v>0.01061</v>
      </c>
      <c r="J13" s="365">
        <v>0</v>
      </c>
    </row>
    <row r="14" spans="1:10" s="44" customFormat="1" ht="15" customHeight="1">
      <c r="A14" s="39"/>
      <c r="B14" s="39" t="s">
        <v>35</v>
      </c>
      <c r="C14" s="362">
        <v>246.46121</v>
      </c>
      <c r="D14" s="363">
        <v>122.91285</v>
      </c>
      <c r="E14" s="364">
        <v>19.66267</v>
      </c>
      <c r="F14" s="364">
        <v>3.48267</v>
      </c>
      <c r="G14" s="364">
        <v>0.26054</v>
      </c>
      <c r="H14" s="364">
        <v>99.62694</v>
      </c>
      <c r="I14" s="364">
        <v>0.00769</v>
      </c>
      <c r="J14" s="364">
        <v>0.50785</v>
      </c>
    </row>
    <row r="15" spans="1:10" s="44" customFormat="1" ht="15" customHeight="1">
      <c r="A15" s="39"/>
      <c r="B15" s="39" t="s">
        <v>21</v>
      </c>
      <c r="C15" s="362">
        <v>520.08729</v>
      </c>
      <c r="D15" s="363">
        <v>20.1863</v>
      </c>
      <c r="E15" s="364">
        <v>129.11638</v>
      </c>
      <c r="F15" s="364">
        <v>0.00904</v>
      </c>
      <c r="G15" s="364">
        <v>0.00223</v>
      </c>
      <c r="H15" s="364">
        <v>16.37998</v>
      </c>
      <c r="I15" s="364">
        <v>284.81493</v>
      </c>
      <c r="J15" s="364">
        <v>69.57844</v>
      </c>
    </row>
    <row r="16" spans="1:10" s="44" customFormat="1" ht="15" customHeight="1">
      <c r="A16" s="39"/>
      <c r="B16" s="39" t="s">
        <v>36</v>
      </c>
      <c r="C16" s="362">
        <v>0</v>
      </c>
      <c r="D16" s="363">
        <v>0</v>
      </c>
      <c r="E16" s="364">
        <v>0</v>
      </c>
      <c r="F16" s="364">
        <v>0</v>
      </c>
      <c r="G16" s="365">
        <v>0</v>
      </c>
      <c r="H16" s="364">
        <v>0</v>
      </c>
      <c r="I16" s="365">
        <v>0</v>
      </c>
      <c r="J16" s="364">
        <v>0</v>
      </c>
    </row>
    <row r="17" spans="1:10" s="44" customFormat="1" ht="15" customHeight="1">
      <c r="A17" s="39"/>
      <c r="B17" s="39" t="s">
        <v>26</v>
      </c>
      <c r="C17" s="366">
        <v>11.74776</v>
      </c>
      <c r="D17" s="367">
        <v>2.56589</v>
      </c>
      <c r="E17" s="368">
        <v>8.77149</v>
      </c>
      <c r="F17" s="368">
        <v>0.06378</v>
      </c>
      <c r="G17" s="368">
        <v>4E-05</v>
      </c>
      <c r="H17" s="368">
        <v>0.29502</v>
      </c>
      <c r="I17" s="368">
        <v>0.02691</v>
      </c>
      <c r="J17" s="368">
        <v>0.02463</v>
      </c>
    </row>
    <row r="18" spans="1:10" ht="15" customHeight="1" thickBot="1">
      <c r="A18" s="12"/>
      <c r="B18" s="12"/>
      <c r="C18" s="12"/>
      <c r="D18" s="12"/>
      <c r="E18" s="12"/>
      <c r="F18" s="12"/>
      <c r="G18" s="12"/>
      <c r="H18" s="12"/>
      <c r="I18" s="12"/>
      <c r="J18" s="12"/>
    </row>
    <row r="19" spans="1:9" ht="15" customHeight="1">
      <c r="A19" s="385" t="s">
        <v>27</v>
      </c>
      <c r="B19" s="385"/>
      <c r="C19" s="385"/>
      <c r="D19" s="385"/>
      <c r="E19" s="385"/>
      <c r="F19" s="385"/>
      <c r="G19" s="385"/>
      <c r="H19" s="26"/>
      <c r="I19" s="26"/>
    </row>
    <row r="20" spans="1:2" ht="15.75" customHeight="1">
      <c r="A20" s="3"/>
      <c r="B20" s="3"/>
    </row>
    <row r="21" spans="1:2" ht="15.75" customHeight="1">
      <c r="A21" s="3"/>
      <c r="B21" s="3"/>
    </row>
    <row r="22" spans="1:2" ht="15.75" customHeight="1">
      <c r="A22" s="3"/>
      <c r="B22" s="3"/>
    </row>
    <row r="23" spans="1:2" ht="15.75" customHeight="1">
      <c r="A23" s="3"/>
      <c r="B23" s="3"/>
    </row>
    <row r="24" spans="1:2" ht="15.75" customHeight="1">
      <c r="A24" s="3"/>
      <c r="B24" s="3"/>
    </row>
    <row r="25" spans="1:2" ht="15.75" customHeight="1">
      <c r="A25" s="3"/>
      <c r="B25" s="3"/>
    </row>
    <row r="26" s="14" customFormat="1" ht="15.75" customHeight="1"/>
    <row r="27" spans="1:9" ht="15.75" customHeight="1">
      <c r="A27" s="386"/>
      <c r="B27" s="386"/>
      <c r="C27" s="386"/>
      <c r="D27" s="386"/>
      <c r="E27" s="386"/>
      <c r="F27" s="386"/>
      <c r="G27" s="386"/>
      <c r="H27" s="386"/>
      <c r="I27" s="386"/>
    </row>
  </sheetData>
  <sheetProtection/>
  <mergeCells count="2">
    <mergeCell ref="A19:G19"/>
    <mergeCell ref="A27:I27"/>
  </mergeCells>
  <printOptions/>
  <pageMargins left="0.7" right="0.7" top="0.75" bottom="0.75" header="0.3" footer="0.3"/>
  <pageSetup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69.8515625" defaultRowHeight="15"/>
  <cols>
    <col min="1" max="1" width="40.7109375" style="31" customWidth="1"/>
    <col min="2" max="2" width="40.7109375" style="32" customWidth="1"/>
    <col min="3" max="10" width="20.7109375" style="3" customWidth="1"/>
    <col min="11" max="16384" width="69.8515625" style="3" customWidth="1"/>
  </cols>
  <sheetData>
    <row r="1" spans="1:10" ht="15" customHeight="1">
      <c r="A1" s="27" t="s">
        <v>40</v>
      </c>
      <c r="B1" s="28"/>
      <c r="C1" s="29"/>
      <c r="D1" s="28"/>
      <c r="E1" s="28"/>
      <c r="F1" s="28"/>
      <c r="G1" s="28"/>
      <c r="H1" s="28"/>
      <c r="I1" s="28"/>
      <c r="J1" s="28"/>
    </row>
    <row r="2" spans="1:10" ht="15" customHeight="1">
      <c r="A2" s="25"/>
      <c r="B2" s="25"/>
      <c r="C2" s="30" t="s">
        <v>31</v>
      </c>
      <c r="D2" s="30"/>
      <c r="E2" s="30"/>
      <c r="F2" s="30"/>
      <c r="G2" s="30"/>
      <c r="H2" s="30"/>
      <c r="I2" s="30"/>
      <c r="J2" s="15"/>
    </row>
    <row r="3" spans="1:10" s="9" customFormat="1" ht="15" customHeight="1">
      <c r="A3" s="7"/>
      <c r="B3" s="7"/>
      <c r="C3" s="8" t="s">
        <v>2</v>
      </c>
      <c r="D3" s="8" t="s">
        <v>3</v>
      </c>
      <c r="E3" s="8" t="s">
        <v>4</v>
      </c>
      <c r="F3" s="8" t="s">
        <v>5</v>
      </c>
      <c r="G3" s="8" t="s">
        <v>6</v>
      </c>
      <c r="H3" s="8" t="s">
        <v>7</v>
      </c>
      <c r="I3" s="8" t="s">
        <v>8</v>
      </c>
      <c r="J3" s="8" t="s">
        <v>9</v>
      </c>
    </row>
    <row r="4" spans="1:10" s="177" customFormat="1" ht="15" customHeight="1">
      <c r="A4" s="39" t="s">
        <v>10</v>
      </c>
      <c r="B4" s="39"/>
      <c r="C4" s="369">
        <v>1473.26692</v>
      </c>
      <c r="D4" s="370">
        <v>782.46337</v>
      </c>
      <c r="E4" s="371">
        <v>188.73828</v>
      </c>
      <c r="F4" s="371">
        <v>7.54179</v>
      </c>
      <c r="G4" s="371">
        <v>0.56745</v>
      </c>
      <c r="H4" s="371">
        <v>159.69019</v>
      </c>
      <c r="I4" s="371">
        <v>281.33337</v>
      </c>
      <c r="J4" s="371">
        <v>52.93247</v>
      </c>
    </row>
    <row r="5" spans="1:10" s="177" customFormat="1" ht="15" customHeight="1">
      <c r="A5" s="39" t="s">
        <v>41</v>
      </c>
      <c r="B5" s="39" t="s">
        <v>2</v>
      </c>
      <c r="C5" s="372">
        <v>350.34956</v>
      </c>
      <c r="D5" s="373">
        <v>278.37173</v>
      </c>
      <c r="E5" s="374">
        <v>67.37508</v>
      </c>
      <c r="F5" s="374">
        <v>0.74202</v>
      </c>
      <c r="G5" s="374">
        <v>0.11681</v>
      </c>
      <c r="H5" s="374">
        <v>0.31568</v>
      </c>
      <c r="I5" s="374">
        <v>0.06161</v>
      </c>
      <c r="J5" s="374">
        <v>3.36664</v>
      </c>
    </row>
    <row r="6" spans="1:10" s="177" customFormat="1" ht="15" customHeight="1">
      <c r="A6" s="39"/>
      <c r="B6" s="39" t="s">
        <v>34</v>
      </c>
      <c r="C6" s="372">
        <v>170.93028</v>
      </c>
      <c r="D6" s="373">
        <v>166.57841</v>
      </c>
      <c r="E6" s="374">
        <v>1.19611</v>
      </c>
      <c r="F6" s="374">
        <v>0.60237</v>
      </c>
      <c r="G6" s="374">
        <v>0.09309</v>
      </c>
      <c r="H6" s="374">
        <v>0.31568</v>
      </c>
      <c r="I6" s="375">
        <v>0</v>
      </c>
      <c r="J6" s="374">
        <v>2.14462</v>
      </c>
    </row>
    <row r="7" spans="1:10" s="177" customFormat="1" ht="15" customHeight="1">
      <c r="A7" s="39"/>
      <c r="B7" s="39" t="s">
        <v>35</v>
      </c>
      <c r="C7" s="372">
        <v>34.77608</v>
      </c>
      <c r="D7" s="373">
        <v>31.49432</v>
      </c>
      <c r="E7" s="374">
        <v>2.43177</v>
      </c>
      <c r="F7" s="374">
        <v>0.13939</v>
      </c>
      <c r="G7" s="374">
        <v>0.02372</v>
      </c>
      <c r="H7" s="375">
        <v>0</v>
      </c>
      <c r="I7" s="375">
        <v>0</v>
      </c>
      <c r="J7" s="374">
        <v>0.68687</v>
      </c>
    </row>
    <row r="8" spans="1:10" s="177" customFormat="1" ht="15" customHeight="1">
      <c r="A8" s="39"/>
      <c r="B8" s="39" t="s">
        <v>21</v>
      </c>
      <c r="C8" s="372">
        <v>114.70914</v>
      </c>
      <c r="D8" s="373">
        <v>50.70697</v>
      </c>
      <c r="E8" s="374">
        <v>63.49262</v>
      </c>
      <c r="F8" s="374">
        <v>0.00025</v>
      </c>
      <c r="G8" s="375">
        <v>0</v>
      </c>
      <c r="H8" s="375">
        <v>0</v>
      </c>
      <c r="I8" s="374">
        <v>0.06161</v>
      </c>
      <c r="J8" s="374">
        <v>0.44769</v>
      </c>
    </row>
    <row r="9" spans="1:10" s="177" customFormat="1" ht="15" customHeight="1">
      <c r="A9" s="39"/>
      <c r="B9" s="39" t="s">
        <v>36</v>
      </c>
      <c r="C9" s="372">
        <v>29.00106</v>
      </c>
      <c r="D9" s="373">
        <v>28.91805</v>
      </c>
      <c r="E9" s="374">
        <v>0.00333</v>
      </c>
      <c r="F9" s="375">
        <v>0</v>
      </c>
      <c r="G9" s="375">
        <v>0</v>
      </c>
      <c r="H9" s="375">
        <v>0</v>
      </c>
      <c r="I9" s="375">
        <v>0</v>
      </c>
      <c r="J9" s="374">
        <v>0.07968</v>
      </c>
    </row>
    <row r="10" spans="1:10" s="177" customFormat="1" ht="15" customHeight="1">
      <c r="A10" s="39"/>
      <c r="B10" s="39" t="s">
        <v>26</v>
      </c>
      <c r="C10" s="372">
        <v>0.933</v>
      </c>
      <c r="D10" s="373">
        <v>0.67397</v>
      </c>
      <c r="E10" s="374">
        <v>0.25125</v>
      </c>
      <c r="F10" s="375">
        <v>0</v>
      </c>
      <c r="G10" s="375">
        <v>0</v>
      </c>
      <c r="H10" s="375">
        <v>0</v>
      </c>
      <c r="I10" s="375">
        <v>0</v>
      </c>
      <c r="J10" s="374">
        <v>0.00778</v>
      </c>
    </row>
    <row r="11" spans="1:10" s="177" customFormat="1" ht="15" customHeight="1">
      <c r="A11" s="39" t="s">
        <v>42</v>
      </c>
      <c r="B11" s="39" t="s">
        <v>2</v>
      </c>
      <c r="C11" s="372">
        <v>1122.89714</v>
      </c>
      <c r="D11" s="373">
        <v>504.08969</v>
      </c>
      <c r="E11" s="374">
        <v>121.36285</v>
      </c>
      <c r="F11" s="374">
        <v>6.79976</v>
      </c>
      <c r="G11" s="374">
        <v>0.45064</v>
      </c>
      <c r="H11" s="374">
        <v>159.35742</v>
      </c>
      <c r="I11" s="374">
        <v>281.27176</v>
      </c>
      <c r="J11" s="374">
        <v>49.56501</v>
      </c>
    </row>
    <row r="12" spans="1:10" s="44" customFormat="1" ht="15" customHeight="1">
      <c r="A12" s="39"/>
      <c r="B12" s="39" t="s">
        <v>37</v>
      </c>
      <c r="C12" s="372">
        <v>344.64505</v>
      </c>
      <c r="D12" s="373">
        <v>319.3452</v>
      </c>
      <c r="E12" s="374">
        <v>5.81865</v>
      </c>
      <c r="F12" s="374">
        <v>4.38316</v>
      </c>
      <c r="G12" s="374">
        <v>0.257</v>
      </c>
      <c r="H12" s="374">
        <v>14.55858</v>
      </c>
      <c r="I12" s="374">
        <v>0.10243</v>
      </c>
      <c r="J12" s="374">
        <v>0.18003</v>
      </c>
    </row>
    <row r="13" spans="1:10" s="44" customFormat="1" ht="15" customHeight="1">
      <c r="A13" s="39"/>
      <c r="B13" s="39" t="s">
        <v>38</v>
      </c>
      <c r="C13" s="372">
        <v>24.43885</v>
      </c>
      <c r="D13" s="373">
        <v>23.59621</v>
      </c>
      <c r="E13" s="374">
        <v>0.0971</v>
      </c>
      <c r="F13" s="374">
        <v>0.23189</v>
      </c>
      <c r="G13" s="374">
        <v>0.01386</v>
      </c>
      <c r="H13" s="374">
        <v>0.48951</v>
      </c>
      <c r="I13" s="374">
        <v>0.01028</v>
      </c>
      <c r="J13" s="375">
        <v>0</v>
      </c>
    </row>
    <row r="14" spans="1:10" s="44" customFormat="1" ht="15" customHeight="1">
      <c r="A14" s="39"/>
      <c r="B14" s="39" t="s">
        <v>35</v>
      </c>
      <c r="C14" s="372">
        <v>186.02774</v>
      </c>
      <c r="D14" s="373">
        <v>88.03229</v>
      </c>
      <c r="E14" s="374">
        <v>14.87571</v>
      </c>
      <c r="F14" s="374">
        <v>2.13565</v>
      </c>
      <c r="G14" s="374">
        <v>0.17768</v>
      </c>
      <c r="H14" s="374">
        <v>80.38988</v>
      </c>
      <c r="I14" s="374">
        <v>0.0053</v>
      </c>
      <c r="J14" s="374">
        <v>0.41124</v>
      </c>
    </row>
    <row r="15" spans="1:10" s="44" customFormat="1" ht="15" customHeight="1">
      <c r="A15" s="39"/>
      <c r="B15" s="39" t="s">
        <v>21</v>
      </c>
      <c r="C15" s="372">
        <v>532.84195</v>
      </c>
      <c r="D15" s="373">
        <v>45.60295</v>
      </c>
      <c r="E15" s="374">
        <v>93.5694</v>
      </c>
      <c r="F15" s="374">
        <v>0.00441</v>
      </c>
      <c r="G15" s="374">
        <v>0.00206</v>
      </c>
      <c r="H15" s="374">
        <v>63.59209</v>
      </c>
      <c r="I15" s="374">
        <v>281.1207</v>
      </c>
      <c r="J15" s="374">
        <v>48.95033</v>
      </c>
    </row>
    <row r="16" spans="1:10" s="44" customFormat="1" ht="15" customHeight="1">
      <c r="A16" s="39"/>
      <c r="B16" s="39" t="s">
        <v>36</v>
      </c>
      <c r="C16" s="372">
        <v>25.37329</v>
      </c>
      <c r="D16" s="373">
        <v>25.33476</v>
      </c>
      <c r="E16" s="374">
        <v>0.03388</v>
      </c>
      <c r="F16" s="374">
        <v>0.0042</v>
      </c>
      <c r="G16" s="375">
        <v>0</v>
      </c>
      <c r="H16" s="374">
        <v>0.00011</v>
      </c>
      <c r="I16" s="375">
        <v>0</v>
      </c>
      <c r="J16" s="374">
        <v>0.00034</v>
      </c>
    </row>
    <row r="17" spans="1:10" s="44" customFormat="1" ht="15" customHeight="1">
      <c r="A17" s="39"/>
      <c r="B17" s="39" t="s">
        <v>26</v>
      </c>
      <c r="C17" s="376">
        <v>9.57026</v>
      </c>
      <c r="D17" s="377">
        <v>2.17828</v>
      </c>
      <c r="E17" s="378">
        <v>6.96811</v>
      </c>
      <c r="F17" s="378">
        <v>0.04046</v>
      </c>
      <c r="G17" s="378">
        <v>4E-05</v>
      </c>
      <c r="H17" s="378">
        <v>0.32725</v>
      </c>
      <c r="I17" s="378">
        <v>0.03304</v>
      </c>
      <c r="J17" s="378">
        <v>0.02308</v>
      </c>
    </row>
    <row r="18" spans="1:10" s="44" customFormat="1" ht="15" customHeight="1" thickBot="1">
      <c r="A18" s="35"/>
      <c r="B18" s="35"/>
      <c r="C18" s="35"/>
      <c r="D18" s="35"/>
      <c r="E18" s="35"/>
      <c r="F18" s="35"/>
      <c r="G18" s="35"/>
      <c r="H18" s="35"/>
      <c r="I18" s="35"/>
      <c r="J18" s="35"/>
    </row>
    <row r="19" spans="1:9" ht="15" customHeight="1">
      <c r="A19" s="385" t="s">
        <v>27</v>
      </c>
      <c r="B19" s="385"/>
      <c r="C19" s="385"/>
      <c r="D19" s="385"/>
      <c r="E19" s="385"/>
      <c r="F19" s="385"/>
      <c r="G19" s="385"/>
      <c r="H19" s="26"/>
      <c r="I19" s="26"/>
    </row>
    <row r="20" spans="1:2" ht="15.75" customHeight="1">
      <c r="A20" s="3"/>
      <c r="B20" s="3"/>
    </row>
    <row r="21" spans="1:2" ht="15.75" customHeight="1">
      <c r="A21" s="3"/>
      <c r="B21" s="3"/>
    </row>
    <row r="22" spans="1:2" ht="15.75" customHeight="1">
      <c r="A22" s="3"/>
      <c r="B22" s="3"/>
    </row>
    <row r="23" spans="1:2" ht="15.75" customHeight="1">
      <c r="A23" s="3"/>
      <c r="B23" s="3"/>
    </row>
    <row r="24" spans="1:2" ht="15.75" customHeight="1">
      <c r="A24" s="3"/>
      <c r="B24" s="3"/>
    </row>
    <row r="25" spans="1:2" ht="15.75" customHeight="1">
      <c r="A25" s="3"/>
      <c r="B25" s="3"/>
    </row>
    <row r="26" s="14" customFormat="1" ht="15.75" customHeight="1"/>
    <row r="27" spans="1:9" ht="15.75" customHeight="1">
      <c r="A27" s="386"/>
      <c r="B27" s="386"/>
      <c r="C27" s="386"/>
      <c r="D27" s="386"/>
      <c r="E27" s="386"/>
      <c r="F27" s="386"/>
      <c r="G27" s="386"/>
      <c r="H27" s="386"/>
      <c r="I27" s="386"/>
    </row>
  </sheetData>
  <sheetProtection/>
  <mergeCells count="2">
    <mergeCell ref="A19:G19"/>
    <mergeCell ref="A27:I27"/>
  </mergeCells>
  <printOptions/>
  <pageMargins left="0.7" right="0.7" top="0.75" bottom="0.75" header="0.3" footer="0.3"/>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D1"/>
    </sheetView>
  </sheetViews>
  <sheetFormatPr defaultColWidth="9.140625" defaultRowHeight="15"/>
  <cols>
    <col min="1" max="1" width="40.57421875" style="3" customWidth="1"/>
    <col min="2" max="2" width="41.8515625" style="3" customWidth="1"/>
    <col min="3" max="3" width="18.421875" style="3" customWidth="1"/>
    <col min="4" max="4" width="32.7109375" style="3" customWidth="1"/>
    <col min="5" max="5" width="21.8515625" style="3" customWidth="1"/>
    <col min="6" max="6" width="16.421875" style="3" customWidth="1"/>
    <col min="7" max="7" width="22.140625" style="3" customWidth="1"/>
    <col min="8" max="8" width="20.8515625" style="3" customWidth="1"/>
    <col min="9" max="9" width="20.7109375" style="3" customWidth="1"/>
    <col min="10" max="10" width="21.7109375" style="3" customWidth="1"/>
    <col min="11" max="16384" width="9.140625" style="3" customWidth="1"/>
  </cols>
  <sheetData>
    <row r="1" spans="1:10" s="24" customFormat="1" ht="15" customHeight="1">
      <c r="A1" s="392" t="s">
        <v>32</v>
      </c>
      <c r="B1" s="393"/>
      <c r="C1" s="393"/>
      <c r="D1" s="393"/>
      <c r="E1" s="392"/>
      <c r="F1" s="393"/>
      <c r="G1" s="393"/>
      <c r="H1" s="393"/>
      <c r="I1" s="392"/>
      <c r="J1" s="393"/>
    </row>
    <row r="2" spans="1:10" ht="15" customHeight="1">
      <c r="A2" s="25"/>
      <c r="B2" s="25"/>
      <c r="C2" s="30" t="s">
        <v>1</v>
      </c>
      <c r="D2" s="6"/>
      <c r="E2" s="6"/>
      <c r="F2" s="6"/>
      <c r="G2" s="6"/>
      <c r="H2" s="6"/>
      <c r="I2" s="6"/>
      <c r="J2" s="6"/>
    </row>
    <row r="3" spans="1:10" ht="15" customHeight="1">
      <c r="A3" s="7"/>
      <c r="B3" s="7"/>
      <c r="C3" s="8" t="s">
        <v>2</v>
      </c>
      <c r="D3" s="8" t="s">
        <v>3</v>
      </c>
      <c r="E3" s="8" t="s">
        <v>4</v>
      </c>
      <c r="F3" s="8" t="s">
        <v>5</v>
      </c>
      <c r="G3" s="8" t="s">
        <v>6</v>
      </c>
      <c r="H3" s="8" t="s">
        <v>7</v>
      </c>
      <c r="I3" s="8" t="s">
        <v>8</v>
      </c>
      <c r="J3" s="8" t="s">
        <v>9</v>
      </c>
    </row>
    <row r="4" spans="2:9" s="44" customFormat="1" ht="15" customHeight="1">
      <c r="B4" s="39"/>
      <c r="C4" s="39"/>
      <c r="D4" s="39"/>
      <c r="E4" s="39"/>
      <c r="F4" s="39"/>
      <c r="G4" s="39"/>
      <c r="H4" s="39"/>
      <c r="I4" s="39"/>
    </row>
    <row r="5" spans="1:10" s="44" customFormat="1" ht="15" customHeight="1">
      <c r="A5" s="39" t="s">
        <v>10</v>
      </c>
      <c r="B5" s="39"/>
      <c r="C5" s="293">
        <v>308300</v>
      </c>
      <c r="D5" s="294">
        <v>150220</v>
      </c>
      <c r="E5" s="295">
        <v>96130</v>
      </c>
      <c r="F5" s="295">
        <v>2620</v>
      </c>
      <c r="G5" s="295">
        <v>190</v>
      </c>
      <c r="H5" s="295">
        <v>55410</v>
      </c>
      <c r="I5" s="295">
        <v>47500</v>
      </c>
      <c r="J5" s="296">
        <v>7320</v>
      </c>
    </row>
    <row r="6" spans="1:10" s="44" customFormat="1" ht="15" customHeight="1">
      <c r="A6" s="39" t="s">
        <v>33</v>
      </c>
      <c r="B6" s="39" t="s">
        <v>2</v>
      </c>
      <c r="C6" s="297">
        <v>32290</v>
      </c>
      <c r="D6" s="298">
        <v>25240</v>
      </c>
      <c r="E6" s="299">
        <v>10390</v>
      </c>
      <c r="F6" s="299">
        <v>100</v>
      </c>
      <c r="G6" s="299">
        <v>20</v>
      </c>
      <c r="H6" s="299">
        <v>50</v>
      </c>
      <c r="I6" s="299">
        <v>20</v>
      </c>
      <c r="J6" s="300">
        <v>1040</v>
      </c>
    </row>
    <row r="7" spans="1:10" s="44" customFormat="1" ht="15" customHeight="1">
      <c r="A7" s="39"/>
      <c r="B7" s="39" t="s">
        <v>34</v>
      </c>
      <c r="C7" s="301">
        <v>14920</v>
      </c>
      <c r="D7" s="302">
        <v>14280</v>
      </c>
      <c r="E7" s="303">
        <v>880</v>
      </c>
      <c r="F7" s="303">
        <v>60</v>
      </c>
      <c r="G7" s="303">
        <v>10</v>
      </c>
      <c r="H7" s="303">
        <v>50</v>
      </c>
      <c r="I7" s="303">
        <v>0</v>
      </c>
      <c r="J7" s="304">
        <v>600</v>
      </c>
    </row>
    <row r="8" spans="1:10" s="44" customFormat="1" ht="15" customHeight="1">
      <c r="A8" s="39"/>
      <c r="B8" s="39" t="s">
        <v>35</v>
      </c>
      <c r="C8" s="305">
        <v>8150</v>
      </c>
      <c r="D8" s="306">
        <v>6620</v>
      </c>
      <c r="E8" s="307">
        <v>1680</v>
      </c>
      <c r="F8" s="307">
        <v>30</v>
      </c>
      <c r="G8" s="307">
        <v>10</v>
      </c>
      <c r="H8" s="307">
        <v>0</v>
      </c>
      <c r="I8" s="307">
        <v>0</v>
      </c>
      <c r="J8" s="308">
        <v>380</v>
      </c>
    </row>
    <row r="9" spans="1:10" s="44" customFormat="1" ht="15" customHeight="1">
      <c r="A9" s="39"/>
      <c r="B9" s="39" t="s">
        <v>21</v>
      </c>
      <c r="C9" s="305">
        <v>11190</v>
      </c>
      <c r="D9" s="306">
        <v>3610</v>
      </c>
      <c r="E9" s="307">
        <v>8200</v>
      </c>
      <c r="F9" s="307">
        <v>0</v>
      </c>
      <c r="G9" s="307">
        <v>0</v>
      </c>
      <c r="H9" s="307">
        <v>0</v>
      </c>
      <c r="I9" s="307">
        <v>20</v>
      </c>
      <c r="J9" s="308">
        <v>60</v>
      </c>
    </row>
    <row r="10" spans="1:10" s="44" customFormat="1" ht="15" customHeight="1">
      <c r="A10" s="39"/>
      <c r="B10" s="39" t="s">
        <v>36</v>
      </c>
      <c r="C10" s="305">
        <v>2840</v>
      </c>
      <c r="D10" s="306">
        <v>2810</v>
      </c>
      <c r="E10" s="307">
        <v>0</v>
      </c>
      <c r="F10" s="307">
        <v>0</v>
      </c>
      <c r="G10" s="307">
        <v>0</v>
      </c>
      <c r="H10" s="307">
        <v>0</v>
      </c>
      <c r="I10" s="307">
        <v>0</v>
      </c>
      <c r="J10" s="308">
        <v>30</v>
      </c>
    </row>
    <row r="11" spans="1:10" s="44" customFormat="1" ht="15" customHeight="1">
      <c r="A11" s="39"/>
      <c r="B11" s="39" t="s">
        <v>26</v>
      </c>
      <c r="C11" s="305">
        <v>760</v>
      </c>
      <c r="D11" s="306">
        <v>530</v>
      </c>
      <c r="E11" s="307">
        <v>220</v>
      </c>
      <c r="F11" s="307">
        <v>0</v>
      </c>
      <c r="G11" s="307">
        <v>0</v>
      </c>
      <c r="H11" s="307">
        <v>0</v>
      </c>
      <c r="I11" s="307">
        <v>0</v>
      </c>
      <c r="J11" s="308">
        <v>10</v>
      </c>
    </row>
    <row r="12" spans="1:10" s="44" customFormat="1" ht="15" customHeight="1">
      <c r="A12" s="39" t="s">
        <v>11</v>
      </c>
      <c r="B12" s="39" t="s">
        <v>2</v>
      </c>
      <c r="C12" s="309">
        <v>286950</v>
      </c>
      <c r="D12" s="310">
        <v>131380</v>
      </c>
      <c r="E12" s="311">
        <v>87670</v>
      </c>
      <c r="F12" s="311">
        <v>2540</v>
      </c>
      <c r="G12" s="311">
        <v>170</v>
      </c>
      <c r="H12" s="311">
        <v>55360</v>
      </c>
      <c r="I12" s="311">
        <v>47490</v>
      </c>
      <c r="J12" s="312">
        <v>6270</v>
      </c>
    </row>
    <row r="13" spans="1:10" s="44" customFormat="1" ht="15" customHeight="1">
      <c r="A13" s="39"/>
      <c r="B13" s="39" t="s">
        <v>37</v>
      </c>
      <c r="C13" s="305">
        <v>62710</v>
      </c>
      <c r="D13" s="306">
        <v>55920</v>
      </c>
      <c r="E13" s="307">
        <v>5170</v>
      </c>
      <c r="F13" s="307">
        <v>770</v>
      </c>
      <c r="G13" s="307">
        <v>50</v>
      </c>
      <c r="H13" s="307">
        <v>4750</v>
      </c>
      <c r="I13" s="307">
        <v>50</v>
      </c>
      <c r="J13" s="308">
        <v>30</v>
      </c>
    </row>
    <row r="14" spans="1:10" s="44" customFormat="1" ht="15" customHeight="1">
      <c r="A14" s="39"/>
      <c r="B14" s="39" t="s">
        <v>38</v>
      </c>
      <c r="C14" s="305">
        <v>22610</v>
      </c>
      <c r="D14" s="306">
        <v>21720</v>
      </c>
      <c r="E14" s="307">
        <v>140</v>
      </c>
      <c r="F14" s="307">
        <v>230</v>
      </c>
      <c r="G14" s="307">
        <v>10</v>
      </c>
      <c r="H14" s="307">
        <v>540</v>
      </c>
      <c r="I14" s="307">
        <v>10</v>
      </c>
      <c r="J14" s="308">
        <v>0</v>
      </c>
    </row>
    <row r="15" spans="1:10" s="44" customFormat="1" ht="15" customHeight="1">
      <c r="A15" s="39"/>
      <c r="B15" s="39" t="s">
        <v>35</v>
      </c>
      <c r="C15" s="305">
        <v>126290</v>
      </c>
      <c r="D15" s="306">
        <v>72030</v>
      </c>
      <c r="E15" s="307">
        <v>17750</v>
      </c>
      <c r="F15" s="307">
        <v>1870</v>
      </c>
      <c r="G15" s="307">
        <v>120</v>
      </c>
      <c r="H15" s="307">
        <v>40730</v>
      </c>
      <c r="I15" s="307">
        <v>0</v>
      </c>
      <c r="J15" s="308">
        <v>50</v>
      </c>
    </row>
    <row r="16" spans="1:10" s="44" customFormat="1" ht="15" customHeight="1">
      <c r="A16" s="39"/>
      <c r="B16" s="39" t="s">
        <v>21</v>
      </c>
      <c r="C16" s="305">
        <v>126590</v>
      </c>
      <c r="D16" s="306">
        <v>5230</v>
      </c>
      <c r="E16" s="307">
        <v>61070</v>
      </c>
      <c r="F16" s="307">
        <v>10</v>
      </c>
      <c r="G16" s="307">
        <v>0</v>
      </c>
      <c r="H16" s="307">
        <v>11280</v>
      </c>
      <c r="I16" s="307">
        <v>47440</v>
      </c>
      <c r="J16" s="308">
        <v>6180</v>
      </c>
    </row>
    <row r="17" spans="1:10" s="44" customFormat="1" ht="15" customHeight="1">
      <c r="A17" s="39"/>
      <c r="B17" s="39" t="s">
        <v>36</v>
      </c>
      <c r="C17" s="305">
        <v>9880</v>
      </c>
      <c r="D17" s="306">
        <v>9810</v>
      </c>
      <c r="E17" s="307">
        <v>70</v>
      </c>
      <c r="F17" s="307">
        <v>0</v>
      </c>
      <c r="G17" s="307">
        <v>0</v>
      </c>
      <c r="H17" s="307">
        <v>0</v>
      </c>
      <c r="I17" s="307">
        <v>0</v>
      </c>
      <c r="J17" s="308">
        <v>0</v>
      </c>
    </row>
    <row r="18" spans="1:10" s="44" customFormat="1" ht="15" customHeight="1">
      <c r="A18" s="39"/>
      <c r="B18" s="39" t="s">
        <v>26</v>
      </c>
      <c r="C18" s="313">
        <v>12490</v>
      </c>
      <c r="D18" s="314">
        <v>2590</v>
      </c>
      <c r="E18" s="315">
        <v>9340</v>
      </c>
      <c r="F18" s="315">
        <v>20</v>
      </c>
      <c r="G18" s="315">
        <v>0</v>
      </c>
      <c r="H18" s="315">
        <v>390</v>
      </c>
      <c r="I18" s="315">
        <v>200</v>
      </c>
      <c r="J18" s="316">
        <v>20</v>
      </c>
    </row>
    <row r="19" spans="1:10" ht="15" customHeight="1" thickBot="1">
      <c r="A19" s="12"/>
      <c r="B19" s="12"/>
      <c r="C19" s="12"/>
      <c r="D19" s="12"/>
      <c r="E19" s="12"/>
      <c r="F19" s="12"/>
      <c r="G19" s="12"/>
      <c r="H19" s="12"/>
      <c r="I19" s="12"/>
      <c r="J19" s="12"/>
    </row>
    <row r="20" spans="1:9" ht="15" customHeight="1">
      <c r="A20" s="385" t="s">
        <v>27</v>
      </c>
      <c r="B20" s="385"/>
      <c r="C20" s="385"/>
      <c r="D20" s="385"/>
      <c r="E20" s="385"/>
      <c r="F20" s="385"/>
      <c r="G20" s="385"/>
      <c r="H20" s="26"/>
      <c r="I20" s="26"/>
    </row>
    <row r="21" ht="15" customHeight="1">
      <c r="A21" s="13" t="s">
        <v>39</v>
      </c>
    </row>
  </sheetData>
  <sheetProtection/>
  <mergeCells count="4">
    <mergeCell ref="A1:D1"/>
    <mergeCell ref="E1:H1"/>
    <mergeCell ref="I1:J1"/>
    <mergeCell ref="A20:G20"/>
  </mergeCells>
  <printOptions/>
  <pageMargins left="0.7" right="0.7" top="0.75" bottom="0.75" header="0.3" footer="0.3"/>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140625" defaultRowHeight="15"/>
  <cols>
    <col min="1" max="1" width="35.7109375" style="3" customWidth="1"/>
    <col min="2" max="2" width="75.7109375" style="3" customWidth="1"/>
    <col min="3" max="6" width="18.421875" style="3" customWidth="1"/>
    <col min="7" max="16384" width="9.140625" style="3" customWidth="1"/>
  </cols>
  <sheetData>
    <row r="1" spans="1:6" ht="15" customHeight="1">
      <c r="A1" s="1" t="s">
        <v>29</v>
      </c>
      <c r="B1" s="2"/>
      <c r="C1" s="2"/>
      <c r="D1" s="2"/>
      <c r="E1" s="2"/>
      <c r="F1" s="2"/>
    </row>
    <row r="2" spans="1:6" ht="15" customHeight="1">
      <c r="A2" s="4"/>
      <c r="B2" s="5"/>
      <c r="C2" s="6" t="s">
        <v>7</v>
      </c>
      <c r="D2" s="5"/>
      <c r="E2" s="6" t="s">
        <v>8</v>
      </c>
      <c r="F2" s="15"/>
    </row>
    <row r="3" spans="1:256" ht="15" customHeight="1">
      <c r="A3" s="8"/>
      <c r="B3" s="8"/>
      <c r="C3" s="16" t="s">
        <v>1</v>
      </c>
      <c r="D3" s="16" t="s">
        <v>30</v>
      </c>
      <c r="E3" s="16" t="s">
        <v>1</v>
      </c>
      <c r="F3" s="16" t="s">
        <v>30</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44" customFormat="1" ht="15" customHeight="1">
      <c r="A4" s="177"/>
      <c r="B4" s="178"/>
      <c r="C4" s="178"/>
      <c r="D4" s="178" t="s">
        <v>31</v>
      </c>
      <c r="E4" s="177"/>
      <c r="F4" s="178" t="s">
        <v>31</v>
      </c>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10" s="44" customFormat="1" ht="15" customHeight="1">
      <c r="A5" s="39" t="s">
        <v>11</v>
      </c>
      <c r="B5" s="39" t="s">
        <v>2</v>
      </c>
      <c r="C5" s="317">
        <v>12870</v>
      </c>
      <c r="D5" s="318">
        <v>35.9</v>
      </c>
      <c r="E5" s="319">
        <v>190</v>
      </c>
      <c r="F5" s="320">
        <v>2.2</v>
      </c>
      <c r="G5" s="321"/>
      <c r="H5" s="321"/>
      <c r="I5" s="321"/>
      <c r="J5" s="321"/>
    </row>
    <row r="6" spans="1:6" s="44" customFormat="1" ht="15" customHeight="1">
      <c r="A6" s="39"/>
      <c r="B6" s="39" t="s">
        <v>12</v>
      </c>
      <c r="C6" s="322">
        <v>1130</v>
      </c>
      <c r="D6" s="323">
        <v>3.1</v>
      </c>
      <c r="E6" s="324">
        <v>40</v>
      </c>
      <c r="F6" s="325">
        <v>0.1</v>
      </c>
    </row>
    <row r="7" spans="1:6" s="44" customFormat="1" ht="15" customHeight="1">
      <c r="A7" s="39"/>
      <c r="B7" s="39" t="s">
        <v>13</v>
      </c>
      <c r="C7" s="326">
        <v>10</v>
      </c>
      <c r="D7" s="327">
        <v>0</v>
      </c>
      <c r="E7" s="328">
        <v>0</v>
      </c>
      <c r="F7" s="329">
        <v>0</v>
      </c>
    </row>
    <row r="8" spans="1:6" s="44" customFormat="1" ht="15" customHeight="1">
      <c r="A8" s="39"/>
      <c r="B8" s="39" t="s">
        <v>14</v>
      </c>
      <c r="C8" s="326">
        <v>10</v>
      </c>
      <c r="D8" s="327">
        <v>0</v>
      </c>
      <c r="E8" s="328">
        <v>0</v>
      </c>
      <c r="F8" s="329">
        <v>0</v>
      </c>
    </row>
    <row r="9" spans="1:6" s="44" customFormat="1" ht="15" customHeight="1">
      <c r="A9" s="39"/>
      <c r="B9" s="39" t="s">
        <v>15</v>
      </c>
      <c r="C9" s="326">
        <v>10</v>
      </c>
      <c r="D9" s="327">
        <v>0.1</v>
      </c>
      <c r="E9" s="328">
        <v>0</v>
      </c>
      <c r="F9" s="330">
        <v>0</v>
      </c>
    </row>
    <row r="10" spans="1:6" s="44" customFormat="1" ht="15" customHeight="1">
      <c r="A10" s="39"/>
      <c r="B10" s="39" t="s">
        <v>16</v>
      </c>
      <c r="C10" s="326">
        <v>10</v>
      </c>
      <c r="D10" s="327">
        <v>0.1</v>
      </c>
      <c r="E10" s="328">
        <v>0</v>
      </c>
      <c r="F10" s="329">
        <v>0</v>
      </c>
    </row>
    <row r="11" spans="1:6" s="44" customFormat="1" ht="15" customHeight="1">
      <c r="A11" s="39"/>
      <c r="B11" s="39" t="s">
        <v>17</v>
      </c>
      <c r="C11" s="326">
        <v>340</v>
      </c>
      <c r="D11" s="327">
        <v>2.8</v>
      </c>
      <c r="E11" s="328">
        <v>10</v>
      </c>
      <c r="F11" s="330">
        <v>0</v>
      </c>
    </row>
    <row r="12" spans="1:6" s="44" customFormat="1" ht="15" customHeight="1">
      <c r="A12" s="39"/>
      <c r="B12" s="39" t="s">
        <v>18</v>
      </c>
      <c r="C12" s="326">
        <v>10530</v>
      </c>
      <c r="D12" s="327">
        <v>26.4</v>
      </c>
      <c r="E12" s="328">
        <v>0</v>
      </c>
      <c r="F12" s="329">
        <v>0</v>
      </c>
    </row>
    <row r="13" spans="1:6" s="44" customFormat="1" ht="15" customHeight="1">
      <c r="A13" s="39"/>
      <c r="B13" s="39" t="s">
        <v>19</v>
      </c>
      <c r="C13" s="326">
        <v>180</v>
      </c>
      <c r="D13" s="327">
        <v>0.2</v>
      </c>
      <c r="E13" s="328">
        <v>10</v>
      </c>
      <c r="F13" s="330">
        <v>0</v>
      </c>
    </row>
    <row r="14" spans="1:6" s="44" customFormat="1" ht="15" customHeight="1">
      <c r="A14" s="39"/>
      <c r="B14" s="39" t="s">
        <v>20</v>
      </c>
      <c r="C14" s="326">
        <v>0</v>
      </c>
      <c r="D14" s="327">
        <v>0</v>
      </c>
      <c r="E14" s="328">
        <v>0</v>
      </c>
      <c r="F14" s="329">
        <v>0</v>
      </c>
    </row>
    <row r="15" spans="1:6" s="44" customFormat="1" ht="15" customHeight="1">
      <c r="A15" s="39"/>
      <c r="B15" s="39" t="s">
        <v>21</v>
      </c>
      <c r="C15" s="326">
        <v>760</v>
      </c>
      <c r="D15" s="327">
        <v>3.2</v>
      </c>
      <c r="E15" s="328">
        <v>130</v>
      </c>
      <c r="F15" s="330">
        <v>2</v>
      </c>
    </row>
    <row r="16" spans="1:6" s="44" customFormat="1" ht="15" customHeight="1">
      <c r="A16" s="39"/>
      <c r="B16" s="39" t="s">
        <v>22</v>
      </c>
      <c r="C16" s="326">
        <v>0</v>
      </c>
      <c r="D16" s="331">
        <v>0</v>
      </c>
      <c r="E16" s="328">
        <v>0</v>
      </c>
      <c r="F16" s="329">
        <v>0</v>
      </c>
    </row>
    <row r="17" spans="1:6" s="44" customFormat="1" ht="15" customHeight="1">
      <c r="A17" s="39"/>
      <c r="B17" s="39" t="s">
        <v>23</v>
      </c>
      <c r="C17" s="326">
        <v>0</v>
      </c>
      <c r="D17" s="331">
        <v>0</v>
      </c>
      <c r="E17" s="328">
        <v>0</v>
      </c>
      <c r="F17" s="329">
        <v>0</v>
      </c>
    </row>
    <row r="18" spans="1:6" s="44" customFormat="1" ht="15" customHeight="1">
      <c r="A18" s="39"/>
      <c r="B18" s="39" t="s">
        <v>24</v>
      </c>
      <c r="C18" s="326">
        <v>0</v>
      </c>
      <c r="D18" s="331">
        <v>0</v>
      </c>
      <c r="E18" s="328">
        <v>0</v>
      </c>
      <c r="F18" s="329">
        <v>0</v>
      </c>
    </row>
    <row r="19" spans="1:6" s="44" customFormat="1" ht="15" customHeight="1">
      <c r="A19" s="39"/>
      <c r="B19" s="39" t="s">
        <v>25</v>
      </c>
      <c r="C19" s="326">
        <v>10</v>
      </c>
      <c r="D19" s="327">
        <v>0</v>
      </c>
      <c r="E19" s="328">
        <v>0</v>
      </c>
      <c r="F19" s="330">
        <v>0</v>
      </c>
    </row>
    <row r="20" spans="1:6" s="44" customFormat="1" ht="15" customHeight="1">
      <c r="A20" s="39"/>
      <c r="B20" s="39" t="s">
        <v>26</v>
      </c>
      <c r="C20" s="332">
        <v>20</v>
      </c>
      <c r="D20" s="333">
        <v>0.1</v>
      </c>
      <c r="E20" s="334">
        <v>0</v>
      </c>
      <c r="F20" s="335">
        <v>0</v>
      </c>
    </row>
    <row r="21" spans="1:6" ht="15" customHeight="1" thickBot="1">
      <c r="A21" s="12"/>
      <c r="B21" s="12"/>
      <c r="C21" s="12"/>
      <c r="D21" s="12"/>
      <c r="E21" s="12"/>
      <c r="F21" s="12"/>
    </row>
    <row r="22" spans="1:4" ht="15" customHeight="1">
      <c r="A22" s="384" t="s">
        <v>27</v>
      </c>
      <c r="B22" s="384"/>
      <c r="C22" s="384"/>
      <c r="D22" s="384"/>
    </row>
    <row r="23" spans="1:256" ht="15" customHeight="1">
      <c r="A23" s="13" t="s">
        <v>28</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5">
      <c r="A25" s="52"/>
      <c r="B25" s="18"/>
      <c r="C25" s="18"/>
      <c r="D25" s="18"/>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5">
      <c r="A26" s="19"/>
      <c r="B26" s="19"/>
      <c r="C26" s="20"/>
      <c r="D26" s="20"/>
      <c r="E26" s="10"/>
      <c r="F26" s="10"/>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5">
      <c r="A27" s="10"/>
      <c r="B27" s="10"/>
      <c r="C27" s="10"/>
      <c r="D27" s="10"/>
      <c r="E27" s="10"/>
      <c r="F27" s="10"/>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5">
      <c r="A28" s="11"/>
      <c r="B28" s="11"/>
      <c r="C28" s="21"/>
      <c r="D28" s="22"/>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5">
      <c r="A29" s="11"/>
      <c r="B29" s="11"/>
      <c r="C29" s="14"/>
      <c r="D29" s="23"/>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5">
      <c r="A30" s="11"/>
      <c r="B30" s="11"/>
      <c r="C30" s="21"/>
      <c r="D30" s="22"/>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5">
      <c r="A31" s="11"/>
      <c r="B31" s="11"/>
      <c r="C31" s="14"/>
      <c r="D31" s="23"/>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5">
      <c r="A32" s="11"/>
      <c r="B32" s="11"/>
      <c r="C32" s="14"/>
      <c r="D32" s="23"/>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5">
      <c r="A33" s="11"/>
      <c r="B33" s="11"/>
      <c r="C33" s="14"/>
      <c r="D33" s="23"/>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5">
      <c r="A34" s="11"/>
      <c r="B34" s="11"/>
      <c r="C34" s="14"/>
      <c r="D34" s="23"/>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5">
      <c r="A35" s="11"/>
      <c r="B35" s="11"/>
      <c r="C35" s="14"/>
      <c r="D35" s="23"/>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5">
      <c r="A36" s="11"/>
      <c r="B36" s="11"/>
      <c r="C36" s="14"/>
      <c r="D36" s="2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5">
      <c r="A37" s="11"/>
      <c r="B37" s="11"/>
      <c r="C37" s="14"/>
      <c r="D37" s="23"/>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5">
      <c r="A38" s="11"/>
      <c r="B38" s="11"/>
      <c r="C38" s="14"/>
      <c r="D38" s="23"/>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5">
      <c r="A39" s="11"/>
      <c r="B39" s="11"/>
      <c r="C39" s="14"/>
      <c r="D39" s="23"/>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5">
      <c r="A40" s="11"/>
      <c r="B40" s="11"/>
      <c r="C40" s="14"/>
      <c r="D40" s="2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5">
      <c r="A41" s="11"/>
      <c r="B41" s="11"/>
      <c r="C41" s="14"/>
      <c r="D41" s="23"/>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5">
      <c r="A42" s="11"/>
      <c r="B42" s="11"/>
      <c r="C42" s="14"/>
      <c r="D42" s="2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5">
      <c r="A43" s="11"/>
      <c r="B43" s="11"/>
      <c r="C43" s="14"/>
      <c r="D43" s="23"/>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5">
      <c r="A44" s="11"/>
      <c r="B44" s="11"/>
      <c r="C44" s="14"/>
      <c r="D44" s="23"/>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5">
      <c r="A45" s="11"/>
      <c r="B45" s="11"/>
      <c r="C45" s="14"/>
      <c r="D45" s="23"/>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5">
      <c r="A46" s="11"/>
      <c r="B46" s="11"/>
      <c r="C46" s="14"/>
      <c r="D46" s="2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5">
      <c r="A47" s="11"/>
      <c r="B47" s="11"/>
      <c r="C47" s="11"/>
      <c r="D47" s="11"/>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5">
      <c r="A48" s="386"/>
      <c r="B48" s="386"/>
      <c r="C48" s="386"/>
      <c r="D48" s="386"/>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sheetProtection/>
  <mergeCells count="2">
    <mergeCell ref="A22:D22"/>
    <mergeCell ref="A48:D48"/>
  </mergeCells>
  <printOptions/>
  <pageMargins left="0.7" right="0.7" top="0.75" bottom="0.75" header="0.3" footer="0.3"/>
  <pageSetup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1">
      <selection activeCell="D33" sqref="D33"/>
    </sheetView>
  </sheetViews>
  <sheetFormatPr defaultColWidth="9.140625" defaultRowHeight="15"/>
  <cols>
    <col min="1" max="1" width="35.7109375" style="3" customWidth="1"/>
    <col min="2" max="2" width="75.7109375" style="3" customWidth="1"/>
    <col min="3" max="6" width="18.421875" style="3" customWidth="1"/>
    <col min="7" max="7" width="19.421875" style="3" bestFit="1" customWidth="1"/>
    <col min="8" max="8" width="24.00390625" style="3" customWidth="1"/>
    <col min="9" max="9" width="20.57421875" style="3" customWidth="1"/>
    <col min="10" max="16384" width="9.140625" style="3" customWidth="1"/>
  </cols>
  <sheetData>
    <row r="1" spans="1:10" ht="15" customHeight="1">
      <c r="A1" s="1" t="s">
        <v>0</v>
      </c>
      <c r="B1" s="2"/>
      <c r="C1" s="2"/>
      <c r="D1" s="2"/>
      <c r="E1" s="2"/>
      <c r="F1" s="2"/>
      <c r="G1" s="2"/>
      <c r="H1" s="2"/>
      <c r="I1" s="2"/>
      <c r="J1" s="2"/>
    </row>
    <row r="2" spans="1:10" ht="15" customHeight="1">
      <c r="A2" s="4"/>
      <c r="B2" s="5"/>
      <c r="C2" s="30" t="s">
        <v>1</v>
      </c>
      <c r="D2" s="6"/>
      <c r="E2" s="6"/>
      <c r="F2" s="6"/>
      <c r="G2" s="6"/>
      <c r="H2" s="6"/>
      <c r="I2" s="6"/>
      <c r="J2" s="6"/>
    </row>
    <row r="3" spans="1:10" ht="15" customHeight="1">
      <c r="A3" s="7"/>
      <c r="B3" s="7"/>
      <c r="C3" s="8" t="s">
        <v>2</v>
      </c>
      <c r="D3" s="8" t="s">
        <v>3</v>
      </c>
      <c r="E3" s="8" t="s">
        <v>4</v>
      </c>
      <c r="F3" s="8" t="s">
        <v>5</v>
      </c>
      <c r="G3" s="8" t="s">
        <v>6</v>
      </c>
      <c r="H3" s="8" t="s">
        <v>7</v>
      </c>
      <c r="I3" s="8" t="s">
        <v>8</v>
      </c>
      <c r="J3" s="8" t="s">
        <v>9</v>
      </c>
    </row>
    <row r="4" spans="1:256" s="44" customFormat="1" ht="15" customHeight="1">
      <c r="A4" s="177"/>
      <c r="B4" s="178"/>
      <c r="C4" s="178"/>
      <c r="D4" s="178"/>
      <c r="E4" s="177"/>
      <c r="F4" s="178"/>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12" s="44" customFormat="1" ht="15" customHeight="1">
      <c r="A5" s="39" t="s">
        <v>10</v>
      </c>
      <c r="B5" s="39"/>
      <c r="C5" s="336">
        <v>46690</v>
      </c>
      <c r="D5" s="337">
        <v>21060</v>
      </c>
      <c r="E5" s="338">
        <v>11320</v>
      </c>
      <c r="F5" s="338">
        <v>950</v>
      </c>
      <c r="G5" s="338">
        <v>90</v>
      </c>
      <c r="H5" s="338">
        <v>12870</v>
      </c>
      <c r="I5" s="338">
        <v>190</v>
      </c>
      <c r="J5" s="339">
        <v>2110</v>
      </c>
      <c r="K5" s="321"/>
      <c r="L5" s="321"/>
    </row>
    <row r="6" spans="1:10" s="44" customFormat="1" ht="15" customHeight="1">
      <c r="A6" s="39" t="s">
        <v>11</v>
      </c>
      <c r="B6" s="39" t="s">
        <v>2</v>
      </c>
      <c r="C6" s="340">
        <v>46640</v>
      </c>
      <c r="D6" s="341">
        <v>21060</v>
      </c>
      <c r="E6" s="342">
        <v>11320</v>
      </c>
      <c r="F6" s="342">
        <v>950</v>
      </c>
      <c r="G6" s="342">
        <v>90</v>
      </c>
      <c r="H6" s="342">
        <v>12870</v>
      </c>
      <c r="I6" s="342">
        <v>190</v>
      </c>
      <c r="J6" s="343">
        <v>2070</v>
      </c>
    </row>
    <row r="7" spans="1:10" s="44" customFormat="1" ht="15" customHeight="1">
      <c r="A7" s="39"/>
      <c r="B7" s="39" t="s">
        <v>12</v>
      </c>
      <c r="C7" s="344">
        <v>2910</v>
      </c>
      <c r="D7" s="345">
        <v>1590</v>
      </c>
      <c r="E7" s="346">
        <v>160</v>
      </c>
      <c r="F7" s="346">
        <v>50</v>
      </c>
      <c r="G7" s="346">
        <v>0</v>
      </c>
      <c r="H7" s="346">
        <v>1130</v>
      </c>
      <c r="I7" s="346">
        <v>40</v>
      </c>
      <c r="J7" s="347">
        <v>0</v>
      </c>
    </row>
    <row r="8" spans="1:10" s="44" customFormat="1" ht="15" customHeight="1">
      <c r="A8" s="39"/>
      <c r="B8" s="39" t="s">
        <v>13</v>
      </c>
      <c r="C8" s="348">
        <v>300</v>
      </c>
      <c r="D8" s="349">
        <v>280</v>
      </c>
      <c r="E8" s="350">
        <v>30</v>
      </c>
      <c r="F8" s="350">
        <v>0</v>
      </c>
      <c r="G8" s="350">
        <v>0</v>
      </c>
      <c r="H8" s="350">
        <v>10</v>
      </c>
      <c r="I8" s="350">
        <v>0</v>
      </c>
      <c r="J8" s="351">
        <v>0</v>
      </c>
    </row>
    <row r="9" spans="1:10" s="44" customFormat="1" ht="15" customHeight="1">
      <c r="A9" s="39"/>
      <c r="B9" s="39" t="s">
        <v>14</v>
      </c>
      <c r="C9" s="348">
        <v>120</v>
      </c>
      <c r="D9" s="349">
        <v>90</v>
      </c>
      <c r="E9" s="350">
        <v>40</v>
      </c>
      <c r="F9" s="350">
        <v>0</v>
      </c>
      <c r="G9" s="350">
        <v>0</v>
      </c>
      <c r="H9" s="350">
        <v>10</v>
      </c>
      <c r="I9" s="350">
        <v>0</v>
      </c>
      <c r="J9" s="351">
        <v>0</v>
      </c>
    </row>
    <row r="10" spans="1:10" s="44" customFormat="1" ht="15" customHeight="1">
      <c r="A10" s="39"/>
      <c r="B10" s="39" t="s">
        <v>15</v>
      </c>
      <c r="C10" s="348">
        <v>220</v>
      </c>
      <c r="D10" s="349">
        <v>190</v>
      </c>
      <c r="E10" s="350">
        <v>40</v>
      </c>
      <c r="F10" s="350">
        <v>0</v>
      </c>
      <c r="G10" s="350">
        <v>0</v>
      </c>
      <c r="H10" s="350">
        <v>10</v>
      </c>
      <c r="I10" s="350">
        <v>0</v>
      </c>
      <c r="J10" s="351">
        <v>0</v>
      </c>
    </row>
    <row r="11" spans="1:10" s="44" customFormat="1" ht="15" customHeight="1">
      <c r="A11" s="39"/>
      <c r="B11" s="39" t="s">
        <v>16</v>
      </c>
      <c r="C11" s="348">
        <v>270</v>
      </c>
      <c r="D11" s="349">
        <v>250</v>
      </c>
      <c r="E11" s="350">
        <v>20</v>
      </c>
      <c r="F11" s="350">
        <v>0</v>
      </c>
      <c r="G11" s="350">
        <v>0</v>
      </c>
      <c r="H11" s="350">
        <v>10</v>
      </c>
      <c r="I11" s="350">
        <v>0</v>
      </c>
      <c r="J11" s="351">
        <v>0</v>
      </c>
    </row>
    <row r="12" spans="1:10" s="44" customFormat="1" ht="15" customHeight="1">
      <c r="A12" s="39"/>
      <c r="B12" s="39" t="s">
        <v>17</v>
      </c>
      <c r="C12" s="348">
        <v>1300</v>
      </c>
      <c r="D12" s="349">
        <v>790</v>
      </c>
      <c r="E12" s="350">
        <v>210</v>
      </c>
      <c r="F12" s="350">
        <v>10</v>
      </c>
      <c r="G12" s="350">
        <v>0</v>
      </c>
      <c r="H12" s="350">
        <v>340</v>
      </c>
      <c r="I12" s="350">
        <v>10</v>
      </c>
      <c r="J12" s="351">
        <v>0</v>
      </c>
    </row>
    <row r="13" spans="1:10" s="44" customFormat="1" ht="15" customHeight="1">
      <c r="A13" s="39"/>
      <c r="B13" s="39" t="s">
        <v>18</v>
      </c>
      <c r="C13" s="348">
        <v>31350</v>
      </c>
      <c r="D13" s="349">
        <v>15870</v>
      </c>
      <c r="E13" s="350">
        <v>4940</v>
      </c>
      <c r="F13" s="350">
        <v>870</v>
      </c>
      <c r="G13" s="350">
        <v>80</v>
      </c>
      <c r="H13" s="350">
        <v>10530</v>
      </c>
      <c r="I13" s="350">
        <v>0</v>
      </c>
      <c r="J13" s="351">
        <v>10</v>
      </c>
    </row>
    <row r="14" spans="1:10" s="44" customFormat="1" ht="15" customHeight="1">
      <c r="A14" s="39"/>
      <c r="B14" s="39" t="s">
        <v>19</v>
      </c>
      <c r="C14" s="348">
        <v>1870</v>
      </c>
      <c r="D14" s="349">
        <v>1650</v>
      </c>
      <c r="E14" s="350">
        <v>10</v>
      </c>
      <c r="F14" s="350">
        <v>30</v>
      </c>
      <c r="G14" s="350">
        <v>0</v>
      </c>
      <c r="H14" s="350">
        <v>180</v>
      </c>
      <c r="I14" s="350">
        <v>10</v>
      </c>
      <c r="J14" s="351">
        <v>0</v>
      </c>
    </row>
    <row r="15" spans="1:10" s="44" customFormat="1" ht="15" customHeight="1">
      <c r="A15" s="39"/>
      <c r="B15" s="39" t="s">
        <v>20</v>
      </c>
      <c r="C15" s="348">
        <v>140</v>
      </c>
      <c r="D15" s="349">
        <v>130</v>
      </c>
      <c r="E15" s="350">
        <v>0</v>
      </c>
      <c r="F15" s="350">
        <v>0</v>
      </c>
      <c r="G15" s="350">
        <v>0</v>
      </c>
      <c r="H15" s="350">
        <v>0</v>
      </c>
      <c r="I15" s="350">
        <v>0</v>
      </c>
      <c r="J15" s="351">
        <v>0</v>
      </c>
    </row>
    <row r="16" spans="1:10" s="44" customFormat="1" ht="15" customHeight="1">
      <c r="A16" s="39"/>
      <c r="B16" s="39" t="s">
        <v>21</v>
      </c>
      <c r="C16" s="348">
        <v>7660</v>
      </c>
      <c r="D16" s="349">
        <v>220</v>
      </c>
      <c r="E16" s="350">
        <v>4560</v>
      </c>
      <c r="F16" s="350">
        <v>0</v>
      </c>
      <c r="G16" s="350">
        <v>0</v>
      </c>
      <c r="H16" s="350">
        <v>760</v>
      </c>
      <c r="I16" s="350">
        <v>130</v>
      </c>
      <c r="J16" s="351">
        <v>2060</v>
      </c>
    </row>
    <row r="17" spans="1:10" s="44" customFormat="1" ht="15" customHeight="1">
      <c r="A17" s="39"/>
      <c r="B17" s="39" t="s">
        <v>22</v>
      </c>
      <c r="C17" s="348">
        <v>40</v>
      </c>
      <c r="D17" s="349">
        <v>40</v>
      </c>
      <c r="E17" s="350">
        <v>0</v>
      </c>
      <c r="F17" s="350">
        <v>0</v>
      </c>
      <c r="G17" s="350">
        <v>0</v>
      </c>
      <c r="H17" s="350">
        <v>0</v>
      </c>
      <c r="I17" s="350">
        <v>0</v>
      </c>
      <c r="J17" s="351">
        <v>0</v>
      </c>
    </row>
    <row r="18" spans="1:10" s="44" customFormat="1" ht="15" customHeight="1">
      <c r="A18" s="39"/>
      <c r="B18" s="39" t="s">
        <v>23</v>
      </c>
      <c r="C18" s="348">
        <v>540</v>
      </c>
      <c r="D18" s="349">
        <v>530</v>
      </c>
      <c r="E18" s="350">
        <v>10</v>
      </c>
      <c r="F18" s="350">
        <v>0</v>
      </c>
      <c r="G18" s="350">
        <v>0</v>
      </c>
      <c r="H18" s="350">
        <v>0</v>
      </c>
      <c r="I18" s="350">
        <v>0</v>
      </c>
      <c r="J18" s="351">
        <v>0</v>
      </c>
    </row>
    <row r="19" spans="1:10" s="44" customFormat="1" ht="15" customHeight="1">
      <c r="A19" s="39"/>
      <c r="B19" s="39" t="s">
        <v>24</v>
      </c>
      <c r="C19" s="348">
        <v>90</v>
      </c>
      <c r="D19" s="349">
        <v>90</v>
      </c>
      <c r="E19" s="350">
        <v>0</v>
      </c>
      <c r="F19" s="350">
        <v>0</v>
      </c>
      <c r="G19" s="350">
        <v>0</v>
      </c>
      <c r="H19" s="350">
        <v>0</v>
      </c>
      <c r="I19" s="350">
        <v>0</v>
      </c>
      <c r="J19" s="351">
        <v>0</v>
      </c>
    </row>
    <row r="20" spans="1:10" s="44" customFormat="1" ht="15" customHeight="1">
      <c r="A20" s="39"/>
      <c r="B20" s="39" t="s">
        <v>25</v>
      </c>
      <c r="C20" s="348">
        <v>200</v>
      </c>
      <c r="D20" s="349">
        <v>140</v>
      </c>
      <c r="E20" s="350">
        <v>50</v>
      </c>
      <c r="F20" s="350">
        <v>0</v>
      </c>
      <c r="G20" s="350">
        <v>0</v>
      </c>
      <c r="H20" s="350">
        <v>10</v>
      </c>
      <c r="I20" s="350">
        <v>0</v>
      </c>
      <c r="J20" s="351">
        <v>0</v>
      </c>
    </row>
    <row r="21" spans="1:10" s="44" customFormat="1" ht="15" customHeight="1">
      <c r="A21" s="39"/>
      <c r="B21" s="39" t="s">
        <v>26</v>
      </c>
      <c r="C21" s="352">
        <v>1620</v>
      </c>
      <c r="D21" s="353">
        <v>170</v>
      </c>
      <c r="E21" s="354">
        <v>1420</v>
      </c>
      <c r="F21" s="354">
        <v>10</v>
      </c>
      <c r="G21" s="354">
        <v>0</v>
      </c>
      <c r="H21" s="354">
        <v>20</v>
      </c>
      <c r="I21" s="354">
        <v>0</v>
      </c>
      <c r="J21" s="355">
        <v>10</v>
      </c>
    </row>
    <row r="22" spans="1:10" ht="15" customHeight="1" thickBot="1">
      <c r="A22" s="12"/>
      <c r="B22" s="12"/>
      <c r="C22" s="12"/>
      <c r="D22" s="12"/>
      <c r="E22" s="12"/>
      <c r="F22" s="12"/>
      <c r="G22" s="12"/>
      <c r="H22" s="12"/>
      <c r="I22" s="12"/>
      <c r="J22" s="12"/>
    </row>
    <row r="23" spans="1:4" ht="15" customHeight="1">
      <c r="A23" s="384" t="s">
        <v>27</v>
      </c>
      <c r="B23" s="384"/>
      <c r="C23" s="384"/>
      <c r="D23" s="384"/>
    </row>
    <row r="24" spans="1:256" ht="15" customHeight="1">
      <c r="A24" s="13" t="s">
        <v>28</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E149"/>
  <sheetViews>
    <sheetView showGridLines="0" zoomScalePageLayoutView="0" workbookViewId="0" topLeftCell="A1">
      <selection activeCell="A1" sqref="A1"/>
    </sheetView>
  </sheetViews>
  <sheetFormatPr defaultColWidth="9.140625" defaultRowHeight="15"/>
  <cols>
    <col min="1" max="1" width="89.140625" style="143" customWidth="1"/>
    <col min="2" max="2" width="75.8515625" style="70" customWidth="1"/>
    <col min="3" max="16384" width="9.140625" style="70" customWidth="1"/>
  </cols>
  <sheetData>
    <row r="1" ht="15.75">
      <c r="A1" s="111" t="s">
        <v>100</v>
      </c>
    </row>
    <row r="2" ht="12.75">
      <c r="A2" s="112"/>
    </row>
    <row r="3" ht="15" customHeight="1">
      <c r="A3" s="113" t="s">
        <v>133</v>
      </c>
    </row>
    <row r="4" ht="7.5" customHeight="1">
      <c r="A4" s="113"/>
    </row>
    <row r="5" ht="55.5" customHeight="1">
      <c r="A5" s="114" t="s">
        <v>134</v>
      </c>
    </row>
    <row r="6" ht="7.5" customHeight="1">
      <c r="A6" s="115"/>
    </row>
    <row r="7" ht="42" customHeight="1">
      <c r="A7" s="114" t="s">
        <v>135</v>
      </c>
    </row>
    <row r="8" ht="7.5" customHeight="1">
      <c r="A8" s="115"/>
    </row>
    <row r="9" spans="1:2" s="69" customFormat="1" ht="102">
      <c r="A9" s="114" t="s">
        <v>232</v>
      </c>
      <c r="B9" s="86"/>
    </row>
    <row r="10" ht="7.5" customHeight="1">
      <c r="A10" s="115"/>
    </row>
    <row r="11" ht="121.5" customHeight="1">
      <c r="A11" s="114" t="s">
        <v>136</v>
      </c>
    </row>
    <row r="12" ht="15" customHeight="1">
      <c r="A12" s="114"/>
    </row>
    <row r="13" ht="15" customHeight="1">
      <c r="A13" s="113" t="s">
        <v>137</v>
      </c>
    </row>
    <row r="14" ht="15" customHeight="1">
      <c r="A14" s="114" t="s">
        <v>138</v>
      </c>
    </row>
    <row r="15" ht="15" customHeight="1">
      <c r="A15" s="116"/>
    </row>
    <row r="16" ht="15" customHeight="1">
      <c r="A16" s="113" t="s">
        <v>139</v>
      </c>
    </row>
    <row r="17" spans="1:2" s="69" customFormat="1" ht="95.25" customHeight="1">
      <c r="A17" s="114" t="s">
        <v>140</v>
      </c>
      <c r="B17" s="86"/>
    </row>
    <row r="18" ht="15" customHeight="1">
      <c r="A18" s="118"/>
    </row>
    <row r="19" ht="15" customHeight="1">
      <c r="A19" s="113" t="s">
        <v>141</v>
      </c>
    </row>
    <row r="20" ht="42.75" customHeight="1">
      <c r="A20" s="114" t="s">
        <v>142</v>
      </c>
    </row>
    <row r="21" ht="7.5" customHeight="1">
      <c r="A21" s="114"/>
    </row>
    <row r="22" ht="30" customHeight="1">
      <c r="A22" s="114" t="s">
        <v>143</v>
      </c>
    </row>
    <row r="23" ht="7.5" customHeight="1">
      <c r="A23" s="114"/>
    </row>
    <row r="24" ht="15" customHeight="1">
      <c r="A24" s="114" t="s">
        <v>144</v>
      </c>
    </row>
    <row r="25" ht="15" customHeight="1">
      <c r="A25" s="117"/>
    </row>
    <row r="26" ht="66.75" customHeight="1">
      <c r="A26" s="114" t="s">
        <v>145</v>
      </c>
    </row>
    <row r="27" ht="15" customHeight="1">
      <c r="A27" s="117"/>
    </row>
    <row r="28" ht="40.5" customHeight="1">
      <c r="A28" s="114" t="s">
        <v>146</v>
      </c>
    </row>
    <row r="29" ht="29.25" customHeight="1">
      <c r="A29" s="114" t="s">
        <v>147</v>
      </c>
    </row>
    <row r="30" ht="15" customHeight="1">
      <c r="A30" s="117"/>
    </row>
    <row r="31" ht="67.5" customHeight="1">
      <c r="A31" s="114" t="s">
        <v>148</v>
      </c>
    </row>
    <row r="32" ht="15" customHeight="1">
      <c r="A32" s="119"/>
    </row>
    <row r="33" ht="67.5" customHeight="1">
      <c r="A33" s="114" t="s">
        <v>149</v>
      </c>
    </row>
    <row r="34" ht="18" customHeight="1">
      <c r="A34" s="114" t="s">
        <v>150</v>
      </c>
    </row>
    <row r="35" ht="15" customHeight="1">
      <c r="A35" s="119"/>
    </row>
    <row r="36" spans="1:2" ht="69" customHeight="1">
      <c r="A36" s="114" t="s">
        <v>151</v>
      </c>
      <c r="B36" s="120"/>
    </row>
    <row r="37" ht="16.5" customHeight="1">
      <c r="A37" s="114" t="s">
        <v>152</v>
      </c>
    </row>
    <row r="38" ht="57" customHeight="1">
      <c r="A38" s="114" t="s">
        <v>153</v>
      </c>
    </row>
    <row r="39" ht="15" customHeight="1">
      <c r="A39" s="121"/>
    </row>
    <row r="40" ht="68.25" customHeight="1">
      <c r="A40" s="114" t="s">
        <v>154</v>
      </c>
    </row>
    <row r="41" ht="54.75" customHeight="1">
      <c r="A41" s="114" t="s">
        <v>153</v>
      </c>
    </row>
    <row r="42" ht="15" customHeight="1">
      <c r="A42" s="122"/>
    </row>
    <row r="43" ht="81.75" customHeight="1">
      <c r="A43" s="114" t="s">
        <v>155</v>
      </c>
    </row>
    <row r="44" ht="15" customHeight="1">
      <c r="A44" s="119"/>
    </row>
    <row r="45" ht="81" customHeight="1">
      <c r="A45" s="114" t="s">
        <v>156</v>
      </c>
    </row>
    <row r="46" ht="15" customHeight="1">
      <c r="A46" s="114" t="s">
        <v>157</v>
      </c>
    </row>
    <row r="47" ht="15" customHeight="1">
      <c r="A47" s="123"/>
    </row>
    <row r="48" ht="69" customHeight="1">
      <c r="A48" s="114" t="s">
        <v>158</v>
      </c>
    </row>
    <row r="49" ht="15" customHeight="1">
      <c r="A49" s="119"/>
    </row>
    <row r="50" ht="56.25" customHeight="1">
      <c r="A50" s="114" t="s">
        <v>159</v>
      </c>
    </row>
    <row r="51" ht="28.5" customHeight="1">
      <c r="A51" s="114" t="s">
        <v>160</v>
      </c>
    </row>
    <row r="52" ht="15" customHeight="1">
      <c r="A52" s="117"/>
    </row>
    <row r="53" ht="28.5" customHeight="1">
      <c r="A53" s="114" t="s">
        <v>161</v>
      </c>
    </row>
    <row r="54" ht="14.25">
      <c r="A54" s="123"/>
    </row>
    <row r="55" ht="57" customHeight="1">
      <c r="A55" s="114" t="s">
        <v>162</v>
      </c>
    </row>
    <row r="56" ht="14.25">
      <c r="A56" s="123"/>
    </row>
    <row r="57" ht="54" customHeight="1">
      <c r="A57" s="114" t="s">
        <v>163</v>
      </c>
    </row>
    <row r="58" ht="15" customHeight="1">
      <c r="A58" s="123"/>
    </row>
    <row r="59" ht="71.25" customHeight="1">
      <c r="A59" s="114" t="s">
        <v>164</v>
      </c>
    </row>
    <row r="60" ht="15" customHeight="1">
      <c r="A60" s="119"/>
    </row>
    <row r="61" s="69" customFormat="1" ht="108" customHeight="1">
      <c r="A61" s="114" t="s">
        <v>165</v>
      </c>
    </row>
    <row r="62" ht="15" customHeight="1">
      <c r="A62" s="123"/>
    </row>
    <row r="63" ht="114.75">
      <c r="A63" s="114" t="s">
        <v>166</v>
      </c>
    </row>
    <row r="64" ht="15" customHeight="1">
      <c r="A64" s="122"/>
    </row>
    <row r="65" ht="114.75">
      <c r="A65" s="114" t="s">
        <v>167</v>
      </c>
    </row>
    <row r="66" ht="12.75">
      <c r="A66" s="122"/>
    </row>
    <row r="67" ht="54.75" customHeight="1">
      <c r="A67" s="114" t="s">
        <v>168</v>
      </c>
    </row>
    <row r="68" ht="15" customHeight="1">
      <c r="A68" s="122"/>
    </row>
    <row r="69" spans="1:3" ht="67.5" customHeight="1">
      <c r="A69" s="114" t="s">
        <v>169</v>
      </c>
      <c r="C69" s="70" t="s">
        <v>170</v>
      </c>
    </row>
    <row r="70" ht="25.5">
      <c r="A70" s="114" t="s">
        <v>171</v>
      </c>
    </row>
    <row r="71" ht="15" customHeight="1">
      <c r="A71" s="117"/>
    </row>
    <row r="72" ht="68.25" customHeight="1">
      <c r="A72" s="114" t="s">
        <v>172</v>
      </c>
    </row>
    <row r="73" ht="25.5">
      <c r="A73" s="114" t="s">
        <v>173</v>
      </c>
    </row>
    <row r="74" ht="15" customHeight="1">
      <c r="A74" s="122"/>
    </row>
    <row r="75" ht="183.75" customHeight="1">
      <c r="A75" s="114" t="s">
        <v>174</v>
      </c>
    </row>
    <row r="76" ht="15" customHeight="1">
      <c r="A76" s="122"/>
    </row>
    <row r="77" ht="121.5" customHeight="1">
      <c r="A77" s="114" t="s">
        <v>175</v>
      </c>
    </row>
    <row r="78" ht="15" customHeight="1">
      <c r="A78" s="124"/>
    </row>
    <row r="79" ht="79.5" customHeight="1">
      <c r="A79" s="114" t="s">
        <v>176</v>
      </c>
    </row>
    <row r="80" ht="40.5" customHeight="1">
      <c r="A80" s="114" t="s">
        <v>177</v>
      </c>
    </row>
    <row r="81" ht="15" customHeight="1">
      <c r="A81" s="117"/>
    </row>
    <row r="82" s="126" customFormat="1" ht="15" customHeight="1">
      <c r="A82" s="125" t="s">
        <v>178</v>
      </c>
    </row>
    <row r="83" ht="25.5">
      <c r="A83" s="114" t="s">
        <v>179</v>
      </c>
    </row>
    <row r="84" ht="15" customHeight="1">
      <c r="A84" s="117"/>
    </row>
    <row r="85" s="69" customFormat="1" ht="15" customHeight="1">
      <c r="A85" s="125" t="s">
        <v>180</v>
      </c>
    </row>
    <row r="86" s="69" customFormat="1" ht="13.5" customHeight="1">
      <c r="A86" s="127" t="s">
        <v>181</v>
      </c>
    </row>
    <row r="87" s="69" customFormat="1" ht="57.75" customHeight="1">
      <c r="A87" s="114" t="s">
        <v>182</v>
      </c>
    </row>
    <row r="88" s="126" customFormat="1" ht="38.25">
      <c r="A88" s="114" t="s">
        <v>183</v>
      </c>
    </row>
    <row r="89" s="126" customFormat="1" ht="15">
      <c r="A89" s="128"/>
    </row>
    <row r="90" s="126" customFormat="1" ht="15">
      <c r="A90" s="125" t="s">
        <v>184</v>
      </c>
    </row>
    <row r="91" s="126" customFormat="1" ht="57" customHeight="1">
      <c r="A91" s="114" t="s">
        <v>185</v>
      </c>
    </row>
    <row r="92" s="126" customFormat="1" ht="114.75">
      <c r="A92" s="114" t="s">
        <v>186</v>
      </c>
    </row>
    <row r="93" s="126" customFormat="1" ht="15" customHeight="1">
      <c r="A93" s="114" t="s">
        <v>187</v>
      </c>
    </row>
    <row r="94" s="126" customFormat="1" ht="15" customHeight="1">
      <c r="A94" s="117"/>
    </row>
    <row r="95" ht="15" customHeight="1">
      <c r="A95" s="125" t="s">
        <v>188</v>
      </c>
    </row>
    <row r="96" s="69" customFormat="1" ht="7.5" customHeight="1">
      <c r="A96" s="125"/>
    </row>
    <row r="97" spans="1:2" s="69" customFormat="1" ht="38.25">
      <c r="A97" s="114" t="s">
        <v>189</v>
      </c>
      <c r="B97" s="129"/>
    </row>
    <row r="98" s="69" customFormat="1" ht="15" customHeight="1">
      <c r="A98" s="130"/>
    </row>
    <row r="99" s="69" customFormat="1" ht="38.25">
      <c r="A99" s="114" t="s">
        <v>190</v>
      </c>
    </row>
    <row r="100" s="69" customFormat="1" ht="15" customHeight="1">
      <c r="A100" s="131"/>
    </row>
    <row r="101" s="69" customFormat="1" ht="40.5" customHeight="1">
      <c r="A101" s="114" t="s">
        <v>191</v>
      </c>
    </row>
    <row r="102" s="69" customFormat="1" ht="15" customHeight="1">
      <c r="A102" s="131"/>
    </row>
    <row r="103" s="69" customFormat="1" ht="56.25" customHeight="1">
      <c r="A103" s="114" t="s">
        <v>192</v>
      </c>
    </row>
    <row r="104" s="69" customFormat="1" ht="29.25" customHeight="1">
      <c r="A104" s="114" t="s">
        <v>193</v>
      </c>
    </row>
    <row r="105" s="69" customFormat="1" ht="15" customHeight="1">
      <c r="A105" s="131"/>
    </row>
    <row r="106" s="69" customFormat="1" ht="57" customHeight="1">
      <c r="A106" s="132" t="s">
        <v>194</v>
      </c>
    </row>
    <row r="107" s="69" customFormat="1" ht="15" customHeight="1">
      <c r="A107" s="133"/>
    </row>
    <row r="108" s="69" customFormat="1" ht="66.75" customHeight="1">
      <c r="A108" s="132" t="s">
        <v>195</v>
      </c>
    </row>
    <row r="109" s="69" customFormat="1" ht="15" customHeight="1">
      <c r="A109" s="134"/>
    </row>
    <row r="110" spans="1:5" s="69" customFormat="1" ht="42.75" customHeight="1">
      <c r="A110" s="132" t="s">
        <v>196</v>
      </c>
      <c r="E110" s="135"/>
    </row>
    <row r="111" s="69" customFormat="1" ht="15" customHeight="1">
      <c r="A111" s="134"/>
    </row>
    <row r="112" s="69" customFormat="1" ht="54.75" customHeight="1">
      <c r="A112" s="132" t="s">
        <v>197</v>
      </c>
    </row>
    <row r="113" s="69" customFormat="1" ht="15" customHeight="1">
      <c r="A113" s="134"/>
    </row>
    <row r="114" s="69" customFormat="1" ht="41.25" customHeight="1">
      <c r="A114" s="132" t="s">
        <v>198</v>
      </c>
    </row>
    <row r="115" s="69" customFormat="1" ht="15" customHeight="1">
      <c r="A115" s="133"/>
    </row>
    <row r="116" s="69" customFormat="1" ht="28.5" customHeight="1">
      <c r="A116" s="132" t="s">
        <v>199</v>
      </c>
    </row>
    <row r="117" s="69" customFormat="1" ht="15" customHeight="1">
      <c r="A117" s="133"/>
    </row>
    <row r="118" s="69" customFormat="1" ht="78.75" customHeight="1">
      <c r="A118" s="132" t="s">
        <v>200</v>
      </c>
    </row>
    <row r="119" s="69" customFormat="1" ht="15" customHeight="1">
      <c r="A119" s="136"/>
    </row>
    <row r="120" s="69" customFormat="1" ht="29.25" customHeight="1">
      <c r="A120" s="114" t="s">
        <v>201</v>
      </c>
    </row>
    <row r="121" s="69" customFormat="1" ht="15" customHeight="1">
      <c r="A121" s="131"/>
    </row>
    <row r="122" s="69" customFormat="1" ht="27.75" customHeight="1">
      <c r="A122" s="114" t="s">
        <v>202</v>
      </c>
    </row>
    <row r="123" s="69" customFormat="1" ht="15" customHeight="1">
      <c r="A123" s="131"/>
    </row>
    <row r="124" s="69" customFormat="1" ht="29.25" customHeight="1">
      <c r="A124" s="379" t="s">
        <v>231</v>
      </c>
    </row>
    <row r="125" s="69" customFormat="1" ht="15" customHeight="1">
      <c r="A125" s="136"/>
    </row>
    <row r="126" s="69" customFormat="1" ht="66" customHeight="1">
      <c r="A126" s="114" t="s">
        <v>203</v>
      </c>
    </row>
    <row r="127" s="69" customFormat="1" ht="15" customHeight="1">
      <c r="A127" s="114"/>
    </row>
    <row r="128" s="69" customFormat="1" ht="15" customHeight="1">
      <c r="A128" s="137" t="s">
        <v>204</v>
      </c>
    </row>
    <row r="129" s="126" customFormat="1" ht="7.5" customHeight="1">
      <c r="A129" s="138"/>
    </row>
    <row r="130" spans="1:2" s="126" customFormat="1" ht="15">
      <c r="A130" s="139" t="s">
        <v>205</v>
      </c>
      <c r="B130" s="140"/>
    </row>
    <row r="131" spans="1:2" s="126" customFormat="1" ht="7.5" customHeight="1">
      <c r="A131" s="139"/>
      <c r="B131" s="140"/>
    </row>
    <row r="132" spans="1:2" s="126" customFormat="1" ht="15">
      <c r="A132" s="141" t="s">
        <v>206</v>
      </c>
      <c r="B132" s="140"/>
    </row>
    <row r="133" spans="1:2" s="126" customFormat="1" ht="7.5" customHeight="1">
      <c r="A133" s="138"/>
      <c r="B133" s="140"/>
    </row>
    <row r="134" spans="1:2" s="126" customFormat="1" ht="15">
      <c r="A134" s="128" t="s">
        <v>207</v>
      </c>
      <c r="B134" s="140"/>
    </row>
    <row r="135" s="126" customFormat="1" ht="7.5" customHeight="1">
      <c r="A135" s="138"/>
    </row>
    <row r="136" s="126" customFormat="1" ht="15">
      <c r="A136" s="128" t="s">
        <v>208</v>
      </c>
    </row>
    <row r="137" s="126" customFormat="1" ht="7.5" customHeight="1">
      <c r="A137" s="138"/>
    </row>
    <row r="138" s="126" customFormat="1" ht="15">
      <c r="A138" s="128" t="s">
        <v>209</v>
      </c>
    </row>
    <row r="139" s="126" customFormat="1" ht="7.5" customHeight="1">
      <c r="A139" s="138"/>
    </row>
    <row r="140" s="126" customFormat="1" ht="15">
      <c r="A140" s="128" t="s">
        <v>210</v>
      </c>
    </row>
    <row r="141" s="126" customFormat="1" ht="7.5" customHeight="1">
      <c r="A141" s="138"/>
    </row>
    <row r="142" spans="1:2" s="126" customFormat="1" ht="15">
      <c r="A142" s="128" t="s">
        <v>211</v>
      </c>
      <c r="B142" s="140"/>
    </row>
    <row r="143" s="126" customFormat="1" ht="7.5" customHeight="1">
      <c r="A143" s="138"/>
    </row>
    <row r="144" s="126" customFormat="1" ht="15">
      <c r="A144" s="141" t="s">
        <v>212</v>
      </c>
    </row>
    <row r="145" s="126" customFormat="1" ht="7.5" customHeight="1">
      <c r="A145" s="128"/>
    </row>
    <row r="146" s="126" customFormat="1" ht="16.5" customHeight="1">
      <c r="A146" s="139" t="s">
        <v>213</v>
      </c>
    </row>
    <row r="147" s="126" customFormat="1" ht="7.5" customHeight="1">
      <c r="A147" s="128"/>
    </row>
    <row r="148" s="126" customFormat="1" ht="39.75" customHeight="1">
      <c r="A148" s="114" t="s">
        <v>214</v>
      </c>
    </row>
    <row r="149" s="126" customFormat="1" ht="21" customHeight="1">
      <c r="A149" s="142"/>
    </row>
  </sheetData>
  <sheetProtection/>
  <hyperlinks>
    <hyperlink ref="A93" r:id="rId1" display="http://www.cbs.nl/privacy"/>
  </hyperlinks>
  <printOptions/>
  <pageMargins left="0.7" right="0.7" top="0.75" bottom="0.75" header="0.3" footer="0.3"/>
  <pageSetup horizontalDpi="600" verticalDpi="600" orientation="portrait" paperSize="9" scale="75" r:id="rId2"/>
  <rowBreaks count="2" manualBreakCount="2">
    <brk id="94" max="0" man="1"/>
    <brk id="119" max="0" man="1"/>
  </rowBreaks>
  <colBreaks count="1" manualBreakCount="1">
    <brk id="1" max="154" man="1"/>
  </colBreaks>
</worksheet>
</file>

<file path=xl/worksheets/sheet4.xml><?xml version="1.0" encoding="utf-8"?>
<worksheet xmlns="http://schemas.openxmlformats.org/spreadsheetml/2006/main" xmlns:r="http://schemas.openxmlformats.org/officeDocument/2006/relationships">
  <dimension ref="A1:D1204"/>
  <sheetViews>
    <sheetView showGridLines="0" workbookViewId="0" topLeftCell="A1">
      <selection activeCell="A1" sqref="A1"/>
    </sheetView>
  </sheetViews>
  <sheetFormatPr defaultColWidth="9.140625" defaultRowHeight="15"/>
  <cols>
    <col min="1" max="1" width="27.7109375" style="156" customWidth="1"/>
    <col min="2" max="2" width="99.00390625" style="156" customWidth="1"/>
    <col min="3" max="3" width="8.7109375" style="156" customWidth="1"/>
  </cols>
  <sheetData>
    <row r="1" spans="1:3" ht="15.75">
      <c r="A1" s="144" t="s">
        <v>215</v>
      </c>
      <c r="B1" s="145"/>
      <c r="C1" s="146"/>
    </row>
    <row r="2" spans="1:4" ht="17.25" customHeight="1">
      <c r="A2" s="144"/>
      <c r="B2" s="145"/>
      <c r="C2" s="146"/>
      <c r="D2" s="69"/>
    </row>
    <row r="3" spans="1:4" ht="15">
      <c r="A3" s="147" t="s">
        <v>216</v>
      </c>
      <c r="B3" s="148" t="s">
        <v>217</v>
      </c>
      <c r="C3" s="146"/>
      <c r="D3" s="69"/>
    </row>
    <row r="4" spans="1:4" ht="88.5" customHeight="1">
      <c r="A4" s="149" t="s">
        <v>218</v>
      </c>
      <c r="B4" s="150" t="s">
        <v>219</v>
      </c>
      <c r="C4" s="146"/>
      <c r="D4" s="69"/>
    </row>
    <row r="5" spans="1:4" ht="15">
      <c r="A5" s="149" t="s">
        <v>220</v>
      </c>
      <c r="B5" s="150" t="s">
        <v>221</v>
      </c>
      <c r="C5" s="146"/>
      <c r="D5" s="69"/>
    </row>
    <row r="6" spans="1:3" ht="15">
      <c r="A6" s="149" t="s">
        <v>222</v>
      </c>
      <c r="B6" s="150" t="s">
        <v>223</v>
      </c>
      <c r="C6" s="146"/>
    </row>
    <row r="7" spans="1:3" ht="15">
      <c r="A7" s="151" t="s">
        <v>224</v>
      </c>
      <c r="B7" s="150" t="s">
        <v>225</v>
      </c>
      <c r="C7" s="146"/>
    </row>
    <row r="8" spans="1:3" ht="41.25" customHeight="1">
      <c r="A8" s="152" t="s">
        <v>226</v>
      </c>
      <c r="B8" s="153" t="s">
        <v>227</v>
      </c>
      <c r="C8" s="146"/>
    </row>
    <row r="9" spans="1:3" ht="15">
      <c r="A9" s="154"/>
      <c r="B9" s="145"/>
      <c r="C9" s="146"/>
    </row>
    <row r="10" spans="1:3" ht="15">
      <c r="A10" s="155"/>
      <c r="B10" s="145"/>
      <c r="C10" s="146"/>
    </row>
    <row r="11" spans="1:3" ht="15">
      <c r="A11" s="155"/>
      <c r="B11" s="145"/>
      <c r="C11" s="146"/>
    </row>
    <row r="12" spans="1:3" ht="15">
      <c r="A12" s="155"/>
      <c r="B12" s="145"/>
      <c r="C12" s="146"/>
    </row>
    <row r="13" spans="1:3" ht="15">
      <c r="A13" s="155"/>
      <c r="B13" s="145"/>
      <c r="C13" s="146"/>
    </row>
    <row r="14" spans="1:3" ht="15">
      <c r="A14" s="155"/>
      <c r="B14" s="145"/>
      <c r="C14" s="146"/>
    </row>
    <row r="15" spans="1:3" ht="15">
      <c r="A15" s="155"/>
      <c r="B15" s="145"/>
      <c r="C15" s="146"/>
    </row>
    <row r="16" spans="1:3" ht="15">
      <c r="A16" s="155"/>
      <c r="B16" s="145"/>
      <c r="C16" s="146"/>
    </row>
    <row r="17" spans="1:3" ht="15">
      <c r="A17" s="155"/>
      <c r="B17" s="145"/>
      <c r="C17" s="146"/>
    </row>
    <row r="18" spans="1:3" ht="15">
      <c r="A18" s="155"/>
      <c r="B18" s="145"/>
      <c r="C18" s="146"/>
    </row>
    <row r="19" spans="1:3" ht="15">
      <c r="A19" s="155"/>
      <c r="B19" s="145"/>
      <c r="C19" s="146"/>
    </row>
    <row r="20" spans="1:3" ht="15">
      <c r="A20" s="155"/>
      <c r="B20" s="145"/>
      <c r="C20" s="146"/>
    </row>
    <row r="21" spans="1:3" ht="15">
      <c r="A21" s="146"/>
      <c r="B21" s="146"/>
      <c r="C21" s="146"/>
    </row>
    <row r="22" spans="1:3" ht="15">
      <c r="A22" s="146"/>
      <c r="B22" s="146"/>
      <c r="C22" s="146"/>
    </row>
    <row r="23" spans="1:3" ht="15">
      <c r="A23" s="146"/>
      <c r="B23" s="146"/>
      <c r="C23" s="146"/>
    </row>
    <row r="24" spans="1:3" ht="15">
      <c r="A24" s="146"/>
      <c r="B24" s="146"/>
      <c r="C24" s="146"/>
    </row>
    <row r="25" spans="1:3" ht="15">
      <c r="A25" s="146"/>
      <c r="B25" s="146"/>
      <c r="C25" s="146"/>
    </row>
    <row r="26" spans="1:3" ht="15">
      <c r="A26" s="146"/>
      <c r="B26" s="146"/>
      <c r="C26" s="146"/>
    </row>
    <row r="27" spans="1:3" ht="15">
      <c r="A27" s="146"/>
      <c r="B27" s="146"/>
      <c r="C27" s="146"/>
    </row>
    <row r="28" spans="1:3" ht="15">
      <c r="A28" s="146"/>
      <c r="B28" s="146"/>
      <c r="C28" s="146"/>
    </row>
    <row r="29" spans="1:3" ht="15">
      <c r="A29" s="146"/>
      <c r="B29" s="146"/>
      <c r="C29" s="146"/>
    </row>
    <row r="30" spans="1:3" ht="15">
      <c r="A30" s="146"/>
      <c r="B30" s="146"/>
      <c r="C30" s="146"/>
    </row>
    <row r="31" spans="1:3" ht="15">
      <c r="A31" s="146"/>
      <c r="B31" s="146"/>
      <c r="C31" s="146"/>
    </row>
    <row r="32" spans="1:3" ht="15">
      <c r="A32" s="146"/>
      <c r="B32" s="146"/>
      <c r="C32" s="146"/>
    </row>
    <row r="33" spans="1:3" ht="15">
      <c r="A33" s="146"/>
      <c r="B33" s="146"/>
      <c r="C33" s="146"/>
    </row>
    <row r="34" spans="1:3" ht="15">
      <c r="A34" s="146"/>
      <c r="B34" s="146"/>
      <c r="C34" s="146"/>
    </row>
    <row r="35" spans="1:3" ht="15">
      <c r="A35" s="146"/>
      <c r="B35" s="146"/>
      <c r="C35" s="146"/>
    </row>
    <row r="36" spans="1:3" ht="15">
      <c r="A36" s="146"/>
      <c r="B36" s="146"/>
      <c r="C36" s="146"/>
    </row>
    <row r="37" spans="1:3" ht="15">
      <c r="A37" s="146"/>
      <c r="B37" s="146"/>
      <c r="C37" s="146"/>
    </row>
    <row r="38" spans="1:3" ht="15">
      <c r="A38" s="146"/>
      <c r="B38" s="146"/>
      <c r="C38" s="146"/>
    </row>
    <row r="39" spans="1:3" ht="15">
      <c r="A39" s="146"/>
      <c r="B39" s="146"/>
      <c r="C39" s="146"/>
    </row>
    <row r="40" spans="1:3" ht="15">
      <c r="A40" s="146"/>
      <c r="B40" s="146"/>
      <c r="C40" s="146"/>
    </row>
    <row r="41" spans="1:3" ht="15">
      <c r="A41" s="146"/>
      <c r="B41" s="146"/>
      <c r="C41" s="146"/>
    </row>
    <row r="42" spans="1:3" ht="15">
      <c r="A42" s="146"/>
      <c r="B42" s="146"/>
      <c r="C42" s="146"/>
    </row>
    <row r="43" spans="1:3" ht="15">
      <c r="A43" s="146"/>
      <c r="B43" s="146"/>
      <c r="C43" s="146"/>
    </row>
    <row r="44" spans="1:3" ht="15">
      <c r="A44" s="146"/>
      <c r="B44" s="146"/>
      <c r="C44" s="146"/>
    </row>
    <row r="45" spans="1:3" ht="15">
      <c r="A45" s="146"/>
      <c r="B45" s="146"/>
      <c r="C45" s="146"/>
    </row>
    <row r="46" spans="1:3" ht="15">
      <c r="A46" s="146"/>
      <c r="B46" s="146"/>
      <c r="C46" s="146"/>
    </row>
    <row r="47" spans="1:3" ht="15">
      <c r="A47" s="146"/>
      <c r="B47" s="146"/>
      <c r="C47" s="146"/>
    </row>
    <row r="48" spans="1:3" ht="15">
      <c r="A48" s="146"/>
      <c r="B48" s="146"/>
      <c r="C48" s="146"/>
    </row>
    <row r="49" spans="1:3" ht="15">
      <c r="A49" s="146"/>
      <c r="B49" s="146"/>
      <c r="C49" s="146"/>
    </row>
    <row r="50" spans="1:3" ht="15">
      <c r="A50" s="146"/>
      <c r="B50" s="146"/>
      <c r="C50" s="146"/>
    </row>
    <row r="51" spans="1:3" ht="15">
      <c r="A51" s="146"/>
      <c r="B51" s="146"/>
      <c r="C51" s="146"/>
    </row>
    <row r="52" spans="1:3" ht="15">
      <c r="A52" s="146"/>
      <c r="B52" s="146"/>
      <c r="C52" s="146"/>
    </row>
    <row r="53" spans="1:3" ht="15">
      <c r="A53" s="146"/>
      <c r="B53" s="146"/>
      <c r="C53" s="146"/>
    </row>
    <row r="54" spans="1:3" ht="15">
      <c r="A54" s="146"/>
      <c r="B54" s="146"/>
      <c r="C54" s="146"/>
    </row>
    <row r="55" spans="1:3" ht="15">
      <c r="A55" s="146"/>
      <c r="B55" s="146"/>
      <c r="C55" s="146"/>
    </row>
    <row r="56" spans="1:3" ht="15">
      <c r="A56" s="146"/>
      <c r="B56" s="146"/>
      <c r="C56" s="146"/>
    </row>
    <row r="57" spans="1:3" ht="15">
      <c r="A57" s="146"/>
      <c r="B57" s="146"/>
      <c r="C57" s="146"/>
    </row>
    <row r="58" spans="1:3" ht="15">
      <c r="A58" s="146"/>
      <c r="B58" s="146"/>
      <c r="C58" s="146"/>
    </row>
    <row r="59" spans="1:3" ht="15">
      <c r="A59" s="146"/>
      <c r="B59" s="146"/>
      <c r="C59" s="146"/>
    </row>
    <row r="60" spans="1:3" ht="15">
      <c r="A60" s="146"/>
      <c r="B60" s="146"/>
      <c r="C60" s="146"/>
    </row>
    <row r="61" spans="1:3" ht="15">
      <c r="A61" s="146"/>
      <c r="B61" s="146"/>
      <c r="C61" s="146"/>
    </row>
    <row r="62" spans="1:3" ht="15">
      <c r="A62" s="146"/>
      <c r="B62" s="146"/>
      <c r="C62" s="146"/>
    </row>
    <row r="63" spans="1:3" ht="15">
      <c r="A63" s="146"/>
      <c r="B63" s="146"/>
      <c r="C63" s="146"/>
    </row>
    <row r="64" spans="1:3" ht="15">
      <c r="A64" s="146"/>
      <c r="B64" s="146"/>
      <c r="C64" s="146"/>
    </row>
    <row r="65" spans="1:3" ht="15">
      <c r="A65" s="146"/>
      <c r="B65" s="146"/>
      <c r="C65" s="146"/>
    </row>
    <row r="66" spans="1:3" ht="15">
      <c r="A66" s="146"/>
      <c r="B66" s="146"/>
      <c r="C66" s="146"/>
    </row>
    <row r="67" spans="1:3" ht="15">
      <c r="A67" s="146"/>
      <c r="B67" s="146"/>
      <c r="C67" s="146"/>
    </row>
    <row r="68" spans="1:3" ht="15">
      <c r="A68" s="146"/>
      <c r="B68" s="146"/>
      <c r="C68" s="146"/>
    </row>
    <row r="69" spans="1:3" ht="15">
      <c r="A69" s="146"/>
      <c r="B69" s="146"/>
      <c r="C69" s="146"/>
    </row>
    <row r="70" spans="1:3" ht="15">
      <c r="A70" s="146"/>
      <c r="B70" s="146"/>
      <c r="C70" s="146"/>
    </row>
    <row r="71" spans="1:3" ht="15">
      <c r="A71" s="146"/>
      <c r="B71" s="146"/>
      <c r="C71" s="146"/>
    </row>
    <row r="72" spans="1:3" ht="15">
      <c r="A72" s="146"/>
      <c r="B72" s="146"/>
      <c r="C72" s="146"/>
    </row>
    <row r="73" spans="1:3" ht="15">
      <c r="A73" s="146"/>
      <c r="B73" s="146"/>
      <c r="C73" s="146"/>
    </row>
    <row r="74" spans="1:3" ht="15">
      <c r="A74" s="146"/>
      <c r="B74" s="146"/>
      <c r="C74" s="146"/>
    </row>
    <row r="75" spans="1:3" ht="15">
      <c r="A75" s="146"/>
      <c r="B75" s="146"/>
      <c r="C75" s="146"/>
    </row>
    <row r="76" spans="1:3" ht="15">
      <c r="A76" s="146"/>
      <c r="B76" s="146"/>
      <c r="C76" s="146"/>
    </row>
    <row r="77" spans="1:3" ht="15">
      <c r="A77" s="146"/>
      <c r="B77" s="146"/>
      <c r="C77" s="146"/>
    </row>
    <row r="78" spans="1:3" ht="15">
      <c r="A78" s="146"/>
      <c r="B78" s="146"/>
      <c r="C78" s="146"/>
    </row>
    <row r="79" spans="1:3" ht="15">
      <c r="A79" s="146"/>
      <c r="B79" s="146"/>
      <c r="C79" s="146"/>
    </row>
    <row r="80" spans="1:3" ht="15">
      <c r="A80" s="146"/>
      <c r="B80" s="146"/>
      <c r="C80" s="146"/>
    </row>
    <row r="81" spans="1:3" ht="15">
      <c r="A81" s="146"/>
      <c r="B81" s="146"/>
      <c r="C81" s="146"/>
    </row>
    <row r="82" spans="1:3" ht="15">
      <c r="A82" s="146"/>
      <c r="B82" s="146"/>
      <c r="C82" s="146"/>
    </row>
    <row r="83" spans="1:3" ht="15">
      <c r="A83" s="146"/>
      <c r="B83" s="146"/>
      <c r="C83" s="146"/>
    </row>
    <row r="84" spans="1:3" ht="15">
      <c r="A84" s="146"/>
      <c r="B84" s="146"/>
      <c r="C84" s="146"/>
    </row>
    <row r="85" spans="1:3" ht="15">
      <c r="A85" s="146"/>
      <c r="B85" s="146"/>
      <c r="C85" s="146"/>
    </row>
    <row r="86" spans="1:3" ht="15">
      <c r="A86" s="146"/>
      <c r="B86" s="146"/>
      <c r="C86" s="146"/>
    </row>
    <row r="87" spans="1:3" ht="15">
      <c r="A87" s="146"/>
      <c r="B87" s="146"/>
      <c r="C87" s="146"/>
    </row>
    <row r="88" spans="1:3" ht="15">
      <c r="A88" s="146"/>
      <c r="B88" s="146"/>
      <c r="C88" s="146"/>
    </row>
    <row r="89" spans="1:3" ht="15">
      <c r="A89" s="146"/>
      <c r="B89" s="146"/>
      <c r="C89" s="146"/>
    </row>
    <row r="90" spans="1:3" ht="15">
      <c r="A90" s="146"/>
      <c r="B90" s="146"/>
      <c r="C90" s="146"/>
    </row>
    <row r="91" spans="1:3" ht="15">
      <c r="A91" s="146"/>
      <c r="B91" s="146"/>
      <c r="C91" s="146"/>
    </row>
    <row r="92" spans="1:3" ht="15">
      <c r="A92" s="146"/>
      <c r="B92" s="146"/>
      <c r="C92" s="146"/>
    </row>
    <row r="93" spans="1:3" ht="15">
      <c r="A93" s="146"/>
      <c r="B93" s="146"/>
      <c r="C93" s="146"/>
    </row>
    <row r="94" spans="1:3" ht="15">
      <c r="A94" s="146"/>
      <c r="B94" s="146"/>
      <c r="C94" s="146"/>
    </row>
    <row r="95" spans="1:3" ht="15">
      <c r="A95" s="146"/>
      <c r="B95" s="146"/>
      <c r="C95" s="146"/>
    </row>
    <row r="96" spans="1:3" ht="15">
      <c r="A96" s="146"/>
      <c r="B96" s="146"/>
      <c r="C96" s="146"/>
    </row>
    <row r="97" spans="1:3" ht="15">
      <c r="A97" s="146"/>
      <c r="B97" s="146"/>
      <c r="C97" s="146"/>
    </row>
    <row r="98" spans="1:3" ht="15">
      <c r="A98" s="146"/>
      <c r="B98" s="146"/>
      <c r="C98" s="146"/>
    </row>
    <row r="99" spans="1:3" ht="15">
      <c r="A99" s="146"/>
      <c r="B99" s="146"/>
      <c r="C99" s="146"/>
    </row>
    <row r="100" spans="1:3" ht="15">
      <c r="A100" s="146"/>
      <c r="B100" s="146"/>
      <c r="C100" s="146"/>
    </row>
    <row r="101" spans="1:3" ht="15">
      <c r="A101" s="146"/>
      <c r="B101" s="146"/>
      <c r="C101" s="146"/>
    </row>
    <row r="102" spans="1:3" ht="15">
      <c r="A102" s="146"/>
      <c r="B102" s="146"/>
      <c r="C102" s="146"/>
    </row>
    <row r="103" spans="1:3" ht="15">
      <c r="A103" s="146"/>
      <c r="B103" s="146"/>
      <c r="C103" s="146"/>
    </row>
    <row r="104" spans="1:3" ht="15">
      <c r="A104" s="146"/>
      <c r="B104" s="146"/>
      <c r="C104" s="146"/>
    </row>
    <row r="105" spans="1:3" ht="15">
      <c r="A105" s="146"/>
      <c r="B105" s="146"/>
      <c r="C105" s="146"/>
    </row>
    <row r="106" spans="1:3" ht="15">
      <c r="A106" s="146"/>
      <c r="B106" s="146"/>
      <c r="C106" s="146"/>
    </row>
    <row r="107" spans="1:3" ht="15">
      <c r="A107" s="146"/>
      <c r="B107" s="146"/>
      <c r="C107" s="146"/>
    </row>
    <row r="108" spans="1:3" ht="15">
      <c r="A108" s="146"/>
      <c r="B108" s="146"/>
      <c r="C108" s="146"/>
    </row>
    <row r="109" spans="1:3" ht="15">
      <c r="A109" s="146"/>
      <c r="B109" s="146"/>
      <c r="C109" s="146"/>
    </row>
    <row r="110" spans="1:3" ht="15">
      <c r="A110" s="146"/>
      <c r="B110" s="146"/>
      <c r="C110" s="146"/>
    </row>
    <row r="111" spans="1:3" ht="15">
      <c r="A111" s="146"/>
      <c r="B111" s="146"/>
      <c r="C111" s="146"/>
    </row>
    <row r="112" spans="1:3" ht="15">
      <c r="A112" s="146"/>
      <c r="B112" s="146"/>
      <c r="C112" s="146"/>
    </row>
    <row r="113" spans="1:3" ht="15">
      <c r="A113" s="146"/>
      <c r="B113" s="146"/>
      <c r="C113" s="146"/>
    </row>
    <row r="114" spans="1:3" ht="15">
      <c r="A114" s="146"/>
      <c r="B114" s="146"/>
      <c r="C114" s="146"/>
    </row>
    <row r="115" spans="1:3" ht="15">
      <c r="A115" s="146"/>
      <c r="B115" s="146"/>
      <c r="C115" s="146"/>
    </row>
    <row r="116" spans="1:3" ht="15">
      <c r="A116" s="146"/>
      <c r="B116" s="146"/>
      <c r="C116" s="146"/>
    </row>
    <row r="117" spans="1:3" ht="15">
      <c r="A117" s="146"/>
      <c r="B117" s="146"/>
      <c r="C117" s="146"/>
    </row>
    <row r="118" spans="1:3" ht="15">
      <c r="A118" s="146"/>
      <c r="B118" s="146"/>
      <c r="C118" s="146"/>
    </row>
    <row r="119" spans="1:3" ht="15">
      <c r="A119" s="146"/>
      <c r="B119" s="146"/>
      <c r="C119" s="146"/>
    </row>
    <row r="120" spans="1:3" ht="15">
      <c r="A120" s="146"/>
      <c r="B120" s="146"/>
      <c r="C120" s="146"/>
    </row>
    <row r="121" spans="1:3" ht="15">
      <c r="A121" s="146"/>
      <c r="B121" s="146"/>
      <c r="C121" s="146"/>
    </row>
    <row r="122" spans="1:3" ht="15">
      <c r="A122" s="146"/>
      <c r="B122" s="146"/>
      <c r="C122" s="146"/>
    </row>
    <row r="123" spans="1:3" ht="15">
      <c r="A123" s="146"/>
      <c r="B123" s="146"/>
      <c r="C123" s="146"/>
    </row>
    <row r="124" spans="1:3" ht="15">
      <c r="A124" s="146"/>
      <c r="B124" s="146"/>
      <c r="C124" s="146"/>
    </row>
    <row r="125" spans="1:3" ht="15">
      <c r="A125" s="146"/>
      <c r="B125" s="146"/>
      <c r="C125" s="146"/>
    </row>
    <row r="126" spans="1:3" ht="15">
      <c r="A126" s="146"/>
      <c r="B126" s="146"/>
      <c r="C126" s="146"/>
    </row>
    <row r="127" spans="1:3" ht="15">
      <c r="A127" s="146"/>
      <c r="B127" s="146"/>
      <c r="C127" s="146"/>
    </row>
    <row r="128" spans="1:3" ht="15">
      <c r="A128" s="146"/>
      <c r="B128" s="146"/>
      <c r="C128" s="146"/>
    </row>
    <row r="129" spans="1:3" ht="15">
      <c r="A129" s="146"/>
      <c r="B129" s="146"/>
      <c r="C129" s="146"/>
    </row>
    <row r="130" spans="1:3" ht="15">
      <c r="A130" s="146"/>
      <c r="B130" s="146"/>
      <c r="C130" s="146"/>
    </row>
    <row r="131" spans="1:3" ht="15">
      <c r="A131" s="146"/>
      <c r="B131" s="146"/>
      <c r="C131" s="146"/>
    </row>
    <row r="132" spans="1:3" ht="15">
      <c r="A132" s="146"/>
      <c r="B132" s="146"/>
      <c r="C132" s="146"/>
    </row>
    <row r="133" spans="1:3" ht="15">
      <c r="A133" s="146"/>
      <c r="B133" s="146"/>
      <c r="C133" s="146"/>
    </row>
    <row r="134" spans="1:3" ht="15">
      <c r="A134" s="146"/>
      <c r="B134" s="146"/>
      <c r="C134" s="146"/>
    </row>
    <row r="135" spans="1:3" ht="15">
      <c r="A135" s="146"/>
      <c r="B135" s="146"/>
      <c r="C135" s="146"/>
    </row>
    <row r="136" spans="1:3" ht="15">
      <c r="A136" s="146"/>
      <c r="B136" s="146"/>
      <c r="C136" s="146"/>
    </row>
    <row r="137" spans="1:3" ht="15">
      <c r="A137" s="146"/>
      <c r="B137" s="146"/>
      <c r="C137" s="146"/>
    </row>
    <row r="138" spans="1:3" ht="15">
      <c r="A138" s="146"/>
      <c r="B138" s="146"/>
      <c r="C138" s="146"/>
    </row>
    <row r="139" spans="1:3" ht="15">
      <c r="A139" s="146"/>
      <c r="B139" s="146"/>
      <c r="C139" s="146"/>
    </row>
    <row r="140" spans="1:3" ht="15">
      <c r="A140" s="146"/>
      <c r="B140" s="146"/>
      <c r="C140" s="146"/>
    </row>
    <row r="141" spans="1:3" ht="15">
      <c r="A141" s="146"/>
      <c r="B141" s="146"/>
      <c r="C141" s="146"/>
    </row>
    <row r="142" spans="1:3" ht="15">
      <c r="A142" s="146"/>
      <c r="B142" s="146"/>
      <c r="C142" s="146"/>
    </row>
    <row r="143" spans="1:3" ht="15">
      <c r="A143" s="146"/>
      <c r="B143" s="146"/>
      <c r="C143" s="146"/>
    </row>
    <row r="144" spans="1:3" ht="15">
      <c r="A144" s="146"/>
      <c r="B144" s="146"/>
      <c r="C144" s="146"/>
    </row>
    <row r="145" spans="1:3" ht="15">
      <c r="A145" s="146"/>
      <c r="B145" s="146"/>
      <c r="C145" s="146"/>
    </row>
    <row r="146" spans="1:3" ht="15">
      <c r="A146" s="146"/>
      <c r="B146" s="146"/>
      <c r="C146" s="146"/>
    </row>
    <row r="147" spans="1:3" ht="15">
      <c r="A147" s="146"/>
      <c r="B147" s="146"/>
      <c r="C147" s="146"/>
    </row>
    <row r="148" spans="1:3" ht="15">
      <c r="A148" s="146"/>
      <c r="B148" s="146"/>
      <c r="C148" s="146"/>
    </row>
    <row r="149" spans="1:3" ht="15">
      <c r="A149" s="146"/>
      <c r="B149" s="146"/>
      <c r="C149" s="146"/>
    </row>
    <row r="150" spans="1:3" ht="15">
      <c r="A150" s="146"/>
      <c r="B150" s="146"/>
      <c r="C150" s="146"/>
    </row>
    <row r="151" spans="1:3" ht="15">
      <c r="A151" s="146"/>
      <c r="B151" s="146"/>
      <c r="C151" s="146"/>
    </row>
    <row r="152" spans="1:3" ht="15">
      <c r="A152" s="146"/>
      <c r="B152" s="146"/>
      <c r="C152" s="146"/>
    </row>
    <row r="153" spans="1:3" ht="15">
      <c r="A153" s="146"/>
      <c r="B153" s="146"/>
      <c r="C153" s="146"/>
    </row>
    <row r="154" spans="1:3" ht="15">
      <c r="A154" s="146"/>
      <c r="B154" s="146"/>
      <c r="C154" s="146"/>
    </row>
    <row r="155" spans="1:3" ht="15">
      <c r="A155" s="146"/>
      <c r="B155" s="146"/>
      <c r="C155" s="146"/>
    </row>
    <row r="156" spans="1:3" ht="15">
      <c r="A156" s="146"/>
      <c r="B156" s="146"/>
      <c r="C156" s="146"/>
    </row>
    <row r="157" spans="1:3" ht="15">
      <c r="A157" s="146"/>
      <c r="B157" s="146"/>
      <c r="C157" s="146"/>
    </row>
    <row r="158" spans="1:3" ht="15">
      <c r="A158" s="146"/>
      <c r="B158" s="146"/>
      <c r="C158" s="146"/>
    </row>
    <row r="159" spans="1:3" ht="15">
      <c r="A159" s="146"/>
      <c r="B159" s="146"/>
      <c r="C159" s="146"/>
    </row>
    <row r="160" spans="1:3" ht="15">
      <c r="A160" s="146"/>
      <c r="B160" s="146"/>
      <c r="C160" s="146"/>
    </row>
    <row r="161" spans="1:3" ht="15">
      <c r="A161" s="146"/>
      <c r="B161" s="146"/>
      <c r="C161" s="146"/>
    </row>
    <row r="162" spans="1:3" ht="15">
      <c r="A162" s="146"/>
      <c r="B162" s="146"/>
      <c r="C162" s="146"/>
    </row>
    <row r="163" spans="1:3" ht="15">
      <c r="A163" s="146"/>
      <c r="B163" s="146"/>
      <c r="C163" s="146"/>
    </row>
    <row r="164" spans="1:3" ht="15">
      <c r="A164" s="146"/>
      <c r="B164" s="146"/>
      <c r="C164" s="146"/>
    </row>
    <row r="165" spans="1:3" ht="15">
      <c r="A165" s="146"/>
      <c r="B165" s="146"/>
      <c r="C165" s="146"/>
    </row>
    <row r="166" spans="1:3" ht="15">
      <c r="A166" s="146"/>
      <c r="B166" s="146"/>
      <c r="C166" s="146"/>
    </row>
    <row r="167" spans="1:3" ht="15">
      <c r="A167" s="146"/>
      <c r="B167" s="146"/>
      <c r="C167" s="146"/>
    </row>
    <row r="168" spans="1:3" ht="15">
      <c r="A168" s="146"/>
      <c r="B168" s="146"/>
      <c r="C168" s="146"/>
    </row>
    <row r="169" spans="1:3" ht="15">
      <c r="A169" s="146"/>
      <c r="B169" s="146"/>
      <c r="C169" s="146"/>
    </row>
    <row r="170" spans="1:3" ht="15">
      <c r="A170" s="146"/>
      <c r="B170" s="146"/>
      <c r="C170" s="146"/>
    </row>
    <row r="171" spans="1:3" ht="15">
      <c r="A171" s="146"/>
      <c r="B171" s="146"/>
      <c r="C171" s="146"/>
    </row>
    <row r="172" spans="1:3" ht="15">
      <c r="A172" s="146"/>
      <c r="B172" s="146"/>
      <c r="C172" s="146"/>
    </row>
    <row r="173" spans="1:3" ht="15">
      <c r="A173" s="146"/>
      <c r="B173" s="146"/>
      <c r="C173" s="146"/>
    </row>
    <row r="174" spans="1:3" ht="15">
      <c r="A174" s="146"/>
      <c r="B174" s="146"/>
      <c r="C174" s="146"/>
    </row>
    <row r="175" spans="1:3" ht="15">
      <c r="A175" s="146"/>
      <c r="B175" s="146"/>
      <c r="C175" s="146"/>
    </row>
    <row r="176" spans="1:3" ht="15">
      <c r="A176" s="146"/>
      <c r="B176" s="146"/>
      <c r="C176" s="146"/>
    </row>
    <row r="177" spans="1:3" ht="15">
      <c r="A177" s="146"/>
      <c r="B177" s="146"/>
      <c r="C177" s="146"/>
    </row>
    <row r="178" spans="1:3" ht="15">
      <c r="A178" s="146"/>
      <c r="B178" s="146"/>
      <c r="C178" s="146"/>
    </row>
    <row r="179" spans="1:3" ht="15">
      <c r="A179" s="146"/>
      <c r="B179" s="146"/>
      <c r="C179" s="146"/>
    </row>
    <row r="180" spans="1:3" ht="15">
      <c r="A180" s="146"/>
      <c r="B180" s="146"/>
      <c r="C180" s="146"/>
    </row>
    <row r="181" spans="1:3" ht="15">
      <c r="A181" s="146"/>
      <c r="B181" s="146"/>
      <c r="C181" s="146"/>
    </row>
    <row r="182" spans="1:3" ht="15">
      <c r="A182" s="146"/>
      <c r="B182" s="146"/>
      <c r="C182" s="146"/>
    </row>
    <row r="183" spans="1:3" ht="15">
      <c r="A183" s="146"/>
      <c r="B183" s="146"/>
      <c r="C183" s="146"/>
    </row>
    <row r="184" spans="1:3" ht="15">
      <c r="A184" s="146"/>
      <c r="B184" s="146"/>
      <c r="C184" s="146"/>
    </row>
    <row r="185" spans="1:3" ht="15">
      <c r="A185" s="146"/>
      <c r="B185" s="146"/>
      <c r="C185" s="146"/>
    </row>
    <row r="186" spans="1:3" ht="15">
      <c r="A186" s="146"/>
      <c r="B186" s="146"/>
      <c r="C186" s="146"/>
    </row>
    <row r="187" spans="1:3" ht="15">
      <c r="A187" s="146"/>
      <c r="B187" s="146"/>
      <c r="C187" s="146"/>
    </row>
    <row r="188" spans="1:3" ht="15">
      <c r="A188" s="146"/>
      <c r="B188" s="146"/>
      <c r="C188" s="146"/>
    </row>
    <row r="189" spans="1:3" ht="15">
      <c r="A189" s="146"/>
      <c r="B189" s="146"/>
      <c r="C189" s="146"/>
    </row>
    <row r="190" spans="1:3" ht="15">
      <c r="A190" s="146"/>
      <c r="B190" s="146"/>
      <c r="C190" s="146"/>
    </row>
    <row r="191" spans="1:3" ht="15">
      <c r="A191" s="146"/>
      <c r="B191" s="146"/>
      <c r="C191" s="146"/>
    </row>
    <row r="192" spans="1:3" ht="15">
      <c r="A192" s="146"/>
      <c r="B192" s="146"/>
      <c r="C192" s="146"/>
    </row>
    <row r="193" spans="1:3" ht="15">
      <c r="A193" s="146"/>
      <c r="B193" s="146"/>
      <c r="C193" s="146"/>
    </row>
    <row r="194" spans="1:3" ht="15">
      <c r="A194" s="146"/>
      <c r="B194" s="146"/>
      <c r="C194" s="146"/>
    </row>
    <row r="195" spans="1:3" ht="15">
      <c r="A195" s="146"/>
      <c r="B195" s="146"/>
      <c r="C195" s="146"/>
    </row>
    <row r="196" spans="1:3" ht="15">
      <c r="A196" s="146"/>
      <c r="B196" s="146"/>
      <c r="C196" s="146"/>
    </row>
    <row r="197" spans="1:3" ht="15">
      <c r="A197" s="146"/>
      <c r="B197" s="146"/>
      <c r="C197" s="146"/>
    </row>
    <row r="198" spans="1:3" ht="15">
      <c r="A198" s="146"/>
      <c r="B198" s="146"/>
      <c r="C198" s="146"/>
    </row>
    <row r="199" spans="1:3" ht="15">
      <c r="A199" s="146"/>
      <c r="B199" s="146"/>
      <c r="C199" s="146"/>
    </row>
    <row r="200" spans="1:3" ht="15">
      <c r="A200" s="146"/>
      <c r="B200" s="146"/>
      <c r="C200" s="146"/>
    </row>
    <row r="201" spans="1:3" ht="15">
      <c r="A201" s="146"/>
      <c r="B201" s="146"/>
      <c r="C201" s="146"/>
    </row>
    <row r="202" spans="1:3" ht="15">
      <c r="A202" s="146"/>
      <c r="B202" s="146"/>
      <c r="C202" s="146"/>
    </row>
    <row r="203" spans="1:3" ht="15">
      <c r="A203" s="146"/>
      <c r="B203" s="146"/>
      <c r="C203" s="146"/>
    </row>
    <row r="204" spans="1:3" ht="15">
      <c r="A204" s="146"/>
      <c r="B204" s="146"/>
      <c r="C204" s="146"/>
    </row>
    <row r="205" spans="1:3" ht="15">
      <c r="A205" s="146"/>
      <c r="B205" s="146"/>
      <c r="C205" s="146"/>
    </row>
    <row r="206" spans="1:3" ht="15">
      <c r="A206" s="146"/>
      <c r="B206" s="146"/>
      <c r="C206" s="146"/>
    </row>
    <row r="207" spans="1:3" ht="15">
      <c r="A207" s="146"/>
      <c r="B207" s="146"/>
      <c r="C207" s="146"/>
    </row>
    <row r="208" spans="1:3" ht="15">
      <c r="A208" s="146"/>
      <c r="B208" s="146"/>
      <c r="C208" s="146"/>
    </row>
    <row r="209" spans="1:3" ht="15">
      <c r="A209" s="146"/>
      <c r="B209" s="146"/>
      <c r="C209" s="146"/>
    </row>
    <row r="210" spans="1:3" ht="15">
      <c r="A210" s="146"/>
      <c r="B210" s="146"/>
      <c r="C210" s="146"/>
    </row>
    <row r="211" spans="1:3" ht="15">
      <c r="A211" s="146"/>
      <c r="B211" s="146"/>
      <c r="C211" s="146"/>
    </row>
    <row r="212" spans="1:3" ht="15">
      <c r="A212" s="146"/>
      <c r="B212" s="146"/>
      <c r="C212" s="146"/>
    </row>
    <row r="213" spans="1:3" ht="15">
      <c r="A213" s="146"/>
      <c r="B213" s="146"/>
      <c r="C213" s="146"/>
    </row>
    <row r="214" spans="1:3" ht="15">
      <c r="A214" s="146"/>
      <c r="B214" s="146"/>
      <c r="C214" s="146"/>
    </row>
    <row r="215" spans="1:3" ht="15">
      <c r="A215" s="146"/>
      <c r="B215" s="146"/>
      <c r="C215" s="146"/>
    </row>
    <row r="216" spans="1:3" ht="15">
      <c r="A216" s="146"/>
      <c r="B216" s="146"/>
      <c r="C216" s="146"/>
    </row>
    <row r="217" spans="1:3" ht="15">
      <c r="A217" s="146"/>
      <c r="B217" s="146"/>
      <c r="C217" s="146"/>
    </row>
    <row r="218" spans="1:3" ht="15">
      <c r="A218" s="146"/>
      <c r="B218" s="146"/>
      <c r="C218" s="146"/>
    </row>
    <row r="219" spans="1:3" ht="15">
      <c r="A219" s="146"/>
      <c r="B219" s="146"/>
      <c r="C219" s="146"/>
    </row>
    <row r="220" spans="1:3" ht="15">
      <c r="A220" s="146"/>
      <c r="B220" s="146"/>
      <c r="C220" s="146"/>
    </row>
    <row r="221" spans="1:3" ht="15">
      <c r="A221" s="146"/>
      <c r="B221" s="146"/>
      <c r="C221" s="146"/>
    </row>
    <row r="222" spans="1:3" ht="15">
      <c r="A222" s="146"/>
      <c r="B222" s="146"/>
      <c r="C222" s="146"/>
    </row>
    <row r="223" spans="1:3" ht="15">
      <c r="A223" s="146"/>
      <c r="B223" s="146"/>
      <c r="C223" s="146"/>
    </row>
    <row r="224" spans="1:3" ht="15">
      <c r="A224" s="146"/>
      <c r="B224" s="146"/>
      <c r="C224" s="146"/>
    </row>
    <row r="225" spans="1:3" ht="15">
      <c r="A225" s="146"/>
      <c r="B225" s="146"/>
      <c r="C225" s="146"/>
    </row>
    <row r="226" spans="1:3" ht="15">
      <c r="A226" s="146"/>
      <c r="B226" s="146"/>
      <c r="C226" s="146"/>
    </row>
    <row r="227" spans="1:3" ht="15">
      <c r="A227" s="146"/>
      <c r="B227" s="146"/>
      <c r="C227" s="146"/>
    </row>
    <row r="228" spans="1:3" ht="15">
      <c r="A228" s="146"/>
      <c r="B228" s="146"/>
      <c r="C228" s="146"/>
    </row>
    <row r="229" spans="1:3" ht="15">
      <c r="A229" s="146"/>
      <c r="B229" s="146"/>
      <c r="C229" s="146"/>
    </row>
    <row r="230" spans="1:3" ht="15">
      <c r="A230" s="146"/>
      <c r="B230" s="146"/>
      <c r="C230" s="146"/>
    </row>
    <row r="231" spans="1:3" ht="15">
      <c r="A231" s="146"/>
      <c r="B231" s="146"/>
      <c r="C231" s="146"/>
    </row>
    <row r="232" spans="1:3" ht="15">
      <c r="A232" s="146"/>
      <c r="B232" s="146"/>
      <c r="C232" s="146"/>
    </row>
    <row r="233" spans="1:3" ht="15">
      <c r="A233" s="146"/>
      <c r="B233" s="146"/>
      <c r="C233" s="146"/>
    </row>
    <row r="234" spans="1:3" ht="15">
      <c r="A234" s="146"/>
      <c r="B234" s="146"/>
      <c r="C234" s="146"/>
    </row>
    <row r="235" spans="1:3" ht="15">
      <c r="A235" s="146"/>
      <c r="B235" s="146"/>
      <c r="C235" s="146"/>
    </row>
    <row r="236" spans="1:3" ht="15">
      <c r="A236" s="146"/>
      <c r="B236" s="146"/>
      <c r="C236" s="146"/>
    </row>
    <row r="237" spans="1:3" ht="15">
      <c r="A237" s="146"/>
      <c r="B237" s="146"/>
      <c r="C237" s="146"/>
    </row>
    <row r="238" spans="1:3" ht="15">
      <c r="A238" s="146"/>
      <c r="B238" s="146"/>
      <c r="C238" s="146"/>
    </row>
    <row r="239" spans="1:3" ht="15">
      <c r="A239" s="146"/>
      <c r="B239" s="146"/>
      <c r="C239" s="146"/>
    </row>
    <row r="240" spans="1:3" ht="15">
      <c r="A240" s="146"/>
      <c r="B240" s="146"/>
      <c r="C240" s="146"/>
    </row>
    <row r="241" spans="1:3" ht="15">
      <c r="A241" s="146"/>
      <c r="B241" s="146"/>
      <c r="C241" s="146"/>
    </row>
    <row r="242" spans="1:3" ht="15">
      <c r="A242" s="146"/>
      <c r="B242" s="146"/>
      <c r="C242" s="146"/>
    </row>
    <row r="243" spans="1:3" ht="15">
      <c r="A243" s="146"/>
      <c r="B243" s="146"/>
      <c r="C243" s="146"/>
    </row>
    <row r="244" spans="1:3" ht="15">
      <c r="A244" s="146"/>
      <c r="B244" s="146"/>
      <c r="C244" s="146"/>
    </row>
    <row r="245" spans="1:3" ht="15">
      <c r="A245" s="146"/>
      <c r="B245" s="146"/>
      <c r="C245" s="146"/>
    </row>
    <row r="246" spans="1:3" ht="15">
      <c r="A246" s="146"/>
      <c r="B246" s="146"/>
      <c r="C246" s="146"/>
    </row>
    <row r="247" spans="1:3" ht="15">
      <c r="A247" s="146"/>
      <c r="B247" s="146"/>
      <c r="C247" s="146"/>
    </row>
    <row r="248" spans="1:3" ht="15">
      <c r="A248" s="146"/>
      <c r="B248" s="146"/>
      <c r="C248" s="146"/>
    </row>
    <row r="249" spans="1:3" ht="15">
      <c r="A249" s="146"/>
      <c r="B249" s="146"/>
      <c r="C249" s="146"/>
    </row>
    <row r="250" spans="1:3" ht="15">
      <c r="A250" s="146"/>
      <c r="B250" s="146"/>
      <c r="C250" s="146"/>
    </row>
    <row r="251" spans="1:3" ht="15">
      <c r="A251" s="146"/>
      <c r="B251" s="146"/>
      <c r="C251" s="146"/>
    </row>
    <row r="252" spans="1:3" ht="15">
      <c r="A252" s="146"/>
      <c r="B252" s="146"/>
      <c r="C252" s="146"/>
    </row>
    <row r="253" spans="1:3" ht="15">
      <c r="A253" s="146"/>
      <c r="B253" s="146"/>
      <c r="C253" s="146"/>
    </row>
    <row r="254" spans="1:3" ht="15">
      <c r="A254" s="146"/>
      <c r="B254" s="146"/>
      <c r="C254" s="146"/>
    </row>
    <row r="255" spans="1:3" ht="15">
      <c r="A255" s="146"/>
      <c r="B255" s="146"/>
      <c r="C255" s="146"/>
    </row>
    <row r="256" spans="1:3" ht="15">
      <c r="A256" s="146"/>
      <c r="B256" s="146"/>
      <c r="C256" s="146"/>
    </row>
    <row r="257" spans="1:3" ht="15">
      <c r="A257" s="146"/>
      <c r="B257" s="146"/>
      <c r="C257" s="146"/>
    </row>
    <row r="258" spans="1:3" ht="15">
      <c r="A258" s="146"/>
      <c r="B258" s="146"/>
      <c r="C258" s="146"/>
    </row>
    <row r="259" spans="1:3" ht="15">
      <c r="A259" s="146"/>
      <c r="B259" s="146"/>
      <c r="C259" s="146"/>
    </row>
    <row r="260" spans="1:3" ht="15">
      <c r="A260" s="146"/>
      <c r="B260" s="146"/>
      <c r="C260" s="146"/>
    </row>
    <row r="261" spans="1:3" ht="15">
      <c r="A261" s="146"/>
      <c r="B261" s="146"/>
      <c r="C261" s="146"/>
    </row>
    <row r="262" spans="1:3" ht="15">
      <c r="A262" s="146"/>
      <c r="B262" s="146"/>
      <c r="C262" s="146"/>
    </row>
    <row r="263" spans="1:3" ht="15">
      <c r="A263" s="146"/>
      <c r="B263" s="146"/>
      <c r="C263" s="146"/>
    </row>
    <row r="264" spans="1:3" ht="15">
      <c r="A264" s="146"/>
      <c r="B264" s="146"/>
      <c r="C264" s="146"/>
    </row>
    <row r="265" spans="1:3" ht="15">
      <c r="A265" s="146"/>
      <c r="B265" s="146"/>
      <c r="C265" s="146"/>
    </row>
    <row r="266" spans="1:3" ht="15">
      <c r="A266" s="146"/>
      <c r="B266" s="146"/>
      <c r="C266" s="146"/>
    </row>
    <row r="267" spans="1:3" ht="15">
      <c r="A267" s="146"/>
      <c r="B267" s="146"/>
      <c r="C267" s="146"/>
    </row>
    <row r="268" spans="1:3" ht="15">
      <c r="A268" s="146"/>
      <c r="B268" s="146"/>
      <c r="C268" s="146"/>
    </row>
    <row r="269" spans="1:3" ht="15">
      <c r="A269" s="146"/>
      <c r="B269" s="146"/>
      <c r="C269" s="146"/>
    </row>
    <row r="270" spans="1:3" ht="15">
      <c r="A270" s="146"/>
      <c r="B270" s="146"/>
      <c r="C270" s="146"/>
    </row>
    <row r="271" spans="1:3" ht="15">
      <c r="A271" s="146"/>
      <c r="B271" s="146"/>
      <c r="C271" s="146"/>
    </row>
    <row r="272" spans="1:3" ht="15">
      <c r="A272" s="146"/>
      <c r="B272" s="146"/>
      <c r="C272" s="146"/>
    </row>
    <row r="273" spans="1:3" ht="15">
      <c r="A273" s="146"/>
      <c r="B273" s="146"/>
      <c r="C273" s="146"/>
    </row>
    <row r="274" spans="1:3" ht="15">
      <c r="A274" s="146"/>
      <c r="B274" s="146"/>
      <c r="C274" s="146"/>
    </row>
    <row r="275" spans="1:3" ht="15">
      <c r="A275" s="146"/>
      <c r="B275" s="146"/>
      <c r="C275" s="146"/>
    </row>
    <row r="276" spans="1:3" ht="15">
      <c r="A276" s="146"/>
      <c r="B276" s="146"/>
      <c r="C276" s="146"/>
    </row>
    <row r="277" spans="1:3" ht="15">
      <c r="A277" s="146"/>
      <c r="B277" s="146"/>
      <c r="C277" s="146"/>
    </row>
    <row r="278" spans="1:3" ht="15">
      <c r="A278" s="146"/>
      <c r="B278" s="146"/>
      <c r="C278" s="146"/>
    </row>
    <row r="279" spans="1:3" ht="15">
      <c r="A279" s="146"/>
      <c r="B279" s="146"/>
      <c r="C279" s="146"/>
    </row>
    <row r="280" spans="1:3" ht="15">
      <c r="A280" s="146"/>
      <c r="B280" s="146"/>
      <c r="C280" s="146"/>
    </row>
    <row r="281" spans="1:3" ht="15">
      <c r="A281" s="146"/>
      <c r="B281" s="146"/>
      <c r="C281" s="146"/>
    </row>
    <row r="282" spans="1:3" ht="15">
      <c r="A282" s="146"/>
      <c r="B282" s="146"/>
      <c r="C282" s="146"/>
    </row>
    <row r="283" spans="1:3" ht="15">
      <c r="A283" s="146"/>
      <c r="B283" s="146"/>
      <c r="C283" s="146"/>
    </row>
    <row r="284" spans="1:3" ht="15">
      <c r="A284" s="146"/>
      <c r="B284" s="146"/>
      <c r="C284" s="146"/>
    </row>
    <row r="285" spans="1:3" ht="15">
      <c r="A285" s="146"/>
      <c r="B285" s="146"/>
      <c r="C285" s="146"/>
    </row>
    <row r="286" spans="1:3" ht="15">
      <c r="A286" s="146"/>
      <c r="B286" s="146"/>
      <c r="C286" s="146"/>
    </row>
    <row r="287" spans="1:3" ht="15">
      <c r="A287" s="146"/>
      <c r="B287" s="146"/>
      <c r="C287" s="146"/>
    </row>
    <row r="288" spans="1:3" ht="15">
      <c r="A288" s="146"/>
      <c r="B288" s="146"/>
      <c r="C288" s="146"/>
    </row>
    <row r="289" spans="1:3" ht="15">
      <c r="A289" s="146"/>
      <c r="B289" s="146"/>
      <c r="C289" s="146"/>
    </row>
    <row r="290" spans="1:3" ht="15">
      <c r="A290" s="146"/>
      <c r="B290" s="146"/>
      <c r="C290" s="146"/>
    </row>
    <row r="291" spans="1:3" ht="15">
      <c r="A291" s="146"/>
      <c r="B291" s="146"/>
      <c r="C291" s="146"/>
    </row>
    <row r="292" spans="1:3" ht="15">
      <c r="A292" s="146"/>
      <c r="B292" s="146"/>
      <c r="C292" s="146"/>
    </row>
    <row r="293" spans="1:3" ht="15">
      <c r="A293" s="146"/>
      <c r="B293" s="146"/>
      <c r="C293" s="146"/>
    </row>
    <row r="294" spans="1:3" ht="15">
      <c r="A294" s="146"/>
      <c r="B294" s="146"/>
      <c r="C294" s="146"/>
    </row>
    <row r="295" spans="1:3" ht="15">
      <c r="A295" s="146"/>
      <c r="B295" s="146"/>
      <c r="C295" s="146"/>
    </row>
    <row r="296" spans="1:3" ht="15">
      <c r="A296" s="146"/>
      <c r="B296" s="146"/>
      <c r="C296" s="146"/>
    </row>
    <row r="297" spans="1:3" ht="15">
      <c r="A297" s="146"/>
      <c r="B297" s="146"/>
      <c r="C297" s="146"/>
    </row>
    <row r="298" spans="1:3" ht="15">
      <c r="A298" s="146"/>
      <c r="B298" s="146"/>
      <c r="C298" s="146"/>
    </row>
    <row r="299" spans="1:3" ht="15">
      <c r="A299" s="146"/>
      <c r="B299" s="146"/>
      <c r="C299" s="146"/>
    </row>
    <row r="300" spans="1:3" ht="15">
      <c r="A300" s="146"/>
      <c r="B300" s="146"/>
      <c r="C300" s="146"/>
    </row>
    <row r="301" spans="1:3" ht="15">
      <c r="A301" s="146"/>
      <c r="B301" s="146"/>
      <c r="C301" s="146"/>
    </row>
    <row r="302" spans="1:3" ht="15">
      <c r="A302" s="146"/>
      <c r="B302" s="146"/>
      <c r="C302" s="146"/>
    </row>
    <row r="303" spans="1:3" ht="15">
      <c r="A303" s="146"/>
      <c r="B303" s="146"/>
      <c r="C303" s="146"/>
    </row>
    <row r="304" spans="1:3" ht="15">
      <c r="A304" s="146"/>
      <c r="B304" s="146"/>
      <c r="C304" s="146"/>
    </row>
    <row r="305" spans="1:3" ht="15">
      <c r="A305" s="146"/>
      <c r="B305" s="146"/>
      <c r="C305" s="146"/>
    </row>
    <row r="306" spans="1:3" ht="15">
      <c r="A306" s="146"/>
      <c r="B306" s="146"/>
      <c r="C306" s="146"/>
    </row>
    <row r="307" spans="1:3" ht="15">
      <c r="A307" s="146"/>
      <c r="B307" s="146"/>
      <c r="C307" s="146"/>
    </row>
    <row r="308" spans="1:3" ht="15">
      <c r="A308" s="146"/>
      <c r="B308" s="146"/>
      <c r="C308" s="146"/>
    </row>
    <row r="309" spans="1:3" ht="15">
      <c r="A309" s="146"/>
      <c r="B309" s="146"/>
      <c r="C309" s="146"/>
    </row>
    <row r="310" spans="1:3" ht="15">
      <c r="A310" s="146"/>
      <c r="B310" s="146"/>
      <c r="C310" s="146"/>
    </row>
    <row r="311" spans="1:3" ht="15">
      <c r="A311" s="146"/>
      <c r="B311" s="146"/>
      <c r="C311" s="146"/>
    </row>
    <row r="312" spans="1:3" ht="15">
      <c r="A312" s="146"/>
      <c r="B312" s="146"/>
      <c r="C312" s="146"/>
    </row>
    <row r="313" spans="1:3" ht="15">
      <c r="A313" s="146"/>
      <c r="B313" s="146"/>
      <c r="C313" s="146"/>
    </row>
    <row r="314" spans="1:3" ht="15">
      <c r="A314" s="146"/>
      <c r="B314" s="146"/>
      <c r="C314" s="146"/>
    </row>
    <row r="315" spans="1:3" ht="15">
      <c r="A315" s="146"/>
      <c r="B315" s="146"/>
      <c r="C315" s="146"/>
    </row>
    <row r="316" spans="1:3" ht="15">
      <c r="A316" s="146"/>
      <c r="B316" s="146"/>
      <c r="C316" s="146"/>
    </row>
    <row r="317" spans="1:3" ht="15">
      <c r="A317" s="146"/>
      <c r="B317" s="146"/>
      <c r="C317" s="146"/>
    </row>
    <row r="318" spans="1:3" ht="15">
      <c r="A318" s="146"/>
      <c r="B318" s="146"/>
      <c r="C318" s="146"/>
    </row>
    <row r="319" spans="1:3" ht="15">
      <c r="A319" s="146"/>
      <c r="B319" s="146"/>
      <c r="C319" s="146"/>
    </row>
    <row r="320" spans="1:3" ht="15">
      <c r="A320" s="146"/>
      <c r="B320" s="146"/>
      <c r="C320" s="146"/>
    </row>
    <row r="321" spans="1:3" ht="15">
      <c r="A321" s="146"/>
      <c r="B321" s="146"/>
      <c r="C321" s="146"/>
    </row>
    <row r="322" spans="1:3" ht="15">
      <c r="A322" s="146"/>
      <c r="B322" s="146"/>
      <c r="C322" s="146"/>
    </row>
    <row r="323" spans="1:3" ht="15">
      <c r="A323" s="146"/>
      <c r="B323" s="146"/>
      <c r="C323" s="146"/>
    </row>
    <row r="324" spans="1:3" ht="15">
      <c r="A324" s="146"/>
      <c r="B324" s="146"/>
      <c r="C324" s="146"/>
    </row>
    <row r="325" spans="1:3" ht="15">
      <c r="A325" s="146"/>
      <c r="B325" s="146"/>
      <c r="C325" s="146"/>
    </row>
    <row r="326" spans="1:3" ht="15">
      <c r="A326" s="146"/>
      <c r="B326" s="146"/>
      <c r="C326" s="146"/>
    </row>
    <row r="327" spans="1:3" ht="15">
      <c r="A327" s="146"/>
      <c r="B327" s="146"/>
      <c r="C327" s="146"/>
    </row>
    <row r="328" spans="1:3" ht="15">
      <c r="A328" s="146"/>
      <c r="B328" s="146"/>
      <c r="C328" s="146"/>
    </row>
    <row r="329" spans="1:3" ht="15">
      <c r="A329" s="146"/>
      <c r="B329" s="146"/>
      <c r="C329" s="146"/>
    </row>
    <row r="330" spans="1:3" ht="15">
      <c r="A330" s="146"/>
      <c r="B330" s="146"/>
      <c r="C330" s="146"/>
    </row>
    <row r="331" spans="1:3" ht="15">
      <c r="A331" s="146"/>
      <c r="B331" s="146"/>
      <c r="C331" s="146"/>
    </row>
    <row r="332" spans="1:3" ht="15">
      <c r="A332" s="146"/>
      <c r="B332" s="146"/>
      <c r="C332" s="146"/>
    </row>
    <row r="333" spans="1:3" ht="15">
      <c r="A333" s="146"/>
      <c r="B333" s="146"/>
      <c r="C333" s="146"/>
    </row>
    <row r="334" spans="1:3" ht="15">
      <c r="A334" s="146"/>
      <c r="B334" s="146"/>
      <c r="C334" s="146"/>
    </row>
    <row r="335" spans="1:3" ht="15">
      <c r="A335" s="146"/>
      <c r="B335" s="146"/>
      <c r="C335" s="146"/>
    </row>
    <row r="336" spans="1:3" ht="15">
      <c r="A336" s="146"/>
      <c r="B336" s="146"/>
      <c r="C336" s="146"/>
    </row>
    <row r="337" spans="1:3" ht="15">
      <c r="A337" s="146"/>
      <c r="B337" s="146"/>
      <c r="C337" s="146"/>
    </row>
    <row r="338" spans="1:3" ht="15">
      <c r="A338" s="146"/>
      <c r="B338" s="146"/>
      <c r="C338" s="146"/>
    </row>
    <row r="339" spans="1:3" ht="15">
      <c r="A339" s="146"/>
      <c r="B339" s="146"/>
      <c r="C339" s="146"/>
    </row>
    <row r="340" spans="1:3" ht="15">
      <c r="A340" s="146"/>
      <c r="B340" s="146"/>
      <c r="C340" s="146"/>
    </row>
    <row r="341" spans="1:3" ht="15">
      <c r="A341" s="146"/>
      <c r="B341" s="146"/>
      <c r="C341" s="146"/>
    </row>
    <row r="342" spans="1:3" ht="15">
      <c r="A342" s="146"/>
      <c r="B342" s="146"/>
      <c r="C342" s="146"/>
    </row>
    <row r="343" spans="1:3" ht="15">
      <c r="A343" s="146"/>
      <c r="B343" s="146"/>
      <c r="C343" s="146"/>
    </row>
    <row r="344" spans="1:3" ht="15">
      <c r="A344" s="146"/>
      <c r="B344" s="146"/>
      <c r="C344" s="146"/>
    </row>
    <row r="345" spans="1:3" ht="15">
      <c r="A345" s="146"/>
      <c r="B345" s="146"/>
      <c r="C345" s="146"/>
    </row>
    <row r="346" spans="1:3" ht="15">
      <c r="A346" s="146"/>
      <c r="B346" s="146"/>
      <c r="C346" s="146"/>
    </row>
    <row r="347" spans="1:3" ht="15">
      <c r="A347" s="146"/>
      <c r="B347" s="146"/>
      <c r="C347" s="146"/>
    </row>
    <row r="348" spans="1:3" ht="15">
      <c r="A348" s="146"/>
      <c r="B348" s="146"/>
      <c r="C348" s="146"/>
    </row>
    <row r="349" spans="1:3" ht="15">
      <c r="A349" s="146"/>
      <c r="B349" s="146"/>
      <c r="C349" s="146"/>
    </row>
    <row r="350" spans="1:3" ht="15">
      <c r="A350" s="146"/>
      <c r="B350" s="146"/>
      <c r="C350" s="146"/>
    </row>
    <row r="351" spans="1:3" ht="15">
      <c r="A351" s="146"/>
      <c r="B351" s="146"/>
      <c r="C351" s="146"/>
    </row>
    <row r="352" spans="1:3" ht="15">
      <c r="A352" s="146"/>
      <c r="B352" s="146"/>
      <c r="C352" s="146"/>
    </row>
    <row r="353" spans="1:3" ht="15">
      <c r="A353" s="146"/>
      <c r="B353" s="146"/>
      <c r="C353" s="146"/>
    </row>
    <row r="354" spans="1:3" ht="15">
      <c r="A354" s="146"/>
      <c r="B354" s="146"/>
      <c r="C354" s="146"/>
    </row>
    <row r="355" spans="1:3" ht="15">
      <c r="A355" s="146"/>
      <c r="B355" s="146"/>
      <c r="C355" s="146"/>
    </row>
    <row r="356" spans="1:3" ht="15">
      <c r="A356" s="146"/>
      <c r="B356" s="146"/>
      <c r="C356" s="146"/>
    </row>
    <row r="357" spans="1:3" ht="15">
      <c r="A357" s="146"/>
      <c r="B357" s="146"/>
      <c r="C357" s="146"/>
    </row>
    <row r="358" spans="1:3" ht="15">
      <c r="A358" s="146"/>
      <c r="B358" s="146"/>
      <c r="C358" s="146"/>
    </row>
    <row r="359" spans="1:3" ht="15">
      <c r="A359" s="146"/>
      <c r="B359" s="146"/>
      <c r="C359" s="146"/>
    </row>
    <row r="360" spans="1:3" ht="15">
      <c r="A360" s="146"/>
      <c r="B360" s="146"/>
      <c r="C360" s="146"/>
    </row>
    <row r="361" spans="1:3" ht="15">
      <c r="A361" s="146"/>
      <c r="B361" s="146"/>
      <c r="C361" s="146"/>
    </row>
    <row r="362" spans="1:3" ht="15">
      <c r="A362" s="146"/>
      <c r="B362" s="146"/>
      <c r="C362" s="146"/>
    </row>
    <row r="363" spans="1:3" ht="15">
      <c r="A363" s="146"/>
      <c r="B363" s="146"/>
      <c r="C363" s="146"/>
    </row>
    <row r="364" spans="1:3" ht="15">
      <c r="A364" s="146"/>
      <c r="B364" s="146"/>
      <c r="C364" s="146"/>
    </row>
    <row r="365" spans="1:3" ht="15">
      <c r="A365" s="146"/>
      <c r="B365" s="146"/>
      <c r="C365" s="146"/>
    </row>
    <row r="366" spans="1:3" ht="15">
      <c r="A366" s="146"/>
      <c r="B366" s="146"/>
      <c r="C366" s="146"/>
    </row>
    <row r="367" spans="1:3" ht="15">
      <c r="A367" s="146"/>
      <c r="B367" s="146"/>
      <c r="C367" s="146"/>
    </row>
    <row r="368" spans="1:3" ht="15">
      <c r="A368" s="146"/>
      <c r="B368" s="146"/>
      <c r="C368" s="146"/>
    </row>
    <row r="369" spans="1:3" ht="15">
      <c r="A369" s="146"/>
      <c r="B369" s="146"/>
      <c r="C369" s="146"/>
    </row>
    <row r="370" spans="1:3" ht="15">
      <c r="A370" s="146"/>
      <c r="B370" s="146"/>
      <c r="C370" s="146"/>
    </row>
    <row r="371" spans="1:3" ht="15">
      <c r="A371" s="146"/>
      <c r="B371" s="146"/>
      <c r="C371" s="146"/>
    </row>
    <row r="372" spans="1:3" ht="15">
      <c r="A372" s="146"/>
      <c r="B372" s="146"/>
      <c r="C372" s="146"/>
    </row>
    <row r="373" spans="1:3" ht="15">
      <c r="A373" s="146"/>
      <c r="B373" s="146"/>
      <c r="C373" s="146"/>
    </row>
    <row r="374" spans="1:3" ht="15">
      <c r="A374" s="146"/>
      <c r="B374" s="146"/>
      <c r="C374" s="146"/>
    </row>
    <row r="375" spans="1:3" ht="15">
      <c r="A375" s="146"/>
      <c r="B375" s="146"/>
      <c r="C375" s="146"/>
    </row>
    <row r="376" spans="1:3" ht="15">
      <c r="A376" s="146"/>
      <c r="B376" s="146"/>
      <c r="C376" s="146"/>
    </row>
    <row r="377" spans="1:3" ht="15">
      <c r="A377" s="146"/>
      <c r="B377" s="146"/>
      <c r="C377" s="146"/>
    </row>
    <row r="378" spans="1:3" ht="15">
      <c r="A378" s="146"/>
      <c r="B378" s="146"/>
      <c r="C378" s="146"/>
    </row>
    <row r="379" spans="1:3" ht="15">
      <c r="A379" s="146"/>
      <c r="B379" s="146"/>
      <c r="C379" s="146"/>
    </row>
    <row r="380" spans="1:3" ht="15">
      <c r="A380" s="146"/>
      <c r="B380" s="146"/>
      <c r="C380" s="146"/>
    </row>
    <row r="381" spans="1:3" ht="15">
      <c r="A381" s="146"/>
      <c r="B381" s="146"/>
      <c r="C381" s="146"/>
    </row>
    <row r="382" spans="1:3" ht="15">
      <c r="A382" s="146"/>
      <c r="B382" s="146"/>
      <c r="C382" s="146"/>
    </row>
    <row r="383" spans="1:3" ht="15">
      <c r="A383" s="146"/>
      <c r="B383" s="146"/>
      <c r="C383" s="146"/>
    </row>
    <row r="384" spans="1:3" ht="15">
      <c r="A384" s="146"/>
      <c r="B384" s="146"/>
      <c r="C384" s="146"/>
    </row>
    <row r="385" spans="1:3" ht="15">
      <c r="A385" s="146"/>
      <c r="B385" s="146"/>
      <c r="C385" s="146"/>
    </row>
    <row r="386" spans="1:3" ht="15">
      <c r="A386" s="146"/>
      <c r="B386" s="146"/>
      <c r="C386" s="146"/>
    </row>
    <row r="387" spans="1:3" ht="15">
      <c r="A387" s="146"/>
      <c r="B387" s="146"/>
      <c r="C387" s="146"/>
    </row>
    <row r="388" spans="1:3" ht="15">
      <c r="A388" s="146"/>
      <c r="B388" s="146"/>
      <c r="C388" s="146"/>
    </row>
    <row r="389" spans="1:3" ht="15">
      <c r="A389" s="146"/>
      <c r="B389" s="146"/>
      <c r="C389" s="146"/>
    </row>
    <row r="390" spans="1:3" ht="15">
      <c r="A390" s="146"/>
      <c r="B390" s="146"/>
      <c r="C390" s="146"/>
    </row>
    <row r="391" spans="1:3" ht="15">
      <c r="A391" s="146"/>
      <c r="B391" s="146"/>
      <c r="C391" s="146"/>
    </row>
    <row r="392" spans="1:3" ht="15">
      <c r="A392" s="146"/>
      <c r="B392" s="146"/>
      <c r="C392" s="146"/>
    </row>
    <row r="393" spans="1:3" ht="15">
      <c r="A393" s="146"/>
      <c r="B393" s="146"/>
      <c r="C393" s="146"/>
    </row>
    <row r="394" spans="1:3" ht="15">
      <c r="A394" s="146"/>
      <c r="B394" s="146"/>
      <c r="C394" s="146"/>
    </row>
    <row r="395" spans="1:3" ht="15">
      <c r="A395" s="146"/>
      <c r="B395" s="146"/>
      <c r="C395" s="146"/>
    </row>
    <row r="396" spans="1:3" ht="15">
      <c r="A396" s="146"/>
      <c r="B396" s="146"/>
      <c r="C396" s="146"/>
    </row>
    <row r="397" spans="1:3" ht="15">
      <c r="A397" s="146"/>
      <c r="B397" s="146"/>
      <c r="C397" s="146"/>
    </row>
    <row r="398" spans="1:3" ht="15">
      <c r="A398" s="146"/>
      <c r="B398" s="146"/>
      <c r="C398" s="146"/>
    </row>
    <row r="399" spans="1:3" ht="15">
      <c r="A399" s="146"/>
      <c r="B399" s="146"/>
      <c r="C399" s="146"/>
    </row>
    <row r="400" spans="1:3" ht="15">
      <c r="A400" s="146"/>
      <c r="B400" s="146"/>
      <c r="C400" s="146"/>
    </row>
    <row r="401" spans="1:3" ht="15">
      <c r="A401" s="146"/>
      <c r="B401" s="146"/>
      <c r="C401" s="146"/>
    </row>
    <row r="402" spans="1:3" ht="15">
      <c r="A402" s="146"/>
      <c r="B402" s="146"/>
      <c r="C402" s="146"/>
    </row>
    <row r="403" spans="1:3" ht="15">
      <c r="A403" s="146"/>
      <c r="B403" s="146"/>
      <c r="C403" s="146"/>
    </row>
    <row r="404" spans="1:3" ht="15">
      <c r="A404" s="146"/>
      <c r="B404" s="146"/>
      <c r="C404" s="146"/>
    </row>
    <row r="405" spans="1:3" ht="15">
      <c r="A405" s="146"/>
      <c r="B405" s="146"/>
      <c r="C405" s="146"/>
    </row>
    <row r="406" spans="1:3" ht="15">
      <c r="A406" s="146"/>
      <c r="B406" s="146"/>
      <c r="C406" s="146"/>
    </row>
    <row r="407" spans="1:3" ht="15">
      <c r="A407" s="146"/>
      <c r="B407" s="146"/>
      <c r="C407" s="146"/>
    </row>
    <row r="408" spans="1:3" ht="15">
      <c r="A408" s="146"/>
      <c r="B408" s="146"/>
      <c r="C408" s="146"/>
    </row>
    <row r="409" spans="1:3" ht="15">
      <c r="A409" s="146"/>
      <c r="B409" s="146"/>
      <c r="C409" s="146"/>
    </row>
    <row r="410" spans="1:3" ht="15">
      <c r="A410" s="146"/>
      <c r="B410" s="146"/>
      <c r="C410" s="146"/>
    </row>
    <row r="411" spans="1:3" ht="15">
      <c r="A411" s="146"/>
      <c r="B411" s="146"/>
      <c r="C411" s="146"/>
    </row>
    <row r="412" spans="1:3" ht="15">
      <c r="A412" s="146"/>
      <c r="B412" s="146"/>
      <c r="C412" s="146"/>
    </row>
    <row r="413" spans="1:3" ht="15">
      <c r="A413" s="146"/>
      <c r="B413" s="146"/>
      <c r="C413" s="146"/>
    </row>
    <row r="414" spans="1:3" ht="15">
      <c r="A414" s="146"/>
      <c r="B414" s="146"/>
      <c r="C414" s="146"/>
    </row>
    <row r="415" spans="1:3" ht="15">
      <c r="A415" s="146"/>
      <c r="B415" s="146"/>
      <c r="C415" s="146"/>
    </row>
    <row r="416" spans="1:3" ht="15">
      <c r="A416" s="146"/>
      <c r="B416" s="146"/>
      <c r="C416" s="146"/>
    </row>
    <row r="417" spans="1:3" ht="15">
      <c r="A417" s="146"/>
      <c r="B417" s="146"/>
      <c r="C417" s="146"/>
    </row>
    <row r="418" spans="1:3" ht="15">
      <c r="A418" s="146"/>
      <c r="B418" s="146"/>
      <c r="C418" s="146"/>
    </row>
    <row r="419" spans="1:3" ht="15">
      <c r="A419" s="146"/>
      <c r="B419" s="146"/>
      <c r="C419" s="146"/>
    </row>
    <row r="420" spans="1:3" ht="15">
      <c r="A420" s="146"/>
      <c r="B420" s="146"/>
      <c r="C420" s="146"/>
    </row>
    <row r="421" spans="1:3" ht="15">
      <c r="A421" s="146"/>
      <c r="B421" s="146"/>
      <c r="C421" s="146"/>
    </row>
    <row r="422" spans="1:3" ht="15">
      <c r="A422" s="146"/>
      <c r="B422" s="146"/>
      <c r="C422" s="146"/>
    </row>
    <row r="423" spans="1:3" ht="15">
      <c r="A423" s="146"/>
      <c r="B423" s="146"/>
      <c r="C423" s="146"/>
    </row>
    <row r="424" spans="1:3" ht="15">
      <c r="A424" s="146"/>
      <c r="B424" s="146"/>
      <c r="C424" s="146"/>
    </row>
    <row r="425" spans="1:3" ht="15">
      <c r="A425" s="146"/>
      <c r="B425" s="146"/>
      <c r="C425" s="146"/>
    </row>
    <row r="426" spans="1:3" ht="15">
      <c r="A426" s="146"/>
      <c r="B426" s="146"/>
      <c r="C426" s="146"/>
    </row>
    <row r="427" spans="1:3" ht="15">
      <c r="A427" s="146"/>
      <c r="B427" s="146"/>
      <c r="C427" s="146"/>
    </row>
    <row r="428" spans="1:3" ht="15">
      <c r="A428" s="146"/>
      <c r="B428" s="146"/>
      <c r="C428" s="146"/>
    </row>
    <row r="429" spans="1:3" ht="15">
      <c r="A429" s="146"/>
      <c r="B429" s="146"/>
      <c r="C429" s="146"/>
    </row>
    <row r="430" spans="1:3" ht="15">
      <c r="A430" s="146"/>
      <c r="B430" s="146"/>
      <c r="C430" s="146"/>
    </row>
    <row r="431" spans="1:3" ht="15">
      <c r="A431" s="146"/>
      <c r="B431" s="146"/>
      <c r="C431" s="146"/>
    </row>
    <row r="432" spans="1:3" ht="15">
      <c r="A432" s="146"/>
      <c r="B432" s="146"/>
      <c r="C432" s="146"/>
    </row>
    <row r="433" spans="1:3" ht="15">
      <c r="A433" s="146"/>
      <c r="B433" s="146"/>
      <c r="C433" s="146"/>
    </row>
    <row r="434" spans="1:3" ht="15">
      <c r="A434" s="146"/>
      <c r="B434" s="146"/>
      <c r="C434" s="146"/>
    </row>
    <row r="435" spans="1:3" ht="15">
      <c r="A435" s="146"/>
      <c r="B435" s="146"/>
      <c r="C435" s="146"/>
    </row>
    <row r="436" spans="1:3" ht="15">
      <c r="A436" s="146"/>
      <c r="B436" s="146"/>
      <c r="C436" s="146"/>
    </row>
    <row r="437" spans="1:3" ht="15">
      <c r="A437" s="146"/>
      <c r="B437" s="146"/>
      <c r="C437" s="146"/>
    </row>
    <row r="438" spans="1:3" ht="15">
      <c r="A438" s="146"/>
      <c r="B438" s="146"/>
      <c r="C438" s="146"/>
    </row>
    <row r="439" spans="1:3" ht="15">
      <c r="A439" s="146"/>
      <c r="B439" s="146"/>
      <c r="C439" s="146"/>
    </row>
    <row r="440" spans="1:3" ht="15">
      <c r="A440" s="146"/>
      <c r="B440" s="146"/>
      <c r="C440" s="146"/>
    </row>
    <row r="441" spans="1:3" ht="15">
      <c r="A441" s="146"/>
      <c r="B441" s="146"/>
      <c r="C441" s="146"/>
    </row>
    <row r="442" spans="1:3" ht="15">
      <c r="A442" s="146"/>
      <c r="B442" s="146"/>
      <c r="C442" s="146"/>
    </row>
    <row r="443" spans="1:3" ht="15">
      <c r="A443" s="146"/>
      <c r="B443" s="146"/>
      <c r="C443" s="146"/>
    </row>
    <row r="444" spans="1:3" ht="15">
      <c r="A444" s="146"/>
      <c r="B444" s="146"/>
      <c r="C444" s="146"/>
    </row>
    <row r="445" spans="1:3" ht="15">
      <c r="A445" s="146"/>
      <c r="B445" s="146"/>
      <c r="C445" s="146"/>
    </row>
    <row r="446" spans="1:3" ht="15">
      <c r="A446" s="146"/>
      <c r="B446" s="146"/>
      <c r="C446" s="146"/>
    </row>
    <row r="447" spans="1:3" ht="15">
      <c r="A447" s="146"/>
      <c r="B447" s="146"/>
      <c r="C447" s="146"/>
    </row>
    <row r="448" spans="1:3" ht="15">
      <c r="A448" s="146"/>
      <c r="B448" s="146"/>
      <c r="C448" s="146"/>
    </row>
    <row r="449" spans="1:3" ht="15">
      <c r="A449" s="146"/>
      <c r="B449" s="146"/>
      <c r="C449" s="146"/>
    </row>
    <row r="450" spans="1:3" ht="15">
      <c r="A450" s="146"/>
      <c r="B450" s="146"/>
      <c r="C450" s="146"/>
    </row>
    <row r="451" spans="1:3" ht="15">
      <c r="A451" s="146"/>
      <c r="B451" s="146"/>
      <c r="C451" s="146"/>
    </row>
    <row r="452" spans="1:3" ht="15">
      <c r="A452" s="146"/>
      <c r="B452" s="146"/>
      <c r="C452" s="146"/>
    </row>
    <row r="453" spans="1:3" ht="15">
      <c r="A453" s="146"/>
      <c r="B453" s="146"/>
      <c r="C453" s="146"/>
    </row>
    <row r="454" spans="1:3" ht="15">
      <c r="A454" s="146"/>
      <c r="B454" s="146"/>
      <c r="C454" s="146"/>
    </row>
    <row r="455" spans="1:3" ht="15">
      <c r="A455" s="146"/>
      <c r="B455" s="146"/>
      <c r="C455" s="146"/>
    </row>
    <row r="456" spans="1:3" ht="15">
      <c r="A456" s="146"/>
      <c r="B456" s="146"/>
      <c r="C456" s="146"/>
    </row>
    <row r="457" spans="1:3" ht="15">
      <c r="A457" s="146"/>
      <c r="B457" s="146"/>
      <c r="C457" s="146"/>
    </row>
    <row r="458" spans="1:3" ht="15">
      <c r="A458" s="146"/>
      <c r="B458" s="146"/>
      <c r="C458" s="146"/>
    </row>
    <row r="459" spans="1:3" ht="15">
      <c r="A459" s="146"/>
      <c r="B459" s="146"/>
      <c r="C459" s="146"/>
    </row>
    <row r="460" spans="1:3" ht="15">
      <c r="A460" s="146"/>
      <c r="B460" s="146"/>
      <c r="C460" s="146"/>
    </row>
    <row r="461" spans="1:3" ht="15">
      <c r="A461" s="146"/>
      <c r="B461" s="146"/>
      <c r="C461" s="146"/>
    </row>
    <row r="462" spans="1:3" ht="15">
      <c r="A462" s="146"/>
      <c r="B462" s="146"/>
      <c r="C462" s="146"/>
    </row>
    <row r="463" spans="1:3" ht="15">
      <c r="A463" s="146"/>
      <c r="B463" s="146"/>
      <c r="C463" s="146"/>
    </row>
    <row r="464" spans="1:3" ht="15">
      <c r="A464" s="146"/>
      <c r="B464" s="146"/>
      <c r="C464" s="146"/>
    </row>
    <row r="465" spans="1:3" ht="15">
      <c r="A465" s="146"/>
      <c r="B465" s="146"/>
      <c r="C465" s="146"/>
    </row>
    <row r="466" spans="1:3" ht="15">
      <c r="A466" s="146"/>
      <c r="B466" s="146"/>
      <c r="C466" s="146"/>
    </row>
    <row r="467" spans="1:3" ht="15">
      <c r="A467" s="146"/>
      <c r="B467" s="146"/>
      <c r="C467" s="146"/>
    </row>
    <row r="468" spans="1:3" ht="15">
      <c r="A468" s="146"/>
      <c r="B468" s="146"/>
      <c r="C468" s="146"/>
    </row>
    <row r="469" spans="1:3" ht="15">
      <c r="A469" s="146"/>
      <c r="B469" s="146"/>
      <c r="C469" s="146"/>
    </row>
    <row r="470" spans="1:3" ht="15">
      <c r="A470" s="146"/>
      <c r="B470" s="146"/>
      <c r="C470" s="146"/>
    </row>
    <row r="471" spans="1:3" ht="15">
      <c r="A471" s="146"/>
      <c r="B471" s="146"/>
      <c r="C471" s="146"/>
    </row>
    <row r="472" spans="1:3" ht="15">
      <c r="A472" s="146"/>
      <c r="B472" s="146"/>
      <c r="C472" s="146"/>
    </row>
    <row r="473" spans="1:3" ht="15">
      <c r="A473" s="146"/>
      <c r="B473" s="146"/>
      <c r="C473" s="146"/>
    </row>
    <row r="474" spans="1:3" ht="15">
      <c r="A474" s="146"/>
      <c r="B474" s="146"/>
      <c r="C474" s="146"/>
    </row>
    <row r="475" spans="1:3" ht="15">
      <c r="A475" s="146"/>
      <c r="B475" s="146"/>
      <c r="C475" s="146"/>
    </row>
    <row r="476" spans="1:3" ht="15">
      <c r="A476" s="146"/>
      <c r="B476" s="146"/>
      <c r="C476" s="146"/>
    </row>
    <row r="477" spans="1:3" ht="15">
      <c r="A477" s="146"/>
      <c r="B477" s="146"/>
      <c r="C477" s="146"/>
    </row>
    <row r="478" spans="1:3" ht="15">
      <c r="A478" s="146"/>
      <c r="B478" s="146"/>
      <c r="C478" s="146"/>
    </row>
    <row r="479" spans="1:3" ht="15">
      <c r="A479" s="146"/>
      <c r="B479" s="146"/>
      <c r="C479" s="146"/>
    </row>
    <row r="480" spans="1:3" ht="15">
      <c r="A480" s="146"/>
      <c r="B480" s="146"/>
      <c r="C480" s="146"/>
    </row>
    <row r="481" spans="1:3" ht="15">
      <c r="A481" s="146"/>
      <c r="B481" s="146"/>
      <c r="C481" s="146"/>
    </row>
    <row r="482" spans="1:3" ht="15">
      <c r="A482" s="146"/>
      <c r="B482" s="146"/>
      <c r="C482" s="146"/>
    </row>
    <row r="483" spans="1:3" ht="15">
      <c r="A483" s="146"/>
      <c r="B483" s="146"/>
      <c r="C483" s="146"/>
    </row>
    <row r="484" spans="1:3" ht="15">
      <c r="A484" s="146"/>
      <c r="B484" s="146"/>
      <c r="C484" s="146"/>
    </row>
    <row r="485" spans="1:3" ht="15">
      <c r="A485" s="146"/>
      <c r="B485" s="146"/>
      <c r="C485" s="146"/>
    </row>
    <row r="486" spans="1:3" ht="15">
      <c r="A486" s="146"/>
      <c r="B486" s="146"/>
      <c r="C486" s="146"/>
    </row>
    <row r="487" spans="1:3" ht="15">
      <c r="A487" s="146"/>
      <c r="B487" s="146"/>
      <c r="C487" s="146"/>
    </row>
    <row r="488" spans="1:3" ht="15">
      <c r="A488" s="146"/>
      <c r="B488" s="146"/>
      <c r="C488" s="146"/>
    </row>
    <row r="489" spans="1:3" ht="15">
      <c r="A489" s="146"/>
      <c r="B489" s="146"/>
      <c r="C489" s="146"/>
    </row>
    <row r="490" spans="1:3" ht="15">
      <c r="A490" s="146"/>
      <c r="B490" s="146"/>
      <c r="C490" s="146"/>
    </row>
    <row r="491" spans="1:3" ht="15">
      <c r="A491" s="146"/>
      <c r="B491" s="146"/>
      <c r="C491" s="146"/>
    </row>
    <row r="492" spans="1:3" ht="15">
      <c r="A492" s="146"/>
      <c r="B492" s="146"/>
      <c r="C492" s="146"/>
    </row>
    <row r="493" spans="1:3" ht="15">
      <c r="A493" s="146"/>
      <c r="B493" s="146"/>
      <c r="C493" s="146"/>
    </row>
    <row r="494" spans="1:3" ht="15">
      <c r="A494" s="146"/>
      <c r="B494" s="146"/>
      <c r="C494" s="146"/>
    </row>
    <row r="495" spans="1:3" ht="15">
      <c r="A495" s="146"/>
      <c r="B495" s="146"/>
      <c r="C495" s="146"/>
    </row>
    <row r="496" spans="1:3" ht="15">
      <c r="A496" s="146"/>
      <c r="B496" s="146"/>
      <c r="C496" s="146"/>
    </row>
    <row r="497" spans="1:3" ht="15">
      <c r="A497" s="146"/>
      <c r="B497" s="146"/>
      <c r="C497" s="146"/>
    </row>
    <row r="498" spans="1:3" ht="15">
      <c r="A498" s="146"/>
      <c r="B498" s="146"/>
      <c r="C498" s="146"/>
    </row>
    <row r="499" spans="1:3" ht="15">
      <c r="A499" s="146"/>
      <c r="B499" s="146"/>
      <c r="C499" s="146"/>
    </row>
    <row r="500" spans="1:3" ht="15">
      <c r="A500" s="146"/>
      <c r="B500" s="146"/>
      <c r="C500" s="146"/>
    </row>
    <row r="501" spans="1:3" ht="15">
      <c r="A501" s="146"/>
      <c r="B501" s="146"/>
      <c r="C501" s="146"/>
    </row>
    <row r="502" spans="1:3" ht="15">
      <c r="A502" s="146"/>
      <c r="B502" s="146"/>
      <c r="C502" s="146"/>
    </row>
    <row r="503" spans="1:3" ht="15">
      <c r="A503" s="146"/>
      <c r="B503" s="146"/>
      <c r="C503" s="146"/>
    </row>
    <row r="504" spans="1:3" ht="15">
      <c r="A504" s="146"/>
      <c r="B504" s="146"/>
      <c r="C504" s="146"/>
    </row>
    <row r="505" spans="1:3" ht="15">
      <c r="A505" s="146"/>
      <c r="B505" s="146"/>
      <c r="C505" s="146"/>
    </row>
    <row r="506" spans="1:3" ht="15">
      <c r="A506" s="146"/>
      <c r="B506" s="146"/>
      <c r="C506" s="146"/>
    </row>
    <row r="507" spans="1:3" ht="15">
      <c r="A507" s="146"/>
      <c r="B507" s="146"/>
      <c r="C507" s="146"/>
    </row>
    <row r="508" spans="1:3" ht="15">
      <c r="A508" s="146"/>
      <c r="B508" s="146"/>
      <c r="C508" s="146"/>
    </row>
    <row r="509" spans="1:3" ht="15">
      <c r="A509" s="146"/>
      <c r="B509" s="146"/>
      <c r="C509" s="146"/>
    </row>
    <row r="510" spans="1:3" ht="15">
      <c r="A510" s="146"/>
      <c r="B510" s="146"/>
      <c r="C510" s="146"/>
    </row>
    <row r="511" spans="1:3" ht="15">
      <c r="A511" s="146"/>
      <c r="B511" s="146"/>
      <c r="C511" s="146"/>
    </row>
    <row r="512" spans="1:3" ht="15">
      <c r="A512" s="146"/>
      <c r="B512" s="146"/>
      <c r="C512" s="146"/>
    </row>
    <row r="513" spans="1:3" ht="15">
      <c r="A513" s="146"/>
      <c r="B513" s="146"/>
      <c r="C513" s="146"/>
    </row>
    <row r="514" spans="1:3" ht="15">
      <c r="A514" s="146"/>
      <c r="B514" s="146"/>
      <c r="C514" s="146"/>
    </row>
    <row r="515" spans="1:3" ht="15">
      <c r="A515" s="146"/>
      <c r="B515" s="146"/>
      <c r="C515" s="146"/>
    </row>
    <row r="516" spans="1:3" ht="15">
      <c r="A516" s="146"/>
      <c r="B516" s="146"/>
      <c r="C516" s="146"/>
    </row>
    <row r="517" spans="1:3" ht="15">
      <c r="A517" s="146"/>
      <c r="B517" s="146"/>
      <c r="C517" s="146"/>
    </row>
    <row r="518" spans="1:3" ht="15">
      <c r="A518" s="146"/>
      <c r="B518" s="146"/>
      <c r="C518" s="146"/>
    </row>
    <row r="519" spans="1:3" ht="15">
      <c r="A519" s="146"/>
      <c r="B519" s="146"/>
      <c r="C519" s="146"/>
    </row>
    <row r="520" spans="1:3" ht="15">
      <c r="A520" s="146"/>
      <c r="B520" s="146"/>
      <c r="C520" s="146"/>
    </row>
    <row r="521" spans="1:3" ht="15">
      <c r="A521" s="146"/>
      <c r="B521" s="146"/>
      <c r="C521" s="146"/>
    </row>
    <row r="522" spans="1:3" ht="15">
      <c r="A522" s="146"/>
      <c r="B522" s="146"/>
      <c r="C522" s="146"/>
    </row>
    <row r="523" spans="1:3" ht="15">
      <c r="A523" s="146"/>
      <c r="B523" s="146"/>
      <c r="C523" s="146"/>
    </row>
    <row r="524" spans="1:3" ht="15">
      <c r="A524" s="146"/>
      <c r="B524" s="146"/>
      <c r="C524" s="146"/>
    </row>
    <row r="525" spans="1:3" ht="15">
      <c r="A525" s="146"/>
      <c r="B525" s="146"/>
      <c r="C525" s="146"/>
    </row>
    <row r="526" spans="1:3" ht="15">
      <c r="A526" s="146"/>
      <c r="B526" s="146"/>
      <c r="C526" s="146"/>
    </row>
    <row r="527" spans="1:3" ht="15">
      <c r="A527" s="146"/>
      <c r="B527" s="146"/>
      <c r="C527" s="146"/>
    </row>
    <row r="528" spans="1:3" ht="15">
      <c r="A528" s="146"/>
      <c r="B528" s="146"/>
      <c r="C528" s="146"/>
    </row>
    <row r="529" spans="1:3" ht="15">
      <c r="A529" s="146"/>
      <c r="B529" s="146"/>
      <c r="C529" s="146"/>
    </row>
    <row r="530" spans="1:3" ht="15">
      <c r="A530" s="146"/>
      <c r="B530" s="146"/>
      <c r="C530" s="146"/>
    </row>
    <row r="531" spans="1:3" ht="15">
      <c r="A531" s="146"/>
      <c r="B531" s="146"/>
      <c r="C531" s="146"/>
    </row>
    <row r="532" spans="1:3" ht="15">
      <c r="A532" s="146"/>
      <c r="B532" s="146"/>
      <c r="C532" s="146"/>
    </row>
    <row r="533" spans="1:3" ht="15">
      <c r="A533" s="146"/>
      <c r="B533" s="146"/>
      <c r="C533" s="146"/>
    </row>
    <row r="534" spans="1:3" ht="15">
      <c r="A534" s="146"/>
      <c r="B534" s="146"/>
      <c r="C534" s="146"/>
    </row>
    <row r="535" spans="1:3" ht="15">
      <c r="A535" s="146"/>
      <c r="B535" s="146"/>
      <c r="C535" s="146"/>
    </row>
    <row r="536" spans="1:3" ht="15">
      <c r="A536" s="146"/>
      <c r="B536" s="146"/>
      <c r="C536" s="146"/>
    </row>
    <row r="537" spans="1:3" ht="15">
      <c r="A537" s="146"/>
      <c r="B537" s="146"/>
      <c r="C537" s="146"/>
    </row>
    <row r="538" spans="1:3" ht="15">
      <c r="A538" s="146"/>
      <c r="B538" s="146"/>
      <c r="C538" s="146"/>
    </row>
    <row r="539" spans="1:3" ht="15">
      <c r="A539" s="146"/>
      <c r="B539" s="146"/>
      <c r="C539" s="146"/>
    </row>
    <row r="540" spans="1:3" ht="15">
      <c r="A540" s="146"/>
      <c r="B540" s="146"/>
      <c r="C540" s="146"/>
    </row>
    <row r="541" spans="1:3" ht="15">
      <c r="A541" s="146"/>
      <c r="B541" s="146"/>
      <c r="C541" s="146"/>
    </row>
    <row r="542" spans="1:3" ht="15">
      <c r="A542" s="146"/>
      <c r="B542" s="146"/>
      <c r="C542" s="146"/>
    </row>
    <row r="543" spans="1:3" ht="15">
      <c r="A543" s="146"/>
      <c r="B543" s="146"/>
      <c r="C543" s="146"/>
    </row>
    <row r="544" spans="1:3" ht="15">
      <c r="A544" s="146"/>
      <c r="B544" s="146"/>
      <c r="C544" s="146"/>
    </row>
    <row r="545" spans="1:3" ht="15">
      <c r="A545" s="146"/>
      <c r="B545" s="146"/>
      <c r="C545" s="146"/>
    </row>
    <row r="546" spans="1:3" ht="15">
      <c r="A546" s="146"/>
      <c r="B546" s="146"/>
      <c r="C546" s="146"/>
    </row>
    <row r="547" spans="1:3" ht="15">
      <c r="A547" s="146"/>
      <c r="B547" s="146"/>
      <c r="C547" s="146"/>
    </row>
    <row r="548" spans="1:3" ht="15">
      <c r="A548" s="146"/>
      <c r="B548" s="146"/>
      <c r="C548" s="146"/>
    </row>
    <row r="549" spans="1:3" ht="15">
      <c r="A549" s="146"/>
      <c r="B549" s="146"/>
      <c r="C549" s="146"/>
    </row>
    <row r="550" spans="1:3" ht="15">
      <c r="A550" s="146"/>
      <c r="B550" s="146"/>
      <c r="C550" s="146"/>
    </row>
    <row r="551" spans="1:3" ht="15">
      <c r="A551" s="146"/>
      <c r="B551" s="146"/>
      <c r="C551" s="146"/>
    </row>
    <row r="552" spans="1:3" ht="15">
      <c r="A552" s="146"/>
      <c r="B552" s="146"/>
      <c r="C552" s="146"/>
    </row>
    <row r="553" spans="1:3" ht="15">
      <c r="A553" s="146"/>
      <c r="B553" s="146"/>
      <c r="C553" s="146"/>
    </row>
    <row r="554" spans="1:3" ht="15">
      <c r="A554" s="146"/>
      <c r="B554" s="146"/>
      <c r="C554" s="146"/>
    </row>
    <row r="555" spans="1:3" ht="15">
      <c r="A555" s="146"/>
      <c r="B555" s="146"/>
      <c r="C555" s="146"/>
    </row>
    <row r="556" spans="1:3" ht="15">
      <c r="A556" s="146"/>
      <c r="B556" s="146"/>
      <c r="C556" s="146"/>
    </row>
    <row r="557" spans="1:3" ht="15">
      <c r="A557" s="146"/>
      <c r="B557" s="146"/>
      <c r="C557" s="146"/>
    </row>
    <row r="558" spans="1:3" ht="15">
      <c r="A558" s="146"/>
      <c r="B558" s="146"/>
      <c r="C558" s="146"/>
    </row>
    <row r="559" spans="1:3" ht="15">
      <c r="A559" s="146"/>
      <c r="B559" s="146"/>
      <c r="C559" s="146"/>
    </row>
    <row r="560" spans="1:3" ht="15">
      <c r="A560" s="146"/>
      <c r="B560" s="146"/>
      <c r="C560" s="146"/>
    </row>
    <row r="561" spans="1:3" ht="15">
      <c r="A561" s="146"/>
      <c r="B561" s="146"/>
      <c r="C561" s="146"/>
    </row>
    <row r="562" spans="1:3" ht="15">
      <c r="A562" s="146"/>
      <c r="B562" s="146"/>
      <c r="C562" s="146"/>
    </row>
    <row r="563" spans="1:3" ht="15">
      <c r="A563" s="146"/>
      <c r="B563" s="146"/>
      <c r="C563" s="146"/>
    </row>
    <row r="564" spans="1:3" ht="15">
      <c r="A564" s="146"/>
      <c r="B564" s="146"/>
      <c r="C564" s="146"/>
    </row>
    <row r="565" spans="1:3" ht="15">
      <c r="A565" s="146"/>
      <c r="B565" s="146"/>
      <c r="C565" s="146"/>
    </row>
    <row r="566" spans="1:3" ht="15">
      <c r="A566" s="146"/>
      <c r="B566" s="146"/>
      <c r="C566" s="146"/>
    </row>
    <row r="567" spans="1:3" ht="15">
      <c r="A567" s="146"/>
      <c r="B567" s="146"/>
      <c r="C567" s="146"/>
    </row>
    <row r="568" spans="1:3" ht="15">
      <c r="A568" s="146"/>
      <c r="B568" s="146"/>
      <c r="C568" s="146"/>
    </row>
    <row r="569" spans="1:3" ht="15">
      <c r="A569" s="146"/>
      <c r="B569" s="146"/>
      <c r="C569" s="146"/>
    </row>
    <row r="570" spans="1:3" ht="15">
      <c r="A570" s="146"/>
      <c r="B570" s="146"/>
      <c r="C570" s="146"/>
    </row>
    <row r="571" spans="1:3" ht="15">
      <c r="A571" s="146"/>
      <c r="B571" s="146"/>
      <c r="C571" s="146"/>
    </row>
    <row r="572" spans="1:3" ht="15">
      <c r="A572" s="146"/>
      <c r="B572" s="146"/>
      <c r="C572" s="146"/>
    </row>
    <row r="573" spans="1:3" ht="15">
      <c r="A573" s="146"/>
      <c r="B573" s="146"/>
      <c r="C573" s="146"/>
    </row>
    <row r="574" spans="1:3" ht="15">
      <c r="A574" s="146"/>
      <c r="B574" s="146"/>
      <c r="C574" s="146"/>
    </row>
    <row r="575" spans="1:3" ht="15">
      <c r="A575" s="146"/>
      <c r="B575" s="146"/>
      <c r="C575" s="146"/>
    </row>
    <row r="576" spans="1:3" ht="15">
      <c r="A576" s="146"/>
      <c r="B576" s="146"/>
      <c r="C576" s="146"/>
    </row>
    <row r="577" spans="1:3" ht="15">
      <c r="A577" s="146"/>
      <c r="B577" s="146"/>
      <c r="C577" s="146"/>
    </row>
    <row r="578" spans="1:3" ht="15">
      <c r="A578" s="146"/>
      <c r="B578" s="146"/>
      <c r="C578" s="146"/>
    </row>
    <row r="579" spans="1:3" ht="15">
      <c r="A579" s="146"/>
      <c r="B579" s="146"/>
      <c r="C579" s="146"/>
    </row>
    <row r="580" spans="1:3" ht="15">
      <c r="A580" s="146"/>
      <c r="B580" s="146"/>
      <c r="C580" s="146"/>
    </row>
    <row r="581" spans="1:3" ht="15">
      <c r="A581" s="146"/>
      <c r="B581" s="146"/>
      <c r="C581" s="146"/>
    </row>
    <row r="582" spans="1:3" ht="15">
      <c r="A582" s="146"/>
      <c r="B582" s="146"/>
      <c r="C582" s="146"/>
    </row>
    <row r="583" spans="1:3" ht="15">
      <c r="A583" s="146"/>
      <c r="B583" s="146"/>
      <c r="C583" s="146"/>
    </row>
    <row r="584" spans="1:3" ht="15">
      <c r="A584" s="146"/>
      <c r="B584" s="146"/>
      <c r="C584" s="146"/>
    </row>
    <row r="585" spans="1:3" ht="15">
      <c r="A585" s="146"/>
      <c r="B585" s="146"/>
      <c r="C585" s="146"/>
    </row>
    <row r="586" spans="1:3" ht="15">
      <c r="A586" s="146"/>
      <c r="B586" s="146"/>
      <c r="C586" s="146"/>
    </row>
    <row r="587" spans="1:3" ht="15">
      <c r="A587" s="146"/>
      <c r="B587" s="146"/>
      <c r="C587" s="146"/>
    </row>
    <row r="588" spans="1:3" ht="15">
      <c r="A588" s="146"/>
      <c r="B588" s="146"/>
      <c r="C588" s="146"/>
    </row>
    <row r="589" spans="1:3" ht="15">
      <c r="A589" s="146"/>
      <c r="B589" s="146"/>
      <c r="C589" s="146"/>
    </row>
    <row r="590" spans="1:3" ht="15">
      <c r="A590" s="146"/>
      <c r="B590" s="146"/>
      <c r="C590" s="146"/>
    </row>
    <row r="591" spans="1:3" ht="15">
      <c r="A591" s="146"/>
      <c r="B591" s="146"/>
      <c r="C591" s="146"/>
    </row>
    <row r="592" spans="1:3" ht="15">
      <c r="A592" s="146"/>
      <c r="B592" s="146"/>
      <c r="C592" s="146"/>
    </row>
    <row r="593" spans="1:3" ht="15">
      <c r="A593" s="146"/>
      <c r="B593" s="146"/>
      <c r="C593" s="146"/>
    </row>
    <row r="594" spans="1:3" ht="15">
      <c r="A594" s="146"/>
      <c r="B594" s="146"/>
      <c r="C594" s="146"/>
    </row>
    <row r="595" spans="1:3" ht="15">
      <c r="A595" s="146"/>
      <c r="B595" s="146"/>
      <c r="C595" s="146"/>
    </row>
    <row r="596" spans="1:3" ht="15">
      <c r="A596" s="146"/>
      <c r="B596" s="146"/>
      <c r="C596" s="146"/>
    </row>
    <row r="597" spans="1:3" ht="15">
      <c r="A597" s="146"/>
      <c r="B597" s="146"/>
      <c r="C597" s="146"/>
    </row>
    <row r="598" spans="1:3" ht="15">
      <c r="A598" s="146"/>
      <c r="B598" s="146"/>
      <c r="C598" s="146"/>
    </row>
    <row r="599" spans="1:3" ht="15">
      <c r="A599" s="146"/>
      <c r="B599" s="146"/>
      <c r="C599" s="146"/>
    </row>
    <row r="600" spans="1:3" ht="15">
      <c r="A600" s="146"/>
      <c r="B600" s="146"/>
      <c r="C600" s="146"/>
    </row>
    <row r="601" spans="1:3" ht="15">
      <c r="A601" s="146"/>
      <c r="B601" s="146"/>
      <c r="C601" s="146"/>
    </row>
    <row r="602" spans="1:3" ht="15">
      <c r="A602" s="146"/>
      <c r="B602" s="146"/>
      <c r="C602" s="146"/>
    </row>
    <row r="603" spans="1:3" ht="15">
      <c r="A603" s="146"/>
      <c r="B603" s="146"/>
      <c r="C603" s="146"/>
    </row>
    <row r="604" spans="1:3" ht="15">
      <c r="A604" s="146"/>
      <c r="B604" s="146"/>
      <c r="C604" s="146"/>
    </row>
    <row r="605" spans="1:3" ht="15">
      <c r="A605" s="146"/>
      <c r="B605" s="146"/>
      <c r="C605" s="146"/>
    </row>
    <row r="606" spans="1:3" ht="15">
      <c r="A606" s="146"/>
      <c r="B606" s="146"/>
      <c r="C606" s="146"/>
    </row>
    <row r="607" spans="1:3" ht="15">
      <c r="A607" s="146"/>
      <c r="B607" s="146"/>
      <c r="C607" s="146"/>
    </row>
    <row r="608" spans="1:3" ht="15">
      <c r="A608" s="146"/>
      <c r="B608" s="146"/>
      <c r="C608" s="146"/>
    </row>
    <row r="609" spans="1:3" ht="15">
      <c r="A609" s="146"/>
      <c r="B609" s="146"/>
      <c r="C609" s="146"/>
    </row>
    <row r="610" spans="1:3" ht="15">
      <c r="A610" s="146"/>
      <c r="B610" s="146"/>
      <c r="C610" s="146"/>
    </row>
    <row r="611" spans="1:3" ht="15">
      <c r="A611" s="146"/>
      <c r="B611" s="146"/>
      <c r="C611" s="146"/>
    </row>
    <row r="612" spans="1:3" ht="15">
      <c r="A612" s="146"/>
      <c r="B612" s="146"/>
      <c r="C612" s="146"/>
    </row>
    <row r="613" spans="1:3" ht="15">
      <c r="A613" s="146"/>
      <c r="B613" s="146"/>
      <c r="C613" s="146"/>
    </row>
    <row r="614" spans="1:3" ht="15">
      <c r="A614" s="146"/>
      <c r="B614" s="146"/>
      <c r="C614" s="146"/>
    </row>
    <row r="615" spans="1:3" ht="15">
      <c r="A615" s="146"/>
      <c r="B615" s="146"/>
      <c r="C615" s="146"/>
    </row>
    <row r="616" spans="1:3" ht="15">
      <c r="A616" s="146"/>
      <c r="B616" s="146"/>
      <c r="C616" s="146"/>
    </row>
    <row r="617" spans="1:3" ht="15">
      <c r="A617" s="146"/>
      <c r="B617" s="146"/>
      <c r="C617" s="146"/>
    </row>
    <row r="618" spans="1:3" ht="15">
      <c r="A618" s="146"/>
      <c r="B618" s="146"/>
      <c r="C618" s="146"/>
    </row>
    <row r="619" spans="1:3" ht="15">
      <c r="A619" s="146"/>
      <c r="B619" s="146"/>
      <c r="C619" s="146"/>
    </row>
    <row r="620" spans="1:3" ht="15">
      <c r="A620" s="146"/>
      <c r="B620" s="146"/>
      <c r="C620" s="146"/>
    </row>
    <row r="621" spans="1:3" ht="15">
      <c r="A621" s="146"/>
      <c r="B621" s="146"/>
      <c r="C621" s="146"/>
    </row>
    <row r="622" spans="1:3" ht="15">
      <c r="A622" s="146"/>
      <c r="B622" s="146"/>
      <c r="C622" s="146"/>
    </row>
    <row r="623" spans="1:3" ht="15">
      <c r="A623" s="146"/>
      <c r="B623" s="146"/>
      <c r="C623" s="146"/>
    </row>
    <row r="624" spans="1:3" ht="15">
      <c r="A624" s="146"/>
      <c r="B624" s="146"/>
      <c r="C624" s="146"/>
    </row>
    <row r="625" spans="1:3" ht="15">
      <c r="A625" s="146"/>
      <c r="B625" s="146"/>
      <c r="C625" s="146"/>
    </row>
    <row r="626" spans="1:3" ht="15">
      <c r="A626" s="146"/>
      <c r="B626" s="146"/>
      <c r="C626" s="146"/>
    </row>
    <row r="627" spans="1:3" ht="15">
      <c r="A627" s="146"/>
      <c r="B627" s="146"/>
      <c r="C627" s="146"/>
    </row>
    <row r="628" spans="1:3" ht="15">
      <c r="A628" s="146"/>
      <c r="B628" s="146"/>
      <c r="C628" s="146"/>
    </row>
    <row r="629" spans="1:3" ht="15">
      <c r="A629" s="146"/>
      <c r="B629" s="146"/>
      <c r="C629" s="146"/>
    </row>
    <row r="630" spans="1:3" ht="15">
      <c r="A630" s="146"/>
      <c r="B630" s="146"/>
      <c r="C630" s="146"/>
    </row>
    <row r="631" spans="1:3" ht="15">
      <c r="A631" s="146"/>
      <c r="B631" s="146"/>
      <c r="C631" s="146"/>
    </row>
    <row r="632" spans="1:3" ht="15">
      <c r="A632" s="146"/>
      <c r="B632" s="146"/>
      <c r="C632" s="146"/>
    </row>
    <row r="633" spans="1:3" ht="15">
      <c r="A633" s="146"/>
      <c r="B633" s="146"/>
      <c r="C633" s="146"/>
    </row>
    <row r="634" spans="1:3" ht="15">
      <c r="A634" s="146"/>
      <c r="B634" s="146"/>
      <c r="C634" s="146"/>
    </row>
    <row r="635" spans="1:3" ht="15">
      <c r="A635" s="146"/>
      <c r="B635" s="146"/>
      <c r="C635" s="146"/>
    </row>
    <row r="636" spans="1:3" ht="15">
      <c r="A636" s="146"/>
      <c r="B636" s="146"/>
      <c r="C636" s="146"/>
    </row>
    <row r="637" spans="1:3" ht="15">
      <c r="A637" s="146"/>
      <c r="B637" s="146"/>
      <c r="C637" s="146"/>
    </row>
    <row r="638" spans="1:3" ht="15">
      <c r="A638" s="146"/>
      <c r="B638" s="146"/>
      <c r="C638" s="146"/>
    </row>
    <row r="639" spans="1:3" ht="15">
      <c r="A639" s="146"/>
      <c r="B639" s="146"/>
      <c r="C639" s="146"/>
    </row>
    <row r="640" spans="1:3" ht="15">
      <c r="A640" s="146"/>
      <c r="B640" s="146"/>
      <c r="C640" s="146"/>
    </row>
    <row r="641" spans="1:3" ht="15">
      <c r="A641" s="146"/>
      <c r="B641" s="146"/>
      <c r="C641" s="146"/>
    </row>
    <row r="642" spans="1:3" ht="15">
      <c r="A642" s="146"/>
      <c r="B642" s="146"/>
      <c r="C642" s="146"/>
    </row>
    <row r="643" spans="1:3" ht="15">
      <c r="A643" s="146"/>
      <c r="B643" s="146"/>
      <c r="C643" s="146"/>
    </row>
    <row r="644" spans="1:3" ht="15">
      <c r="A644" s="146"/>
      <c r="B644" s="146"/>
      <c r="C644" s="146"/>
    </row>
    <row r="645" spans="1:3" ht="15">
      <c r="A645" s="146"/>
      <c r="B645" s="146"/>
      <c r="C645" s="146"/>
    </row>
    <row r="646" spans="1:3" ht="15">
      <c r="A646" s="146"/>
      <c r="B646" s="146"/>
      <c r="C646" s="146"/>
    </row>
    <row r="647" spans="1:3" ht="15">
      <c r="A647" s="146"/>
      <c r="B647" s="146"/>
      <c r="C647" s="146"/>
    </row>
    <row r="648" spans="1:3" ht="15">
      <c r="A648" s="146"/>
      <c r="B648" s="146"/>
      <c r="C648" s="146"/>
    </row>
    <row r="649" spans="1:3" ht="15">
      <c r="A649" s="146"/>
      <c r="B649" s="146"/>
      <c r="C649" s="146"/>
    </row>
    <row r="650" spans="1:3" ht="15">
      <c r="A650" s="146"/>
      <c r="B650" s="146"/>
      <c r="C650" s="146"/>
    </row>
    <row r="651" spans="1:3" ht="15">
      <c r="A651" s="146"/>
      <c r="B651" s="146"/>
      <c r="C651" s="146"/>
    </row>
    <row r="652" spans="1:3" ht="15">
      <c r="A652" s="146"/>
      <c r="B652" s="146"/>
      <c r="C652" s="146"/>
    </row>
    <row r="653" spans="1:3" ht="15">
      <c r="A653" s="146"/>
      <c r="B653" s="146"/>
      <c r="C653" s="146"/>
    </row>
    <row r="654" spans="1:3" ht="15">
      <c r="A654" s="146"/>
      <c r="B654" s="146"/>
      <c r="C654" s="146"/>
    </row>
    <row r="655" spans="1:3" ht="15">
      <c r="A655" s="146"/>
      <c r="B655" s="146"/>
      <c r="C655" s="146"/>
    </row>
    <row r="656" spans="1:3" ht="15">
      <c r="A656" s="146"/>
      <c r="B656" s="146"/>
      <c r="C656" s="146"/>
    </row>
    <row r="657" spans="1:3" ht="15">
      <c r="A657" s="146"/>
      <c r="B657" s="146"/>
      <c r="C657" s="146"/>
    </row>
    <row r="658" spans="1:3" ht="15">
      <c r="A658" s="146"/>
      <c r="B658" s="146"/>
      <c r="C658" s="146"/>
    </row>
    <row r="659" spans="1:3" ht="15">
      <c r="A659" s="146"/>
      <c r="B659" s="146"/>
      <c r="C659" s="146"/>
    </row>
    <row r="660" spans="1:3" ht="15">
      <c r="A660" s="146"/>
      <c r="B660" s="146"/>
      <c r="C660" s="146"/>
    </row>
    <row r="661" spans="1:3" ht="15">
      <c r="A661" s="146"/>
      <c r="B661" s="146"/>
      <c r="C661" s="146"/>
    </row>
    <row r="662" spans="1:3" ht="15">
      <c r="A662" s="146"/>
      <c r="B662" s="146"/>
      <c r="C662" s="146"/>
    </row>
    <row r="663" spans="1:3" ht="15">
      <c r="A663" s="146"/>
      <c r="B663" s="146"/>
      <c r="C663" s="146"/>
    </row>
    <row r="664" spans="1:3" ht="15">
      <c r="A664" s="146"/>
      <c r="B664" s="146"/>
      <c r="C664" s="146"/>
    </row>
    <row r="665" spans="1:3" ht="15">
      <c r="A665" s="146"/>
      <c r="B665" s="146"/>
      <c r="C665" s="146"/>
    </row>
    <row r="666" spans="1:3" ht="15">
      <c r="A666" s="146"/>
      <c r="B666" s="146"/>
      <c r="C666" s="146"/>
    </row>
    <row r="667" spans="1:3" ht="15">
      <c r="A667" s="146"/>
      <c r="B667" s="146"/>
      <c r="C667" s="146"/>
    </row>
    <row r="668" spans="1:3" ht="15">
      <c r="A668" s="146"/>
      <c r="B668" s="146"/>
      <c r="C668" s="146"/>
    </row>
    <row r="669" spans="1:3" ht="15">
      <c r="A669" s="146"/>
      <c r="B669" s="146"/>
      <c r="C669" s="146"/>
    </row>
    <row r="670" spans="1:3" ht="15">
      <c r="A670" s="146"/>
      <c r="B670" s="146"/>
      <c r="C670" s="146"/>
    </row>
    <row r="671" spans="1:3" ht="15">
      <c r="A671" s="146"/>
      <c r="B671" s="146"/>
      <c r="C671" s="146"/>
    </row>
    <row r="672" spans="1:3" ht="15">
      <c r="A672" s="146"/>
      <c r="B672" s="146"/>
      <c r="C672" s="146"/>
    </row>
    <row r="673" spans="1:3" ht="15">
      <c r="A673" s="146"/>
      <c r="B673" s="146"/>
      <c r="C673" s="146"/>
    </row>
    <row r="674" spans="1:3" ht="15">
      <c r="A674" s="146"/>
      <c r="B674" s="146"/>
      <c r="C674" s="146"/>
    </row>
    <row r="675" spans="1:3" ht="15">
      <c r="A675" s="146"/>
      <c r="B675" s="146"/>
      <c r="C675" s="146"/>
    </row>
    <row r="676" spans="1:3" ht="15">
      <c r="A676" s="146"/>
      <c r="B676" s="146"/>
      <c r="C676" s="146"/>
    </row>
    <row r="677" spans="1:3" ht="15">
      <c r="A677" s="146"/>
      <c r="B677" s="146"/>
      <c r="C677" s="146"/>
    </row>
    <row r="678" spans="1:3" ht="15">
      <c r="A678" s="146"/>
      <c r="B678" s="146"/>
      <c r="C678" s="146"/>
    </row>
    <row r="679" spans="1:3" ht="15">
      <c r="A679" s="146"/>
      <c r="B679" s="146"/>
      <c r="C679" s="146"/>
    </row>
    <row r="680" spans="1:3" ht="15">
      <c r="A680" s="146"/>
      <c r="B680" s="146"/>
      <c r="C680" s="146"/>
    </row>
    <row r="681" spans="1:3" ht="15">
      <c r="A681" s="146"/>
      <c r="B681" s="146"/>
      <c r="C681" s="146"/>
    </row>
    <row r="682" spans="1:3" ht="15">
      <c r="A682" s="146"/>
      <c r="B682" s="146"/>
      <c r="C682" s="146"/>
    </row>
    <row r="683" spans="1:3" ht="15">
      <c r="A683" s="146"/>
      <c r="B683" s="146"/>
      <c r="C683" s="146"/>
    </row>
    <row r="684" spans="1:3" ht="15">
      <c r="A684" s="146"/>
      <c r="B684" s="146"/>
      <c r="C684" s="146"/>
    </row>
    <row r="685" spans="1:3" ht="15">
      <c r="A685" s="146"/>
      <c r="B685" s="146"/>
      <c r="C685" s="146"/>
    </row>
    <row r="686" spans="1:3" ht="15">
      <c r="A686" s="146"/>
      <c r="B686" s="146"/>
      <c r="C686" s="146"/>
    </row>
    <row r="687" spans="1:3" ht="15">
      <c r="A687" s="146"/>
      <c r="B687" s="146"/>
      <c r="C687" s="146"/>
    </row>
    <row r="688" spans="1:3" ht="15">
      <c r="A688" s="146"/>
      <c r="B688" s="146"/>
      <c r="C688" s="146"/>
    </row>
    <row r="689" spans="1:3" ht="15">
      <c r="A689" s="146"/>
      <c r="B689" s="146"/>
      <c r="C689" s="146"/>
    </row>
    <row r="690" spans="1:3" ht="15">
      <c r="A690" s="146"/>
      <c r="B690" s="146"/>
      <c r="C690" s="146"/>
    </row>
    <row r="691" spans="1:3" ht="15">
      <c r="A691" s="146"/>
      <c r="B691" s="146"/>
      <c r="C691" s="146"/>
    </row>
    <row r="692" spans="1:3" ht="15">
      <c r="A692" s="146"/>
      <c r="B692" s="146"/>
      <c r="C692" s="146"/>
    </row>
    <row r="693" spans="1:3" ht="15">
      <c r="A693" s="146"/>
      <c r="B693" s="146"/>
      <c r="C693" s="146"/>
    </row>
    <row r="694" spans="1:3" ht="15">
      <c r="A694" s="146"/>
      <c r="B694" s="146"/>
      <c r="C694" s="146"/>
    </row>
    <row r="695" spans="1:3" ht="15">
      <c r="A695" s="146"/>
      <c r="B695" s="146"/>
      <c r="C695" s="146"/>
    </row>
    <row r="696" spans="1:3" ht="15">
      <c r="A696" s="146"/>
      <c r="B696" s="146"/>
      <c r="C696" s="146"/>
    </row>
    <row r="697" spans="1:3" ht="15">
      <c r="A697" s="146"/>
      <c r="B697" s="146"/>
      <c r="C697" s="146"/>
    </row>
    <row r="698" spans="1:3" ht="15">
      <c r="A698" s="146"/>
      <c r="B698" s="146"/>
      <c r="C698" s="146"/>
    </row>
    <row r="699" spans="1:3" ht="15">
      <c r="A699" s="146"/>
      <c r="B699" s="146"/>
      <c r="C699" s="146"/>
    </row>
    <row r="700" spans="1:3" ht="15">
      <c r="A700" s="146"/>
      <c r="B700" s="146"/>
      <c r="C700" s="146"/>
    </row>
    <row r="701" spans="1:3" ht="15">
      <c r="A701" s="146"/>
      <c r="B701" s="146"/>
      <c r="C701" s="146"/>
    </row>
    <row r="702" spans="1:3" ht="15">
      <c r="A702" s="146"/>
      <c r="B702" s="146"/>
      <c r="C702" s="146"/>
    </row>
    <row r="703" spans="1:3" ht="15">
      <c r="A703" s="146"/>
      <c r="B703" s="146"/>
      <c r="C703" s="146"/>
    </row>
    <row r="704" spans="1:3" ht="15">
      <c r="A704" s="146"/>
      <c r="B704" s="146"/>
      <c r="C704" s="146"/>
    </row>
    <row r="705" spans="1:3" ht="15">
      <c r="A705" s="146"/>
      <c r="B705" s="146"/>
      <c r="C705" s="146"/>
    </row>
    <row r="706" spans="1:3" ht="15">
      <c r="A706" s="146"/>
      <c r="B706" s="146"/>
      <c r="C706" s="146"/>
    </row>
    <row r="707" spans="1:3" ht="15">
      <c r="A707" s="146"/>
      <c r="B707" s="146"/>
      <c r="C707" s="146"/>
    </row>
    <row r="708" spans="1:3" ht="15">
      <c r="A708" s="146"/>
      <c r="B708" s="146"/>
      <c r="C708" s="146"/>
    </row>
    <row r="709" spans="1:3" ht="15">
      <c r="A709" s="146"/>
      <c r="B709" s="146"/>
      <c r="C709" s="146"/>
    </row>
    <row r="710" spans="1:3" ht="15">
      <c r="A710" s="146"/>
      <c r="B710" s="146"/>
      <c r="C710" s="146"/>
    </row>
    <row r="711" spans="1:3" ht="15">
      <c r="A711" s="146"/>
      <c r="B711" s="146"/>
      <c r="C711" s="146"/>
    </row>
    <row r="712" spans="1:3" ht="15">
      <c r="A712" s="146"/>
      <c r="B712" s="146"/>
      <c r="C712" s="146"/>
    </row>
    <row r="713" spans="1:3" ht="15">
      <c r="A713" s="146"/>
      <c r="B713" s="146"/>
      <c r="C713" s="146"/>
    </row>
    <row r="714" spans="1:3" ht="15">
      <c r="A714" s="146"/>
      <c r="B714" s="146"/>
      <c r="C714" s="146"/>
    </row>
    <row r="715" spans="1:3" ht="15">
      <c r="A715" s="146"/>
      <c r="B715" s="146"/>
      <c r="C715" s="146"/>
    </row>
    <row r="716" spans="1:3" ht="15">
      <c r="A716" s="146"/>
      <c r="B716" s="146"/>
      <c r="C716" s="146"/>
    </row>
    <row r="717" spans="1:3" ht="15">
      <c r="A717" s="146"/>
      <c r="B717" s="146"/>
      <c r="C717" s="146"/>
    </row>
    <row r="718" spans="1:3" ht="15">
      <c r="A718" s="146"/>
      <c r="B718" s="146"/>
      <c r="C718" s="146"/>
    </row>
    <row r="719" spans="1:3" ht="15">
      <c r="A719" s="146"/>
      <c r="B719" s="146"/>
      <c r="C719" s="146"/>
    </row>
    <row r="720" spans="1:3" ht="15">
      <c r="A720" s="146"/>
      <c r="B720" s="146"/>
      <c r="C720" s="146"/>
    </row>
    <row r="721" spans="1:3" ht="15">
      <c r="A721" s="146"/>
      <c r="B721" s="146"/>
      <c r="C721" s="146"/>
    </row>
    <row r="722" spans="1:3" ht="15">
      <c r="A722" s="146"/>
      <c r="B722" s="146"/>
      <c r="C722" s="146"/>
    </row>
    <row r="723" spans="1:3" ht="15">
      <c r="A723" s="146"/>
      <c r="B723" s="146"/>
      <c r="C723" s="146"/>
    </row>
    <row r="724" spans="1:3" ht="15">
      <c r="A724" s="146"/>
      <c r="B724" s="146"/>
      <c r="C724" s="146"/>
    </row>
    <row r="725" spans="1:3" ht="15">
      <c r="A725" s="146"/>
      <c r="B725" s="146"/>
      <c r="C725" s="146"/>
    </row>
    <row r="726" spans="1:3" ht="15">
      <c r="A726" s="146"/>
      <c r="B726" s="146"/>
      <c r="C726" s="146"/>
    </row>
    <row r="727" spans="1:3" ht="15">
      <c r="A727" s="146"/>
      <c r="B727" s="146"/>
      <c r="C727" s="146"/>
    </row>
    <row r="728" spans="1:3" ht="15">
      <c r="A728" s="146"/>
      <c r="B728" s="146"/>
      <c r="C728" s="146"/>
    </row>
    <row r="729" spans="1:3" ht="15">
      <c r="A729" s="146"/>
      <c r="B729" s="146"/>
      <c r="C729" s="146"/>
    </row>
    <row r="730" spans="1:3" ht="15">
      <c r="A730" s="146"/>
      <c r="B730" s="146"/>
      <c r="C730" s="146"/>
    </row>
    <row r="731" spans="1:3" ht="15">
      <c r="A731" s="146"/>
      <c r="B731" s="146"/>
      <c r="C731" s="146"/>
    </row>
    <row r="732" spans="1:3" ht="15">
      <c r="A732" s="146"/>
      <c r="B732" s="146"/>
      <c r="C732" s="146"/>
    </row>
    <row r="733" spans="1:3" ht="15">
      <c r="A733" s="146"/>
      <c r="B733" s="146"/>
      <c r="C733" s="146"/>
    </row>
    <row r="734" spans="1:3" ht="15">
      <c r="A734" s="146"/>
      <c r="B734" s="146"/>
      <c r="C734" s="146"/>
    </row>
    <row r="735" spans="1:3" ht="15">
      <c r="A735" s="146"/>
      <c r="B735" s="146"/>
      <c r="C735" s="146"/>
    </row>
    <row r="736" spans="1:3" ht="15">
      <c r="A736" s="146"/>
      <c r="B736" s="146"/>
      <c r="C736" s="146"/>
    </row>
    <row r="737" spans="1:3" ht="15">
      <c r="A737" s="146"/>
      <c r="B737" s="146"/>
      <c r="C737" s="146"/>
    </row>
    <row r="738" spans="1:3" ht="15">
      <c r="A738" s="146"/>
      <c r="B738" s="146"/>
      <c r="C738" s="146"/>
    </row>
    <row r="739" spans="1:3" ht="15">
      <c r="A739" s="146"/>
      <c r="B739" s="146"/>
      <c r="C739" s="146"/>
    </row>
    <row r="740" spans="1:3" ht="15">
      <c r="A740" s="146"/>
      <c r="B740" s="146"/>
      <c r="C740" s="146"/>
    </row>
    <row r="741" spans="1:3" ht="15">
      <c r="A741" s="146"/>
      <c r="B741" s="146"/>
      <c r="C741" s="146"/>
    </row>
    <row r="742" spans="1:3" ht="15">
      <c r="A742" s="146"/>
      <c r="B742" s="146"/>
      <c r="C742" s="146"/>
    </row>
    <row r="743" spans="1:3" ht="15">
      <c r="A743" s="146"/>
      <c r="B743" s="146"/>
      <c r="C743" s="146"/>
    </row>
    <row r="744" spans="1:3" ht="15">
      <c r="A744" s="146"/>
      <c r="B744" s="146"/>
      <c r="C744" s="146"/>
    </row>
    <row r="745" spans="1:3" ht="15">
      <c r="A745" s="146"/>
      <c r="B745" s="146"/>
      <c r="C745" s="146"/>
    </row>
    <row r="746" spans="1:3" ht="15">
      <c r="A746" s="146"/>
      <c r="B746" s="146"/>
      <c r="C746" s="146"/>
    </row>
    <row r="747" spans="1:3" ht="15">
      <c r="A747" s="146"/>
      <c r="B747" s="146"/>
      <c r="C747" s="146"/>
    </row>
    <row r="748" spans="1:3" ht="15">
      <c r="A748" s="146"/>
      <c r="B748" s="146"/>
      <c r="C748" s="146"/>
    </row>
    <row r="749" spans="1:3" ht="15">
      <c r="A749" s="146"/>
      <c r="B749" s="146"/>
      <c r="C749" s="146"/>
    </row>
    <row r="750" spans="1:3" ht="15">
      <c r="A750" s="146"/>
      <c r="B750" s="146"/>
      <c r="C750" s="146"/>
    </row>
    <row r="751" spans="1:3" ht="15">
      <c r="A751" s="146"/>
      <c r="B751" s="146"/>
      <c r="C751" s="146"/>
    </row>
    <row r="752" spans="1:3" ht="15">
      <c r="A752" s="146"/>
      <c r="B752" s="146"/>
      <c r="C752" s="146"/>
    </row>
    <row r="753" spans="1:3" ht="15">
      <c r="A753" s="146"/>
      <c r="B753" s="146"/>
      <c r="C753" s="146"/>
    </row>
    <row r="754" spans="1:3" ht="15">
      <c r="A754" s="146"/>
      <c r="B754" s="146"/>
      <c r="C754" s="146"/>
    </row>
    <row r="755" spans="1:3" ht="15">
      <c r="A755" s="146"/>
      <c r="B755" s="146"/>
      <c r="C755" s="146"/>
    </row>
    <row r="756" spans="1:3" ht="15">
      <c r="A756" s="146"/>
      <c r="B756" s="146"/>
      <c r="C756" s="146"/>
    </row>
    <row r="757" spans="1:3" ht="15">
      <c r="A757" s="146"/>
      <c r="B757" s="146"/>
      <c r="C757" s="146"/>
    </row>
    <row r="758" spans="1:3" ht="15">
      <c r="A758" s="146"/>
      <c r="B758" s="146"/>
      <c r="C758" s="146"/>
    </row>
    <row r="759" spans="1:3" ht="15">
      <c r="A759" s="146"/>
      <c r="B759" s="146"/>
      <c r="C759" s="146"/>
    </row>
    <row r="760" spans="1:3" ht="15">
      <c r="A760" s="146"/>
      <c r="B760" s="146"/>
      <c r="C760" s="146"/>
    </row>
    <row r="761" spans="1:3" ht="15">
      <c r="A761" s="146"/>
      <c r="B761" s="146"/>
      <c r="C761" s="146"/>
    </row>
    <row r="762" spans="1:3" ht="15">
      <c r="A762" s="146"/>
      <c r="B762" s="146"/>
      <c r="C762" s="146"/>
    </row>
    <row r="763" spans="1:3" ht="15">
      <c r="A763" s="146"/>
      <c r="B763" s="146"/>
      <c r="C763" s="146"/>
    </row>
    <row r="764" spans="1:3" ht="15">
      <c r="A764" s="146"/>
      <c r="B764" s="146"/>
      <c r="C764" s="146"/>
    </row>
    <row r="765" spans="1:3" ht="15">
      <c r="A765" s="146"/>
      <c r="B765" s="146"/>
      <c r="C765" s="146"/>
    </row>
    <row r="766" spans="1:3" ht="15">
      <c r="A766" s="146"/>
      <c r="B766" s="146"/>
      <c r="C766" s="146"/>
    </row>
    <row r="767" spans="1:3" ht="15">
      <c r="A767" s="146"/>
      <c r="B767" s="146"/>
      <c r="C767" s="146"/>
    </row>
    <row r="768" spans="1:3" ht="15">
      <c r="A768" s="146"/>
      <c r="B768" s="146"/>
      <c r="C768" s="146"/>
    </row>
    <row r="769" spans="1:3" ht="15">
      <c r="A769" s="146"/>
      <c r="B769" s="146"/>
      <c r="C769" s="146"/>
    </row>
    <row r="770" spans="1:3" ht="15">
      <c r="A770" s="146"/>
      <c r="B770" s="146"/>
      <c r="C770" s="146"/>
    </row>
    <row r="771" spans="1:3" ht="15">
      <c r="A771" s="146"/>
      <c r="B771" s="146"/>
      <c r="C771" s="146"/>
    </row>
    <row r="772" spans="1:3" ht="15">
      <c r="A772" s="146"/>
      <c r="B772" s="146"/>
      <c r="C772" s="146"/>
    </row>
    <row r="773" spans="1:3" ht="15">
      <c r="A773" s="146"/>
      <c r="B773" s="146"/>
      <c r="C773" s="146"/>
    </row>
    <row r="774" spans="1:3" ht="15">
      <c r="A774" s="146"/>
      <c r="B774" s="146"/>
      <c r="C774" s="146"/>
    </row>
    <row r="775" spans="1:3" ht="15">
      <c r="A775" s="146"/>
      <c r="B775" s="146"/>
      <c r="C775" s="146"/>
    </row>
    <row r="776" spans="1:3" ht="15">
      <c r="A776" s="146"/>
      <c r="B776" s="146"/>
      <c r="C776" s="146"/>
    </row>
    <row r="777" spans="1:3" ht="15">
      <c r="A777" s="146"/>
      <c r="B777" s="146"/>
      <c r="C777" s="146"/>
    </row>
    <row r="778" spans="1:3" ht="15">
      <c r="A778" s="146"/>
      <c r="B778" s="146"/>
      <c r="C778" s="146"/>
    </row>
    <row r="779" spans="1:3" ht="15">
      <c r="A779" s="146"/>
      <c r="B779" s="146"/>
      <c r="C779" s="146"/>
    </row>
    <row r="780" spans="1:3" ht="15">
      <c r="A780" s="146"/>
      <c r="B780" s="146"/>
      <c r="C780" s="146"/>
    </row>
    <row r="781" spans="1:3" ht="15">
      <c r="A781" s="146"/>
      <c r="B781" s="146"/>
      <c r="C781" s="146"/>
    </row>
    <row r="782" spans="1:3" ht="15">
      <c r="A782" s="146"/>
      <c r="B782" s="146"/>
      <c r="C782" s="146"/>
    </row>
    <row r="783" spans="1:3" ht="15">
      <c r="A783" s="146"/>
      <c r="B783" s="146"/>
      <c r="C783" s="146"/>
    </row>
    <row r="784" spans="1:3" ht="15">
      <c r="A784" s="146"/>
      <c r="B784" s="146"/>
      <c r="C784" s="146"/>
    </row>
    <row r="785" spans="1:3" ht="15">
      <c r="A785" s="146"/>
      <c r="B785" s="146"/>
      <c r="C785" s="146"/>
    </row>
    <row r="786" spans="1:3" ht="15">
      <c r="A786" s="146"/>
      <c r="B786" s="146"/>
      <c r="C786" s="146"/>
    </row>
    <row r="787" spans="1:3" ht="15">
      <c r="A787" s="146"/>
      <c r="B787" s="146"/>
      <c r="C787" s="146"/>
    </row>
    <row r="788" spans="1:3" ht="15">
      <c r="A788" s="146"/>
      <c r="B788" s="146"/>
      <c r="C788" s="146"/>
    </row>
    <row r="789" spans="1:3" ht="15">
      <c r="A789" s="146"/>
      <c r="B789" s="146"/>
      <c r="C789" s="146"/>
    </row>
    <row r="790" spans="1:3" ht="15">
      <c r="A790" s="146"/>
      <c r="B790" s="146"/>
      <c r="C790" s="146"/>
    </row>
    <row r="791" spans="1:3" ht="15">
      <c r="A791" s="146"/>
      <c r="B791" s="146"/>
      <c r="C791" s="146"/>
    </row>
    <row r="792" spans="1:3" ht="15">
      <c r="A792" s="146"/>
      <c r="B792" s="146"/>
      <c r="C792" s="146"/>
    </row>
    <row r="793" spans="1:3" ht="15">
      <c r="A793" s="146"/>
      <c r="B793" s="146"/>
      <c r="C793" s="146"/>
    </row>
    <row r="794" spans="1:3" ht="15">
      <c r="A794" s="146"/>
      <c r="B794" s="146"/>
      <c r="C794" s="146"/>
    </row>
    <row r="795" spans="1:3" ht="15">
      <c r="A795" s="146"/>
      <c r="B795" s="146"/>
      <c r="C795" s="146"/>
    </row>
    <row r="796" spans="1:3" ht="15">
      <c r="A796" s="146"/>
      <c r="B796" s="146"/>
      <c r="C796" s="146"/>
    </row>
    <row r="797" spans="1:3" ht="15">
      <c r="A797" s="146"/>
      <c r="B797" s="146"/>
      <c r="C797" s="146"/>
    </row>
    <row r="798" spans="1:3" ht="15">
      <c r="A798" s="146"/>
      <c r="B798" s="146"/>
      <c r="C798" s="146"/>
    </row>
    <row r="799" spans="1:3" ht="15">
      <c r="A799" s="146"/>
      <c r="B799" s="146"/>
      <c r="C799" s="146"/>
    </row>
    <row r="800" spans="1:3" ht="15">
      <c r="A800" s="146"/>
      <c r="B800" s="146"/>
      <c r="C800" s="146"/>
    </row>
    <row r="801" spans="1:3" ht="15">
      <c r="A801" s="146"/>
      <c r="B801" s="146"/>
      <c r="C801" s="146"/>
    </row>
    <row r="802" spans="1:3" ht="15">
      <c r="A802" s="146"/>
      <c r="B802" s="146"/>
      <c r="C802" s="146"/>
    </row>
    <row r="803" spans="1:3" ht="15">
      <c r="A803" s="146"/>
      <c r="B803" s="146"/>
      <c r="C803" s="146"/>
    </row>
    <row r="804" spans="1:3" ht="15">
      <c r="A804" s="146"/>
      <c r="B804" s="146"/>
      <c r="C804" s="146"/>
    </row>
    <row r="805" spans="1:3" ht="15">
      <c r="A805" s="146"/>
      <c r="B805" s="146"/>
      <c r="C805" s="146"/>
    </row>
    <row r="806" spans="1:3" ht="15">
      <c r="A806" s="146"/>
      <c r="B806" s="146"/>
      <c r="C806" s="146"/>
    </row>
    <row r="807" spans="1:3" ht="15">
      <c r="A807" s="146"/>
      <c r="B807" s="146"/>
      <c r="C807" s="146"/>
    </row>
    <row r="808" spans="1:3" ht="15">
      <c r="A808" s="146"/>
      <c r="B808" s="146"/>
      <c r="C808" s="146"/>
    </row>
    <row r="809" spans="1:3" ht="15">
      <c r="A809" s="146"/>
      <c r="B809" s="146"/>
      <c r="C809" s="146"/>
    </row>
    <row r="810" spans="1:3" ht="15">
      <c r="A810" s="146"/>
      <c r="B810" s="146"/>
      <c r="C810" s="146"/>
    </row>
    <row r="811" spans="1:3" ht="15">
      <c r="A811" s="146"/>
      <c r="B811" s="146"/>
      <c r="C811" s="146"/>
    </row>
    <row r="812" spans="1:3" ht="15">
      <c r="A812" s="146"/>
      <c r="B812" s="146"/>
      <c r="C812" s="146"/>
    </row>
    <row r="813" spans="1:3" ht="15">
      <c r="A813" s="146"/>
      <c r="B813" s="146"/>
      <c r="C813" s="146"/>
    </row>
    <row r="814" spans="1:3" ht="15">
      <c r="A814" s="146"/>
      <c r="B814" s="146"/>
      <c r="C814" s="146"/>
    </row>
    <row r="815" spans="1:3" ht="15">
      <c r="A815" s="146"/>
      <c r="B815" s="146"/>
      <c r="C815" s="146"/>
    </row>
    <row r="816" spans="1:3" ht="15">
      <c r="A816" s="146"/>
      <c r="B816" s="146"/>
      <c r="C816" s="146"/>
    </row>
    <row r="817" spans="1:3" ht="15">
      <c r="A817" s="146"/>
      <c r="B817" s="146"/>
      <c r="C817" s="146"/>
    </row>
    <row r="818" spans="1:3" ht="15">
      <c r="A818" s="146"/>
      <c r="B818" s="146"/>
      <c r="C818" s="146"/>
    </row>
    <row r="819" spans="1:3" ht="15">
      <c r="A819" s="146"/>
      <c r="B819" s="146"/>
      <c r="C819" s="146"/>
    </row>
    <row r="820" spans="1:3" ht="15">
      <c r="A820" s="146"/>
      <c r="B820" s="146"/>
      <c r="C820" s="146"/>
    </row>
    <row r="821" spans="1:3" ht="15">
      <c r="A821" s="146"/>
      <c r="B821" s="146"/>
      <c r="C821" s="146"/>
    </row>
    <row r="822" spans="1:3" ht="15">
      <c r="A822" s="146"/>
      <c r="B822" s="146"/>
      <c r="C822" s="146"/>
    </row>
    <row r="823" spans="1:3" ht="15">
      <c r="A823" s="146"/>
      <c r="B823" s="146"/>
      <c r="C823" s="146"/>
    </row>
    <row r="824" spans="1:3" ht="15">
      <c r="A824" s="146"/>
      <c r="B824" s="146"/>
      <c r="C824" s="146"/>
    </row>
    <row r="825" spans="1:3" ht="15">
      <c r="A825" s="146"/>
      <c r="B825" s="146"/>
      <c r="C825" s="146"/>
    </row>
    <row r="826" spans="1:3" ht="15">
      <c r="A826" s="146"/>
      <c r="B826" s="146"/>
      <c r="C826" s="146"/>
    </row>
    <row r="827" spans="1:3" ht="15">
      <c r="A827" s="146"/>
      <c r="B827" s="146"/>
      <c r="C827" s="146"/>
    </row>
    <row r="828" spans="1:3" ht="15">
      <c r="A828" s="146"/>
      <c r="B828" s="146"/>
      <c r="C828" s="146"/>
    </row>
    <row r="829" spans="1:3" ht="15">
      <c r="A829" s="146"/>
      <c r="B829" s="146"/>
      <c r="C829" s="146"/>
    </row>
    <row r="830" spans="1:3" ht="15">
      <c r="A830" s="146"/>
      <c r="B830" s="146"/>
      <c r="C830" s="146"/>
    </row>
    <row r="831" spans="1:3" ht="15">
      <c r="A831" s="146"/>
      <c r="B831" s="146"/>
      <c r="C831" s="146"/>
    </row>
    <row r="832" spans="1:3" ht="15">
      <c r="A832" s="146"/>
      <c r="B832" s="146"/>
      <c r="C832" s="146"/>
    </row>
    <row r="833" spans="1:3" ht="15">
      <c r="A833" s="146"/>
      <c r="B833" s="146"/>
      <c r="C833" s="146"/>
    </row>
    <row r="834" spans="1:3" ht="15">
      <c r="A834" s="146"/>
      <c r="B834" s="146"/>
      <c r="C834" s="146"/>
    </row>
    <row r="835" spans="1:3" ht="15">
      <c r="A835" s="146"/>
      <c r="B835" s="146"/>
      <c r="C835" s="146"/>
    </row>
    <row r="836" spans="1:3" ht="15">
      <c r="A836" s="146"/>
      <c r="B836" s="146"/>
      <c r="C836" s="146"/>
    </row>
    <row r="837" spans="1:3" ht="15">
      <c r="A837" s="146"/>
      <c r="B837" s="146"/>
      <c r="C837" s="146"/>
    </row>
    <row r="838" spans="1:3" ht="15">
      <c r="A838" s="146"/>
      <c r="B838" s="146"/>
      <c r="C838" s="146"/>
    </row>
    <row r="839" spans="1:3" ht="15">
      <c r="A839" s="146"/>
      <c r="B839" s="146"/>
      <c r="C839" s="146"/>
    </row>
    <row r="840" spans="1:3" ht="15">
      <c r="A840" s="146"/>
      <c r="B840" s="146"/>
      <c r="C840" s="146"/>
    </row>
    <row r="841" spans="1:3" ht="15">
      <c r="A841" s="146"/>
      <c r="B841" s="146"/>
      <c r="C841" s="146"/>
    </row>
    <row r="842" spans="1:3" ht="15">
      <c r="A842" s="146"/>
      <c r="B842" s="146"/>
      <c r="C842" s="146"/>
    </row>
    <row r="843" spans="1:3" ht="15">
      <c r="A843" s="146"/>
      <c r="B843" s="146"/>
      <c r="C843" s="146"/>
    </row>
    <row r="844" spans="1:3" ht="15">
      <c r="A844" s="146"/>
      <c r="B844" s="146"/>
      <c r="C844" s="146"/>
    </row>
    <row r="845" spans="1:3" ht="15">
      <c r="A845" s="146"/>
      <c r="B845" s="146"/>
      <c r="C845" s="146"/>
    </row>
    <row r="846" spans="1:3" ht="15">
      <c r="A846" s="146"/>
      <c r="B846" s="146"/>
      <c r="C846" s="146"/>
    </row>
    <row r="847" spans="1:3" ht="15">
      <c r="A847" s="146"/>
      <c r="B847" s="146"/>
      <c r="C847" s="146"/>
    </row>
    <row r="848" spans="1:3" ht="15">
      <c r="A848" s="146"/>
      <c r="B848" s="146"/>
      <c r="C848" s="146"/>
    </row>
    <row r="849" spans="1:3" ht="15">
      <c r="A849" s="146"/>
      <c r="B849" s="146"/>
      <c r="C849" s="146"/>
    </row>
    <row r="850" spans="1:3" ht="15">
      <c r="A850" s="146"/>
      <c r="B850" s="146"/>
      <c r="C850" s="146"/>
    </row>
    <row r="851" spans="1:3" ht="15">
      <c r="A851" s="146"/>
      <c r="B851" s="146"/>
      <c r="C851" s="146"/>
    </row>
    <row r="852" spans="1:3" ht="15">
      <c r="A852" s="146"/>
      <c r="B852" s="146"/>
      <c r="C852" s="146"/>
    </row>
    <row r="853" spans="1:3" ht="15">
      <c r="A853" s="146"/>
      <c r="B853" s="146"/>
      <c r="C853" s="146"/>
    </row>
    <row r="854" spans="1:3" ht="15">
      <c r="A854" s="146"/>
      <c r="B854" s="146"/>
      <c r="C854" s="146"/>
    </row>
    <row r="855" spans="1:3" ht="15">
      <c r="A855" s="146"/>
      <c r="B855" s="146"/>
      <c r="C855" s="146"/>
    </row>
    <row r="856" spans="1:3" ht="15">
      <c r="A856" s="146"/>
      <c r="B856" s="146"/>
      <c r="C856" s="146"/>
    </row>
    <row r="857" spans="1:3" ht="15">
      <c r="A857" s="146"/>
      <c r="B857" s="146"/>
      <c r="C857" s="146"/>
    </row>
    <row r="858" spans="1:3" ht="15">
      <c r="A858" s="146"/>
      <c r="B858" s="146"/>
      <c r="C858" s="146"/>
    </row>
    <row r="859" spans="1:3" ht="15">
      <c r="A859" s="146"/>
      <c r="B859" s="146"/>
      <c r="C859" s="146"/>
    </row>
    <row r="860" spans="1:3" ht="15">
      <c r="A860" s="146"/>
      <c r="B860" s="146"/>
      <c r="C860" s="146"/>
    </row>
    <row r="861" spans="1:3" ht="15">
      <c r="A861" s="146"/>
      <c r="B861" s="146"/>
      <c r="C861" s="146"/>
    </row>
    <row r="862" spans="1:3" ht="15">
      <c r="A862" s="146"/>
      <c r="B862" s="146"/>
      <c r="C862" s="146"/>
    </row>
    <row r="863" spans="1:3" ht="15">
      <c r="A863" s="146"/>
      <c r="B863" s="146"/>
      <c r="C863" s="146"/>
    </row>
    <row r="864" spans="1:3" ht="15">
      <c r="A864" s="146"/>
      <c r="B864" s="146"/>
      <c r="C864" s="146"/>
    </row>
    <row r="865" spans="1:3" ht="15">
      <c r="A865" s="146"/>
      <c r="B865" s="146"/>
      <c r="C865" s="146"/>
    </row>
    <row r="866" spans="1:3" ht="15">
      <c r="A866" s="146"/>
      <c r="B866" s="146"/>
      <c r="C866" s="146"/>
    </row>
    <row r="867" spans="1:3" ht="15">
      <c r="A867" s="146"/>
      <c r="B867" s="146"/>
      <c r="C867" s="146"/>
    </row>
    <row r="868" spans="1:3" ht="15">
      <c r="A868" s="146"/>
      <c r="B868" s="146"/>
      <c r="C868" s="146"/>
    </row>
    <row r="869" spans="1:3" ht="15">
      <c r="A869" s="146"/>
      <c r="B869" s="146"/>
      <c r="C869" s="146"/>
    </row>
    <row r="870" spans="1:3" ht="15">
      <c r="A870" s="146"/>
      <c r="B870" s="146"/>
      <c r="C870" s="146"/>
    </row>
    <row r="871" spans="1:3" ht="15">
      <c r="A871" s="146"/>
      <c r="B871" s="146"/>
      <c r="C871" s="146"/>
    </row>
    <row r="872" spans="1:3" ht="15">
      <c r="A872" s="146"/>
      <c r="B872" s="146"/>
      <c r="C872" s="146"/>
    </row>
    <row r="873" spans="1:3" ht="15">
      <c r="A873" s="146"/>
      <c r="B873" s="146"/>
      <c r="C873" s="146"/>
    </row>
    <row r="874" spans="1:3" ht="15">
      <c r="A874" s="146"/>
      <c r="B874" s="146"/>
      <c r="C874" s="146"/>
    </row>
    <row r="875" spans="1:3" ht="15">
      <c r="A875" s="146"/>
      <c r="B875" s="146"/>
      <c r="C875" s="146"/>
    </row>
    <row r="876" spans="1:3" ht="15">
      <c r="A876" s="146"/>
      <c r="B876" s="146"/>
      <c r="C876" s="146"/>
    </row>
    <row r="877" spans="1:3" ht="15">
      <c r="A877" s="146"/>
      <c r="B877" s="146"/>
      <c r="C877" s="146"/>
    </row>
    <row r="878" spans="1:3" ht="15">
      <c r="A878" s="146"/>
      <c r="B878" s="146"/>
      <c r="C878" s="146"/>
    </row>
    <row r="879" spans="1:3" ht="15">
      <c r="A879" s="146"/>
      <c r="B879" s="146"/>
      <c r="C879" s="146"/>
    </row>
    <row r="880" spans="1:3" ht="15">
      <c r="A880" s="146"/>
      <c r="B880" s="146"/>
      <c r="C880" s="146"/>
    </row>
    <row r="881" spans="1:3" ht="15">
      <c r="A881" s="146"/>
      <c r="B881" s="146"/>
      <c r="C881" s="146"/>
    </row>
    <row r="882" spans="1:3" ht="15">
      <c r="A882" s="146"/>
      <c r="B882" s="146"/>
      <c r="C882" s="146"/>
    </row>
    <row r="883" spans="1:3" ht="15">
      <c r="A883" s="146"/>
      <c r="B883" s="146"/>
      <c r="C883" s="146"/>
    </row>
    <row r="884" spans="1:3" ht="15">
      <c r="A884" s="146"/>
      <c r="B884" s="146"/>
      <c r="C884" s="146"/>
    </row>
    <row r="885" spans="1:3" ht="15">
      <c r="A885" s="146"/>
      <c r="B885" s="146"/>
      <c r="C885" s="146"/>
    </row>
    <row r="886" spans="1:3" ht="15">
      <c r="A886" s="146"/>
      <c r="B886" s="146"/>
      <c r="C886" s="146"/>
    </row>
    <row r="887" spans="1:3" ht="15">
      <c r="A887" s="146"/>
      <c r="B887" s="146"/>
      <c r="C887" s="146"/>
    </row>
    <row r="888" spans="1:3" ht="15">
      <c r="A888" s="146"/>
      <c r="B888" s="146"/>
      <c r="C888" s="146"/>
    </row>
    <row r="889" spans="1:3" ht="15">
      <c r="A889" s="146"/>
      <c r="B889" s="146"/>
      <c r="C889" s="146"/>
    </row>
    <row r="890" spans="1:3" ht="15">
      <c r="A890" s="146"/>
      <c r="B890" s="146"/>
      <c r="C890" s="146"/>
    </row>
    <row r="891" spans="1:3" ht="15">
      <c r="A891" s="146"/>
      <c r="B891" s="146"/>
      <c r="C891" s="146"/>
    </row>
    <row r="892" spans="1:3" ht="15">
      <c r="A892" s="146"/>
      <c r="B892" s="146"/>
      <c r="C892" s="146"/>
    </row>
    <row r="893" spans="1:3" ht="15">
      <c r="A893" s="146"/>
      <c r="B893" s="146"/>
      <c r="C893" s="146"/>
    </row>
    <row r="894" spans="1:3" ht="15">
      <c r="A894" s="146"/>
      <c r="B894" s="146"/>
      <c r="C894" s="146"/>
    </row>
    <row r="895" spans="1:3" ht="15">
      <c r="A895" s="146"/>
      <c r="B895" s="146"/>
      <c r="C895" s="146"/>
    </row>
    <row r="896" spans="1:3" ht="15">
      <c r="A896" s="146"/>
      <c r="B896" s="146"/>
      <c r="C896" s="146"/>
    </row>
    <row r="897" spans="1:3" ht="15">
      <c r="A897" s="146"/>
      <c r="B897" s="146"/>
      <c r="C897" s="146"/>
    </row>
    <row r="898" spans="1:3" ht="15">
      <c r="A898" s="146"/>
      <c r="B898" s="146"/>
      <c r="C898" s="146"/>
    </row>
    <row r="899" spans="1:3" ht="15">
      <c r="A899" s="146"/>
      <c r="B899" s="146"/>
      <c r="C899" s="146"/>
    </row>
    <row r="900" spans="1:3" ht="15">
      <c r="A900" s="146"/>
      <c r="B900" s="146"/>
      <c r="C900" s="146"/>
    </row>
    <row r="901" spans="1:3" ht="15">
      <c r="A901" s="146"/>
      <c r="B901" s="146"/>
      <c r="C901" s="146"/>
    </row>
    <row r="902" spans="1:3" ht="15">
      <c r="A902" s="146"/>
      <c r="B902" s="146"/>
      <c r="C902" s="146"/>
    </row>
    <row r="903" spans="1:3" ht="15">
      <c r="A903" s="146"/>
      <c r="B903" s="146"/>
      <c r="C903" s="146"/>
    </row>
    <row r="904" spans="1:3" ht="15">
      <c r="A904" s="146"/>
      <c r="B904" s="146"/>
      <c r="C904" s="146"/>
    </row>
    <row r="905" spans="1:3" ht="15">
      <c r="A905" s="146"/>
      <c r="B905" s="146"/>
      <c r="C905" s="146"/>
    </row>
    <row r="906" spans="1:3" ht="15">
      <c r="A906" s="146"/>
      <c r="B906" s="146"/>
      <c r="C906" s="146"/>
    </row>
    <row r="907" spans="1:3" ht="15">
      <c r="A907" s="146"/>
      <c r="B907" s="146"/>
      <c r="C907" s="146"/>
    </row>
    <row r="908" spans="1:3" ht="15">
      <c r="A908" s="146"/>
      <c r="B908" s="146"/>
      <c r="C908" s="146"/>
    </row>
    <row r="909" spans="1:3" ht="15">
      <c r="A909" s="146"/>
      <c r="B909" s="146"/>
      <c r="C909" s="146"/>
    </row>
    <row r="910" spans="1:3" ht="15">
      <c r="A910" s="146"/>
      <c r="B910" s="146"/>
      <c r="C910" s="146"/>
    </row>
    <row r="911" spans="1:3" ht="15">
      <c r="A911" s="146"/>
      <c r="B911" s="146"/>
      <c r="C911" s="146"/>
    </row>
    <row r="912" spans="1:3" ht="15">
      <c r="A912" s="146"/>
      <c r="B912" s="146"/>
      <c r="C912" s="146"/>
    </row>
    <row r="913" spans="1:3" ht="15">
      <c r="A913" s="146"/>
      <c r="B913" s="146"/>
      <c r="C913" s="146"/>
    </row>
    <row r="914" spans="1:3" ht="15">
      <c r="A914" s="146"/>
      <c r="B914" s="146"/>
      <c r="C914" s="146"/>
    </row>
    <row r="915" spans="1:3" ht="15">
      <c r="A915" s="146"/>
      <c r="B915" s="146"/>
      <c r="C915" s="146"/>
    </row>
    <row r="916" spans="1:3" ht="15">
      <c r="A916" s="146"/>
      <c r="B916" s="146"/>
      <c r="C916" s="146"/>
    </row>
    <row r="917" spans="1:3" ht="15">
      <c r="A917" s="146"/>
      <c r="B917" s="146"/>
      <c r="C917" s="146"/>
    </row>
    <row r="918" spans="1:3" ht="15">
      <c r="A918" s="146"/>
      <c r="B918" s="146"/>
      <c r="C918" s="146"/>
    </row>
    <row r="919" spans="1:3" ht="15">
      <c r="A919" s="146"/>
      <c r="B919" s="146"/>
      <c r="C919" s="146"/>
    </row>
    <row r="920" spans="1:3" ht="15">
      <c r="A920" s="146"/>
      <c r="B920" s="146"/>
      <c r="C920" s="146"/>
    </row>
    <row r="921" spans="1:3" ht="15">
      <c r="A921" s="146"/>
      <c r="B921" s="146"/>
      <c r="C921" s="146"/>
    </row>
    <row r="922" spans="1:3" ht="15">
      <c r="A922" s="146"/>
      <c r="B922" s="146"/>
      <c r="C922" s="146"/>
    </row>
    <row r="923" spans="1:3" ht="15">
      <c r="A923" s="146"/>
      <c r="B923" s="146"/>
      <c r="C923" s="146"/>
    </row>
    <row r="924" spans="1:3" ht="15">
      <c r="A924" s="146"/>
      <c r="B924" s="146"/>
      <c r="C924" s="146"/>
    </row>
    <row r="925" spans="1:3" ht="15">
      <c r="A925" s="146"/>
      <c r="B925" s="146"/>
      <c r="C925" s="146"/>
    </row>
    <row r="926" spans="1:3" ht="15">
      <c r="A926" s="146"/>
      <c r="B926" s="146"/>
      <c r="C926" s="146"/>
    </row>
    <row r="927" spans="1:3" ht="15">
      <c r="A927" s="146"/>
      <c r="B927" s="146"/>
      <c r="C927" s="146"/>
    </row>
    <row r="928" spans="1:3" ht="15">
      <c r="A928" s="146"/>
      <c r="B928" s="146"/>
      <c r="C928" s="146"/>
    </row>
    <row r="929" spans="1:3" ht="15">
      <c r="A929" s="146"/>
      <c r="B929" s="146"/>
      <c r="C929" s="146"/>
    </row>
    <row r="930" spans="1:3" ht="15">
      <c r="A930" s="146"/>
      <c r="B930" s="146"/>
      <c r="C930" s="146"/>
    </row>
    <row r="931" spans="1:3" ht="15">
      <c r="A931" s="146"/>
      <c r="B931" s="146"/>
      <c r="C931" s="146"/>
    </row>
    <row r="932" spans="1:3" ht="15">
      <c r="A932" s="146"/>
      <c r="B932" s="146"/>
      <c r="C932" s="146"/>
    </row>
    <row r="933" spans="1:3" ht="15">
      <c r="A933" s="146"/>
      <c r="B933" s="146"/>
      <c r="C933" s="146"/>
    </row>
    <row r="934" spans="1:3" ht="15">
      <c r="A934" s="146"/>
      <c r="B934" s="146"/>
      <c r="C934" s="146"/>
    </row>
    <row r="935" spans="1:3" ht="15">
      <c r="A935" s="146"/>
      <c r="B935" s="146"/>
      <c r="C935" s="146"/>
    </row>
    <row r="936" spans="1:3" ht="15">
      <c r="A936" s="146"/>
      <c r="B936" s="146"/>
      <c r="C936" s="146"/>
    </row>
    <row r="937" spans="1:3" ht="15">
      <c r="A937" s="146"/>
      <c r="B937" s="146"/>
      <c r="C937" s="146"/>
    </row>
    <row r="938" spans="1:3" ht="15">
      <c r="A938" s="146"/>
      <c r="B938" s="146"/>
      <c r="C938" s="146"/>
    </row>
    <row r="939" spans="1:3" ht="15">
      <c r="A939" s="146"/>
      <c r="B939" s="146"/>
      <c r="C939" s="146"/>
    </row>
    <row r="940" spans="1:3" ht="15">
      <c r="A940" s="146"/>
      <c r="B940" s="146"/>
      <c r="C940" s="146"/>
    </row>
    <row r="941" spans="1:3" ht="15">
      <c r="A941" s="146"/>
      <c r="B941" s="146"/>
      <c r="C941" s="146"/>
    </row>
    <row r="942" spans="1:3" ht="15">
      <c r="A942" s="146"/>
      <c r="B942" s="146"/>
      <c r="C942" s="146"/>
    </row>
    <row r="943" spans="1:3" ht="15">
      <c r="A943" s="146"/>
      <c r="B943" s="146"/>
      <c r="C943" s="146"/>
    </row>
    <row r="944" spans="1:3" ht="15">
      <c r="A944" s="146"/>
      <c r="B944" s="146"/>
      <c r="C944" s="146"/>
    </row>
    <row r="945" spans="1:3" ht="15">
      <c r="A945" s="146"/>
      <c r="B945" s="146"/>
      <c r="C945" s="146"/>
    </row>
    <row r="946" spans="1:3" ht="15">
      <c r="A946" s="146"/>
      <c r="B946" s="146"/>
      <c r="C946" s="146"/>
    </row>
    <row r="947" spans="1:3" ht="15">
      <c r="A947" s="146"/>
      <c r="B947" s="146"/>
      <c r="C947" s="146"/>
    </row>
    <row r="948" spans="1:3" ht="15">
      <c r="A948" s="146"/>
      <c r="B948" s="146"/>
      <c r="C948" s="146"/>
    </row>
    <row r="949" spans="1:3" ht="15">
      <c r="A949" s="146"/>
      <c r="B949" s="146"/>
      <c r="C949" s="146"/>
    </row>
    <row r="950" spans="1:3" ht="15">
      <c r="A950" s="146"/>
      <c r="B950" s="146"/>
      <c r="C950" s="146"/>
    </row>
    <row r="951" spans="1:3" ht="15">
      <c r="A951" s="146"/>
      <c r="B951" s="146"/>
      <c r="C951" s="146"/>
    </row>
    <row r="952" spans="1:3" ht="15">
      <c r="A952" s="146"/>
      <c r="B952" s="146"/>
      <c r="C952" s="146"/>
    </row>
    <row r="953" spans="1:3" ht="15">
      <c r="A953" s="146"/>
      <c r="B953" s="146"/>
      <c r="C953" s="146"/>
    </row>
    <row r="954" spans="1:3" ht="15">
      <c r="A954" s="146"/>
      <c r="B954" s="146"/>
      <c r="C954" s="146"/>
    </row>
    <row r="955" spans="1:3" ht="15">
      <c r="A955" s="146"/>
      <c r="B955" s="146"/>
      <c r="C955" s="146"/>
    </row>
    <row r="956" spans="1:3" ht="15">
      <c r="A956" s="146"/>
      <c r="B956" s="146"/>
      <c r="C956" s="146"/>
    </row>
    <row r="957" spans="1:3" ht="15">
      <c r="A957" s="146"/>
      <c r="B957" s="146"/>
      <c r="C957" s="146"/>
    </row>
    <row r="958" spans="1:3" ht="15">
      <c r="A958" s="146"/>
      <c r="B958" s="146"/>
      <c r="C958" s="146"/>
    </row>
    <row r="959" spans="1:3" ht="15">
      <c r="A959" s="146"/>
      <c r="B959" s="146"/>
      <c r="C959" s="146"/>
    </row>
    <row r="960" spans="1:3" ht="15">
      <c r="A960" s="146"/>
      <c r="B960" s="146"/>
      <c r="C960" s="146"/>
    </row>
    <row r="961" spans="1:3" ht="15">
      <c r="A961" s="146"/>
      <c r="B961" s="146"/>
      <c r="C961" s="146"/>
    </row>
    <row r="962" spans="1:3" ht="15">
      <c r="A962" s="146"/>
      <c r="B962" s="146"/>
      <c r="C962" s="146"/>
    </row>
    <row r="963" spans="1:3" ht="15">
      <c r="A963" s="146"/>
      <c r="B963" s="146"/>
      <c r="C963" s="146"/>
    </row>
    <row r="964" spans="1:3" ht="15">
      <c r="A964" s="146"/>
      <c r="B964" s="146"/>
      <c r="C964" s="146"/>
    </row>
    <row r="965" spans="1:3" ht="15">
      <c r="A965" s="146"/>
      <c r="B965" s="146"/>
      <c r="C965" s="146"/>
    </row>
    <row r="966" spans="1:3" ht="15">
      <c r="A966" s="146"/>
      <c r="B966" s="146"/>
      <c r="C966" s="146"/>
    </row>
    <row r="967" spans="1:3" ht="15">
      <c r="A967" s="146"/>
      <c r="B967" s="146"/>
      <c r="C967" s="146"/>
    </row>
    <row r="968" spans="1:3" ht="15">
      <c r="A968" s="146"/>
      <c r="B968" s="146"/>
      <c r="C968" s="146"/>
    </row>
    <row r="969" spans="1:3" ht="15">
      <c r="A969" s="146"/>
      <c r="B969" s="146"/>
      <c r="C969" s="146"/>
    </row>
    <row r="970" spans="1:3" ht="15">
      <c r="A970" s="146"/>
      <c r="B970" s="146"/>
      <c r="C970" s="146"/>
    </row>
    <row r="971" spans="1:3" ht="15">
      <c r="A971" s="146"/>
      <c r="B971" s="146"/>
      <c r="C971" s="146"/>
    </row>
    <row r="972" spans="1:3" ht="15">
      <c r="A972" s="146"/>
      <c r="B972" s="146"/>
      <c r="C972" s="146"/>
    </row>
    <row r="973" spans="1:3" ht="15">
      <c r="A973" s="146"/>
      <c r="B973" s="146"/>
      <c r="C973" s="146"/>
    </row>
    <row r="974" spans="1:3" ht="15">
      <c r="A974" s="146"/>
      <c r="B974" s="146"/>
      <c r="C974" s="146"/>
    </row>
    <row r="975" spans="1:3" ht="15">
      <c r="A975" s="146"/>
      <c r="B975" s="146"/>
      <c r="C975" s="146"/>
    </row>
    <row r="976" spans="1:3" ht="15">
      <c r="A976" s="146"/>
      <c r="B976" s="146"/>
      <c r="C976" s="146"/>
    </row>
    <row r="977" spans="1:3" ht="15">
      <c r="A977" s="146"/>
      <c r="B977" s="146"/>
      <c r="C977" s="146"/>
    </row>
    <row r="978" spans="1:3" ht="15">
      <c r="A978" s="146"/>
      <c r="B978" s="146"/>
      <c r="C978" s="146"/>
    </row>
    <row r="979" spans="1:3" ht="15">
      <c r="A979" s="146"/>
      <c r="B979" s="146"/>
      <c r="C979" s="146"/>
    </row>
    <row r="980" spans="1:3" ht="15">
      <c r="A980" s="146"/>
      <c r="B980" s="146"/>
      <c r="C980" s="146"/>
    </row>
    <row r="981" spans="1:3" ht="15">
      <c r="A981" s="146"/>
      <c r="B981" s="146"/>
      <c r="C981" s="146"/>
    </row>
    <row r="982" spans="1:3" ht="15">
      <c r="A982" s="146"/>
      <c r="B982" s="146"/>
      <c r="C982" s="146"/>
    </row>
    <row r="983" spans="1:3" ht="15">
      <c r="A983" s="146"/>
      <c r="B983" s="146"/>
      <c r="C983" s="146"/>
    </row>
    <row r="984" spans="1:3" ht="15">
      <c r="A984" s="146"/>
      <c r="B984" s="146"/>
      <c r="C984" s="146"/>
    </row>
    <row r="985" spans="1:3" ht="15">
      <c r="A985" s="146"/>
      <c r="B985" s="146"/>
      <c r="C985" s="146"/>
    </row>
    <row r="986" spans="1:3" ht="15">
      <c r="A986" s="146"/>
      <c r="B986" s="146"/>
      <c r="C986" s="146"/>
    </row>
    <row r="987" spans="1:3" ht="15">
      <c r="A987" s="146"/>
      <c r="B987" s="146"/>
      <c r="C987" s="146"/>
    </row>
    <row r="988" spans="1:3" ht="15">
      <c r="A988" s="146"/>
      <c r="B988" s="146"/>
      <c r="C988" s="146"/>
    </row>
    <row r="989" spans="1:3" ht="15">
      <c r="A989" s="146"/>
      <c r="B989" s="146"/>
      <c r="C989" s="146"/>
    </row>
    <row r="990" spans="1:3" ht="15">
      <c r="A990" s="146"/>
      <c r="B990" s="146"/>
      <c r="C990" s="146"/>
    </row>
    <row r="991" spans="1:3" ht="15">
      <c r="A991" s="146"/>
      <c r="B991" s="146"/>
      <c r="C991" s="146"/>
    </row>
    <row r="992" spans="1:3" ht="15">
      <c r="A992" s="146"/>
      <c r="B992" s="146"/>
      <c r="C992" s="146"/>
    </row>
    <row r="993" spans="1:3" ht="15">
      <c r="A993" s="146"/>
      <c r="B993" s="146"/>
      <c r="C993" s="146"/>
    </row>
    <row r="994" spans="1:3" ht="15">
      <c r="A994" s="146"/>
      <c r="B994" s="146"/>
      <c r="C994" s="146"/>
    </row>
    <row r="995" spans="1:3" ht="15">
      <c r="A995" s="146"/>
      <c r="B995" s="146"/>
      <c r="C995" s="146"/>
    </row>
    <row r="996" spans="1:3" ht="15">
      <c r="A996" s="146"/>
      <c r="B996" s="146"/>
      <c r="C996" s="146"/>
    </row>
    <row r="997" spans="1:3" ht="15">
      <c r="A997" s="146"/>
      <c r="B997" s="146"/>
      <c r="C997" s="146"/>
    </row>
    <row r="998" spans="1:3" ht="15">
      <c r="A998" s="146"/>
      <c r="B998" s="146"/>
      <c r="C998" s="146"/>
    </row>
    <row r="999" spans="1:3" ht="15">
      <c r="A999" s="146"/>
      <c r="B999" s="146"/>
      <c r="C999" s="146"/>
    </row>
    <row r="1000" spans="1:3" ht="15">
      <c r="A1000" s="146"/>
      <c r="B1000" s="146"/>
      <c r="C1000" s="146"/>
    </row>
    <row r="1001" spans="1:3" ht="15">
      <c r="A1001" s="146"/>
      <c r="B1001" s="146"/>
      <c r="C1001" s="146"/>
    </row>
    <row r="1002" spans="1:3" ht="15">
      <c r="A1002" s="146"/>
      <c r="B1002" s="146"/>
      <c r="C1002" s="146"/>
    </row>
    <row r="1003" spans="1:3" ht="15">
      <c r="A1003" s="146"/>
      <c r="B1003" s="146"/>
      <c r="C1003" s="146"/>
    </row>
    <row r="1004" spans="1:3" ht="15">
      <c r="A1004" s="146"/>
      <c r="B1004" s="146"/>
      <c r="C1004" s="146"/>
    </row>
    <row r="1005" spans="1:3" ht="15">
      <c r="A1005" s="146"/>
      <c r="B1005" s="146"/>
      <c r="C1005" s="146"/>
    </row>
    <row r="1006" spans="1:3" ht="15">
      <c r="A1006" s="146"/>
      <c r="B1006" s="146"/>
      <c r="C1006" s="146"/>
    </row>
    <row r="1007" spans="1:3" ht="15">
      <c r="A1007" s="146"/>
      <c r="B1007" s="146"/>
      <c r="C1007" s="146"/>
    </row>
    <row r="1008" spans="1:3" ht="15">
      <c r="A1008" s="146"/>
      <c r="B1008" s="146"/>
      <c r="C1008" s="146"/>
    </row>
    <row r="1009" spans="1:3" ht="15">
      <c r="A1009" s="146"/>
      <c r="B1009" s="146"/>
      <c r="C1009" s="146"/>
    </row>
    <row r="1010" spans="1:3" ht="15">
      <c r="A1010" s="146"/>
      <c r="B1010" s="146"/>
      <c r="C1010" s="146"/>
    </row>
    <row r="1011" spans="1:3" ht="15">
      <c r="A1011" s="146"/>
      <c r="B1011" s="146"/>
      <c r="C1011" s="146"/>
    </row>
    <row r="1012" spans="1:3" ht="15">
      <c r="A1012" s="146"/>
      <c r="B1012" s="146"/>
      <c r="C1012" s="146"/>
    </row>
    <row r="1013" spans="1:3" ht="15">
      <c r="A1013" s="146"/>
      <c r="B1013" s="146"/>
      <c r="C1013" s="146"/>
    </row>
    <row r="1014" spans="1:3" ht="15">
      <c r="A1014" s="146"/>
      <c r="B1014" s="146"/>
      <c r="C1014" s="146"/>
    </row>
    <row r="1015" spans="1:3" ht="15">
      <c r="A1015" s="146"/>
      <c r="B1015" s="146"/>
      <c r="C1015" s="146"/>
    </row>
    <row r="1016" spans="1:3" ht="15">
      <c r="A1016" s="146"/>
      <c r="B1016" s="146"/>
      <c r="C1016" s="146"/>
    </row>
    <row r="1017" spans="1:3" ht="15">
      <c r="A1017" s="146"/>
      <c r="B1017" s="146"/>
      <c r="C1017" s="146"/>
    </row>
    <row r="1018" spans="1:3" ht="15">
      <c r="A1018" s="146"/>
      <c r="B1018" s="146"/>
      <c r="C1018" s="146"/>
    </row>
    <row r="1019" spans="1:3" ht="15">
      <c r="A1019" s="146"/>
      <c r="B1019" s="146"/>
      <c r="C1019" s="146"/>
    </row>
    <row r="1020" spans="1:3" ht="15">
      <c r="A1020" s="146"/>
      <c r="B1020" s="146"/>
      <c r="C1020" s="146"/>
    </row>
    <row r="1021" spans="1:3" ht="15">
      <c r="A1021" s="146"/>
      <c r="B1021" s="146"/>
      <c r="C1021" s="146"/>
    </row>
    <row r="1022" spans="1:3" ht="15">
      <c r="A1022" s="146"/>
      <c r="B1022" s="146"/>
      <c r="C1022" s="146"/>
    </row>
    <row r="1023" spans="1:3" ht="15">
      <c r="A1023" s="146"/>
      <c r="B1023" s="146"/>
      <c r="C1023" s="146"/>
    </row>
    <row r="1024" spans="1:3" ht="15">
      <c r="A1024" s="146"/>
      <c r="B1024" s="146"/>
      <c r="C1024" s="146"/>
    </row>
    <row r="1025" spans="1:3" ht="15">
      <c r="A1025" s="146"/>
      <c r="B1025" s="146"/>
      <c r="C1025" s="146"/>
    </row>
    <row r="1026" spans="1:3" ht="15">
      <c r="A1026" s="146"/>
      <c r="B1026" s="146"/>
      <c r="C1026" s="146"/>
    </row>
    <row r="1027" spans="1:3" ht="15">
      <c r="A1027" s="146"/>
      <c r="B1027" s="146"/>
      <c r="C1027" s="146"/>
    </row>
    <row r="1028" spans="1:3" ht="15">
      <c r="A1028" s="146"/>
      <c r="B1028" s="146"/>
      <c r="C1028" s="146"/>
    </row>
    <row r="1029" spans="1:3" ht="15">
      <c r="A1029" s="146"/>
      <c r="B1029" s="146"/>
      <c r="C1029" s="146"/>
    </row>
    <row r="1030" spans="1:3" ht="15">
      <c r="A1030" s="146"/>
      <c r="B1030" s="146"/>
      <c r="C1030" s="146"/>
    </row>
    <row r="1031" spans="1:3" ht="15">
      <c r="A1031" s="146"/>
      <c r="B1031" s="146"/>
      <c r="C1031" s="146"/>
    </row>
    <row r="1032" spans="1:3" ht="15">
      <c r="A1032" s="146"/>
      <c r="B1032" s="146"/>
      <c r="C1032" s="146"/>
    </row>
    <row r="1033" spans="1:3" ht="15">
      <c r="A1033" s="146"/>
      <c r="B1033" s="146"/>
      <c r="C1033" s="146"/>
    </row>
    <row r="1034" spans="1:3" ht="15">
      <c r="A1034" s="146"/>
      <c r="B1034" s="146"/>
      <c r="C1034" s="146"/>
    </row>
    <row r="1035" spans="1:3" ht="15">
      <c r="A1035" s="146"/>
      <c r="B1035" s="146"/>
      <c r="C1035" s="146"/>
    </row>
    <row r="1036" spans="1:3" ht="15">
      <c r="A1036" s="146"/>
      <c r="B1036" s="146"/>
      <c r="C1036" s="146"/>
    </row>
    <row r="1037" spans="1:3" ht="15">
      <c r="A1037" s="146"/>
      <c r="B1037" s="146"/>
      <c r="C1037" s="146"/>
    </row>
    <row r="1038" spans="1:3" ht="15">
      <c r="A1038" s="146"/>
      <c r="B1038" s="146"/>
      <c r="C1038" s="146"/>
    </row>
    <row r="1039" spans="1:3" ht="15">
      <c r="A1039" s="146"/>
      <c r="B1039" s="146"/>
      <c r="C1039" s="146"/>
    </row>
    <row r="1040" spans="1:3" ht="15">
      <c r="A1040" s="146"/>
      <c r="B1040" s="146"/>
      <c r="C1040" s="146"/>
    </row>
    <row r="1041" spans="1:3" ht="15">
      <c r="A1041" s="146"/>
      <c r="B1041" s="146"/>
      <c r="C1041" s="146"/>
    </row>
    <row r="1042" spans="1:3" ht="15">
      <c r="A1042" s="146"/>
      <c r="B1042" s="146"/>
      <c r="C1042" s="146"/>
    </row>
    <row r="1043" spans="1:3" ht="15">
      <c r="A1043" s="146"/>
      <c r="B1043" s="146"/>
      <c r="C1043" s="146"/>
    </row>
    <row r="1044" spans="1:3" ht="15">
      <c r="A1044" s="146"/>
      <c r="B1044" s="146"/>
      <c r="C1044" s="146"/>
    </row>
    <row r="1045" spans="1:3" ht="15">
      <c r="A1045" s="146"/>
      <c r="B1045" s="146"/>
      <c r="C1045" s="146"/>
    </row>
    <row r="1046" spans="1:3" ht="15">
      <c r="A1046" s="146"/>
      <c r="B1046" s="146"/>
      <c r="C1046" s="146"/>
    </row>
    <row r="1047" spans="1:3" ht="15">
      <c r="A1047" s="146"/>
      <c r="B1047" s="146"/>
      <c r="C1047" s="146"/>
    </row>
    <row r="1048" spans="1:3" ht="15">
      <c r="A1048" s="146"/>
      <c r="B1048" s="146"/>
      <c r="C1048" s="146"/>
    </row>
    <row r="1049" spans="1:3" ht="15">
      <c r="A1049" s="146"/>
      <c r="B1049" s="146"/>
      <c r="C1049" s="146"/>
    </row>
    <row r="1050" spans="1:3" ht="15">
      <c r="A1050" s="146"/>
      <c r="B1050" s="146"/>
      <c r="C1050" s="146"/>
    </row>
    <row r="1051" spans="1:3" ht="15">
      <c r="A1051" s="146"/>
      <c r="B1051" s="146"/>
      <c r="C1051" s="146"/>
    </row>
    <row r="1052" spans="1:3" ht="15">
      <c r="A1052" s="146"/>
      <c r="B1052" s="146"/>
      <c r="C1052" s="146"/>
    </row>
    <row r="1053" spans="1:3" ht="15">
      <c r="A1053" s="146"/>
      <c r="B1053" s="146"/>
      <c r="C1053" s="146"/>
    </row>
    <row r="1054" spans="1:3" ht="15">
      <c r="A1054" s="146"/>
      <c r="B1054" s="146"/>
      <c r="C1054" s="146"/>
    </row>
    <row r="1055" spans="1:3" ht="15">
      <c r="A1055" s="146"/>
      <c r="B1055" s="146"/>
      <c r="C1055" s="146"/>
    </row>
    <row r="1056" spans="1:3" ht="15">
      <c r="A1056" s="146"/>
      <c r="B1056" s="146"/>
      <c r="C1056" s="146"/>
    </row>
    <row r="1057" spans="1:3" ht="15">
      <c r="A1057" s="146"/>
      <c r="B1057" s="146"/>
      <c r="C1057" s="146"/>
    </row>
    <row r="1058" spans="1:3" ht="15">
      <c r="A1058" s="146"/>
      <c r="B1058" s="146"/>
      <c r="C1058" s="146"/>
    </row>
    <row r="1059" spans="1:3" ht="15">
      <c r="A1059" s="146"/>
      <c r="B1059" s="146"/>
      <c r="C1059" s="146"/>
    </row>
    <row r="1060" spans="1:3" ht="15">
      <c r="A1060" s="146"/>
      <c r="B1060" s="146"/>
      <c r="C1060" s="146"/>
    </row>
    <row r="1061" spans="1:3" ht="15">
      <c r="A1061" s="146"/>
      <c r="B1061" s="146"/>
      <c r="C1061" s="146"/>
    </row>
    <row r="1062" spans="1:3" ht="15">
      <c r="A1062" s="146"/>
      <c r="B1062" s="146"/>
      <c r="C1062" s="146"/>
    </row>
    <row r="1063" spans="1:3" ht="15">
      <c r="A1063" s="146"/>
      <c r="B1063" s="146"/>
      <c r="C1063" s="146"/>
    </row>
    <row r="1064" spans="1:3" ht="15">
      <c r="A1064" s="146"/>
      <c r="B1064" s="146"/>
      <c r="C1064" s="146"/>
    </row>
    <row r="1065" spans="1:3" ht="15">
      <c r="A1065" s="146"/>
      <c r="B1065" s="146"/>
      <c r="C1065" s="146"/>
    </row>
    <row r="1066" spans="1:3" ht="15">
      <c r="A1066" s="146"/>
      <c r="B1066" s="146"/>
      <c r="C1066" s="146"/>
    </row>
    <row r="1067" spans="1:3" ht="15">
      <c r="A1067" s="146"/>
      <c r="B1067" s="146"/>
      <c r="C1067" s="146"/>
    </row>
    <row r="1068" spans="1:3" ht="15">
      <c r="A1068" s="146"/>
      <c r="B1068" s="146"/>
      <c r="C1068" s="146"/>
    </row>
    <row r="1069" spans="1:3" ht="15">
      <c r="A1069" s="146"/>
      <c r="B1069" s="146"/>
      <c r="C1069" s="146"/>
    </row>
    <row r="1070" spans="1:3" ht="15">
      <c r="A1070" s="146"/>
      <c r="B1070" s="146"/>
      <c r="C1070" s="146"/>
    </row>
    <row r="1071" spans="1:3" ht="15">
      <c r="A1071" s="146"/>
      <c r="B1071" s="146"/>
      <c r="C1071" s="146"/>
    </row>
    <row r="1072" spans="1:3" ht="15">
      <c r="A1072" s="146"/>
      <c r="B1072" s="146"/>
      <c r="C1072" s="146"/>
    </row>
    <row r="1073" spans="1:3" ht="15">
      <c r="A1073" s="146"/>
      <c r="B1073" s="146"/>
      <c r="C1073" s="146"/>
    </row>
    <row r="1074" spans="1:3" ht="15">
      <c r="A1074" s="146"/>
      <c r="B1074" s="146"/>
      <c r="C1074" s="146"/>
    </row>
    <row r="1075" spans="1:3" ht="15">
      <c r="A1075" s="146"/>
      <c r="B1075" s="146"/>
      <c r="C1075" s="146"/>
    </row>
    <row r="1076" spans="1:3" ht="15">
      <c r="A1076" s="146"/>
      <c r="B1076" s="146"/>
      <c r="C1076" s="146"/>
    </row>
    <row r="1077" spans="1:3" ht="15">
      <c r="A1077" s="146"/>
      <c r="B1077" s="146"/>
      <c r="C1077" s="146"/>
    </row>
    <row r="1078" spans="1:3" ht="15">
      <c r="A1078" s="146"/>
      <c r="B1078" s="146"/>
      <c r="C1078" s="146"/>
    </row>
    <row r="1079" spans="1:3" ht="15">
      <c r="A1079" s="146"/>
      <c r="B1079" s="146"/>
      <c r="C1079" s="146"/>
    </row>
    <row r="1080" spans="1:3" ht="15">
      <c r="A1080" s="146"/>
      <c r="B1080" s="146"/>
      <c r="C1080" s="146"/>
    </row>
    <row r="1081" spans="1:3" ht="15">
      <c r="A1081" s="146"/>
      <c r="B1081" s="146"/>
      <c r="C1081" s="146"/>
    </row>
    <row r="1082" spans="1:3" ht="15">
      <c r="A1082" s="146"/>
      <c r="B1082" s="146"/>
      <c r="C1082" s="146"/>
    </row>
    <row r="1083" spans="1:3" ht="15">
      <c r="A1083" s="146"/>
      <c r="B1083" s="146"/>
      <c r="C1083" s="146"/>
    </row>
    <row r="1084" spans="1:3" ht="15">
      <c r="A1084" s="146"/>
      <c r="B1084" s="146"/>
      <c r="C1084" s="146"/>
    </row>
    <row r="1085" spans="1:3" ht="15">
      <c r="A1085" s="146"/>
      <c r="B1085" s="146"/>
      <c r="C1085" s="146"/>
    </row>
    <row r="1086" spans="1:3" ht="15">
      <c r="A1086" s="146"/>
      <c r="B1086" s="146"/>
      <c r="C1086" s="146"/>
    </row>
    <row r="1087" spans="1:3" ht="15">
      <c r="A1087" s="146"/>
      <c r="B1087" s="146"/>
      <c r="C1087" s="146"/>
    </row>
    <row r="1088" spans="1:3" ht="15">
      <c r="A1088" s="146"/>
      <c r="B1088" s="146"/>
      <c r="C1088" s="146"/>
    </row>
    <row r="1089" spans="1:3" ht="15">
      <c r="A1089" s="146"/>
      <c r="B1089" s="146"/>
      <c r="C1089" s="146"/>
    </row>
    <row r="1090" spans="1:3" ht="15">
      <c r="A1090" s="146"/>
      <c r="B1090" s="146"/>
      <c r="C1090" s="146"/>
    </row>
    <row r="1091" spans="1:3" ht="15">
      <c r="A1091" s="146"/>
      <c r="B1091" s="146"/>
      <c r="C1091" s="146"/>
    </row>
    <row r="1092" spans="1:3" ht="15">
      <c r="A1092" s="146"/>
      <c r="B1092" s="146"/>
      <c r="C1092" s="146"/>
    </row>
    <row r="1093" spans="1:3" ht="15">
      <c r="A1093" s="146"/>
      <c r="B1093" s="146"/>
      <c r="C1093" s="146"/>
    </row>
    <row r="1094" spans="1:3" ht="15">
      <c r="A1094" s="146"/>
      <c r="B1094" s="146"/>
      <c r="C1094" s="146"/>
    </row>
    <row r="1095" spans="1:3" ht="15">
      <c r="A1095" s="146"/>
      <c r="B1095" s="146"/>
      <c r="C1095" s="146"/>
    </row>
    <row r="1096" spans="1:3" ht="15">
      <c r="A1096" s="146"/>
      <c r="B1096" s="146"/>
      <c r="C1096" s="146"/>
    </row>
    <row r="1097" spans="1:3" ht="15">
      <c r="A1097" s="146"/>
      <c r="B1097" s="146"/>
      <c r="C1097" s="146"/>
    </row>
    <row r="1098" spans="1:3" ht="15">
      <c r="A1098" s="146"/>
      <c r="B1098" s="146"/>
      <c r="C1098" s="146"/>
    </row>
    <row r="1099" spans="1:3" ht="15">
      <c r="A1099" s="146"/>
      <c r="B1099" s="146"/>
      <c r="C1099" s="146"/>
    </row>
    <row r="1100" spans="1:3" ht="15">
      <c r="A1100" s="146"/>
      <c r="B1100" s="146"/>
      <c r="C1100" s="146"/>
    </row>
    <row r="1101" spans="1:3" ht="15">
      <c r="A1101" s="146"/>
      <c r="B1101" s="146"/>
      <c r="C1101" s="146"/>
    </row>
    <row r="1102" spans="1:3" ht="15">
      <c r="A1102" s="146"/>
      <c r="B1102" s="146"/>
      <c r="C1102" s="146"/>
    </row>
    <row r="1103" spans="1:3" ht="15">
      <c r="A1103" s="146"/>
      <c r="B1103" s="146"/>
      <c r="C1103" s="146"/>
    </row>
    <row r="1104" spans="1:3" ht="15">
      <c r="A1104" s="146"/>
      <c r="B1104" s="146"/>
      <c r="C1104" s="146"/>
    </row>
    <row r="1105" spans="1:3" ht="15">
      <c r="A1105" s="146"/>
      <c r="B1105" s="146"/>
      <c r="C1105" s="146"/>
    </row>
    <row r="1106" spans="1:3" ht="15">
      <c r="A1106" s="146"/>
      <c r="B1106" s="146"/>
      <c r="C1106" s="146"/>
    </row>
    <row r="1107" spans="1:3" ht="15">
      <c r="A1107" s="146"/>
      <c r="B1107" s="146"/>
      <c r="C1107" s="146"/>
    </row>
    <row r="1108" spans="1:3" ht="15">
      <c r="A1108" s="146"/>
      <c r="B1108" s="146"/>
      <c r="C1108" s="146"/>
    </row>
    <row r="1109" spans="1:3" ht="15">
      <c r="A1109" s="146"/>
      <c r="B1109" s="146"/>
      <c r="C1109" s="146"/>
    </row>
    <row r="1110" spans="1:3" ht="15">
      <c r="A1110" s="146"/>
      <c r="B1110" s="146"/>
      <c r="C1110" s="146"/>
    </row>
    <row r="1111" spans="1:3" ht="15">
      <c r="A1111" s="146"/>
      <c r="B1111" s="146"/>
      <c r="C1111" s="146"/>
    </row>
    <row r="1112" spans="1:3" ht="15">
      <c r="A1112" s="146"/>
      <c r="B1112" s="146"/>
      <c r="C1112" s="146"/>
    </row>
    <row r="1113" spans="1:3" ht="15">
      <c r="A1113" s="146"/>
      <c r="B1113" s="146"/>
      <c r="C1113" s="146"/>
    </row>
    <row r="1114" spans="1:3" ht="15">
      <c r="A1114" s="146"/>
      <c r="B1114" s="146"/>
      <c r="C1114" s="146"/>
    </row>
    <row r="1115" spans="1:3" ht="15">
      <c r="A1115" s="146"/>
      <c r="B1115" s="146"/>
      <c r="C1115" s="146"/>
    </row>
    <row r="1116" spans="1:3" ht="15">
      <c r="A1116" s="146"/>
      <c r="B1116" s="146"/>
      <c r="C1116" s="146"/>
    </row>
    <row r="1117" spans="1:3" ht="15">
      <c r="A1117" s="146"/>
      <c r="B1117" s="146"/>
      <c r="C1117" s="146"/>
    </row>
    <row r="1118" spans="1:3" ht="15">
      <c r="A1118" s="146"/>
      <c r="B1118" s="146"/>
      <c r="C1118" s="146"/>
    </row>
    <row r="1119" spans="1:3" ht="15">
      <c r="A1119" s="146"/>
      <c r="B1119" s="146"/>
      <c r="C1119" s="146"/>
    </row>
    <row r="1120" spans="1:3" ht="15">
      <c r="A1120" s="146"/>
      <c r="B1120" s="146"/>
      <c r="C1120" s="146"/>
    </row>
    <row r="1121" spans="1:3" ht="15">
      <c r="A1121" s="146"/>
      <c r="B1121" s="146"/>
      <c r="C1121" s="146"/>
    </row>
    <row r="1122" spans="1:3" ht="15">
      <c r="A1122" s="146"/>
      <c r="B1122" s="146"/>
      <c r="C1122" s="146"/>
    </row>
    <row r="1123" spans="1:3" ht="15">
      <c r="A1123" s="146"/>
      <c r="B1123" s="146"/>
      <c r="C1123" s="146"/>
    </row>
    <row r="1124" spans="1:3" ht="15">
      <c r="A1124" s="146"/>
      <c r="B1124" s="146"/>
      <c r="C1124" s="146"/>
    </row>
    <row r="1125" spans="1:3" ht="15">
      <c r="A1125" s="146"/>
      <c r="B1125" s="146"/>
      <c r="C1125" s="146"/>
    </row>
    <row r="1126" spans="1:3" ht="15">
      <c r="A1126" s="146"/>
      <c r="B1126" s="146"/>
      <c r="C1126" s="146"/>
    </row>
    <row r="1127" spans="1:3" ht="15">
      <c r="A1127" s="146"/>
      <c r="B1127" s="146"/>
      <c r="C1127" s="146"/>
    </row>
    <row r="1128" spans="1:3" ht="15">
      <c r="A1128" s="146"/>
      <c r="B1128" s="146"/>
      <c r="C1128" s="146"/>
    </row>
    <row r="1129" spans="1:3" ht="15">
      <c r="A1129" s="146"/>
      <c r="B1129" s="146"/>
      <c r="C1129" s="146"/>
    </row>
    <row r="1130" spans="1:3" ht="15">
      <c r="A1130" s="146"/>
      <c r="B1130" s="146"/>
      <c r="C1130" s="146"/>
    </row>
    <row r="1131" spans="1:3" ht="15">
      <c r="A1131" s="146"/>
      <c r="B1131" s="146"/>
      <c r="C1131" s="146"/>
    </row>
    <row r="1132" spans="1:3" ht="15">
      <c r="A1132" s="146"/>
      <c r="B1132" s="146"/>
      <c r="C1132" s="146"/>
    </row>
    <row r="1133" spans="1:3" ht="15">
      <c r="A1133" s="146"/>
      <c r="B1133" s="146"/>
      <c r="C1133" s="146"/>
    </row>
    <row r="1134" spans="1:3" ht="15">
      <c r="A1134" s="146"/>
      <c r="B1134" s="146"/>
      <c r="C1134" s="146"/>
    </row>
    <row r="1135" spans="1:3" ht="15">
      <c r="A1135" s="146"/>
      <c r="B1135" s="146"/>
      <c r="C1135" s="146"/>
    </row>
    <row r="1136" spans="1:3" ht="15">
      <c r="A1136" s="146"/>
      <c r="B1136" s="146"/>
      <c r="C1136" s="146"/>
    </row>
    <row r="1137" spans="1:3" ht="15">
      <c r="A1137" s="146"/>
      <c r="B1137" s="146"/>
      <c r="C1137" s="146"/>
    </row>
    <row r="1138" spans="1:3" ht="15">
      <c r="A1138" s="146"/>
      <c r="B1138" s="146"/>
      <c r="C1138" s="146"/>
    </row>
    <row r="1139" spans="1:3" ht="15">
      <c r="A1139" s="146"/>
      <c r="B1139" s="146"/>
      <c r="C1139" s="146"/>
    </row>
    <row r="1140" spans="1:3" ht="15">
      <c r="A1140" s="146"/>
      <c r="B1140" s="146"/>
      <c r="C1140" s="146"/>
    </row>
    <row r="1141" spans="1:3" ht="15">
      <c r="A1141" s="146"/>
      <c r="B1141" s="146"/>
      <c r="C1141" s="146"/>
    </row>
    <row r="1142" spans="1:3" ht="15">
      <c r="A1142" s="146"/>
      <c r="B1142" s="146"/>
      <c r="C1142" s="146"/>
    </row>
    <row r="1143" spans="1:3" ht="15">
      <c r="A1143" s="146"/>
      <c r="B1143" s="146"/>
      <c r="C1143" s="146"/>
    </row>
    <row r="1144" spans="1:3" ht="15">
      <c r="A1144" s="146"/>
      <c r="B1144" s="146"/>
      <c r="C1144" s="146"/>
    </row>
    <row r="1145" spans="1:3" ht="15">
      <c r="A1145" s="146"/>
      <c r="B1145" s="146"/>
      <c r="C1145" s="146"/>
    </row>
    <row r="1146" spans="1:3" ht="15">
      <c r="A1146" s="146"/>
      <c r="B1146" s="146"/>
      <c r="C1146" s="146"/>
    </row>
    <row r="1147" spans="1:3" ht="15">
      <c r="A1147" s="146"/>
      <c r="B1147" s="146"/>
      <c r="C1147" s="146"/>
    </row>
    <row r="1148" spans="1:3" ht="15">
      <c r="A1148" s="146"/>
      <c r="B1148" s="146"/>
      <c r="C1148" s="146"/>
    </row>
    <row r="1149" spans="1:3" ht="15">
      <c r="A1149" s="146"/>
      <c r="B1149" s="146"/>
      <c r="C1149" s="146"/>
    </row>
    <row r="1150" spans="1:3" ht="15">
      <c r="A1150" s="146"/>
      <c r="B1150" s="146"/>
      <c r="C1150" s="146"/>
    </row>
    <row r="1151" spans="1:3" ht="15">
      <c r="A1151" s="146"/>
      <c r="B1151" s="146"/>
      <c r="C1151" s="146"/>
    </row>
    <row r="1152" spans="1:3" ht="15">
      <c r="A1152" s="146"/>
      <c r="B1152" s="146"/>
      <c r="C1152" s="146"/>
    </row>
    <row r="1153" spans="1:3" ht="15">
      <c r="A1153" s="146"/>
      <c r="B1153" s="146"/>
      <c r="C1153" s="146"/>
    </row>
    <row r="1154" spans="1:3" ht="15">
      <c r="A1154" s="146"/>
      <c r="B1154" s="146"/>
      <c r="C1154" s="146"/>
    </row>
    <row r="1155" spans="1:3" ht="15">
      <c r="A1155" s="146"/>
      <c r="B1155" s="146"/>
      <c r="C1155" s="146"/>
    </row>
    <row r="1156" spans="1:3" ht="15">
      <c r="A1156" s="146"/>
      <c r="B1156" s="146"/>
      <c r="C1156" s="146"/>
    </row>
    <row r="1157" spans="1:3" ht="15">
      <c r="A1157" s="146"/>
      <c r="B1157" s="146"/>
      <c r="C1157" s="146"/>
    </row>
    <row r="1158" spans="1:3" ht="15">
      <c r="A1158" s="146"/>
      <c r="B1158" s="146"/>
      <c r="C1158" s="146"/>
    </row>
    <row r="1159" spans="1:3" ht="15">
      <c r="A1159" s="146"/>
      <c r="B1159" s="146"/>
      <c r="C1159" s="146"/>
    </row>
    <row r="1160" spans="1:3" ht="15">
      <c r="A1160" s="146"/>
      <c r="B1160" s="146"/>
      <c r="C1160" s="146"/>
    </row>
    <row r="1161" spans="1:3" ht="15">
      <c r="A1161" s="146"/>
      <c r="B1161" s="146"/>
      <c r="C1161" s="146"/>
    </row>
    <row r="1162" spans="1:3" ht="15">
      <c r="A1162" s="146"/>
      <c r="B1162" s="146"/>
      <c r="C1162" s="146"/>
    </row>
    <row r="1163" spans="1:3" ht="15">
      <c r="A1163" s="146"/>
      <c r="B1163" s="146"/>
      <c r="C1163" s="146"/>
    </row>
    <row r="1164" spans="1:3" ht="15">
      <c r="A1164" s="146"/>
      <c r="B1164" s="146"/>
      <c r="C1164" s="146"/>
    </row>
    <row r="1165" spans="1:3" ht="15">
      <c r="A1165" s="146"/>
      <c r="B1165" s="146"/>
      <c r="C1165" s="146"/>
    </row>
    <row r="1166" spans="1:3" ht="15">
      <c r="A1166" s="146"/>
      <c r="B1166" s="146"/>
      <c r="C1166" s="146"/>
    </row>
    <row r="1167" spans="1:3" ht="15">
      <c r="A1167" s="146"/>
      <c r="B1167" s="146"/>
      <c r="C1167" s="146"/>
    </row>
    <row r="1168" spans="1:3" ht="15">
      <c r="A1168" s="146"/>
      <c r="B1168" s="146"/>
      <c r="C1168" s="146"/>
    </row>
    <row r="1169" spans="1:3" ht="15">
      <c r="A1169" s="146"/>
      <c r="B1169" s="146"/>
      <c r="C1169" s="146"/>
    </row>
    <row r="1170" spans="1:3" ht="15">
      <c r="A1170" s="146"/>
      <c r="B1170" s="146"/>
      <c r="C1170" s="146"/>
    </row>
    <row r="1171" spans="1:3" ht="15">
      <c r="A1171" s="146"/>
      <c r="B1171" s="146"/>
      <c r="C1171" s="146"/>
    </row>
    <row r="1172" spans="1:3" ht="15">
      <c r="A1172" s="146"/>
      <c r="B1172" s="146"/>
      <c r="C1172" s="146"/>
    </row>
    <row r="1173" spans="1:3" ht="15">
      <c r="A1173" s="146"/>
      <c r="B1173" s="146"/>
      <c r="C1173" s="146"/>
    </row>
    <row r="1174" spans="1:3" ht="15">
      <c r="A1174" s="146"/>
      <c r="B1174" s="146"/>
      <c r="C1174" s="146"/>
    </row>
    <row r="1175" spans="1:3" ht="15">
      <c r="A1175" s="146"/>
      <c r="B1175" s="146"/>
      <c r="C1175" s="146"/>
    </row>
    <row r="1176" spans="1:3" ht="15">
      <c r="A1176" s="146"/>
      <c r="B1176" s="146"/>
      <c r="C1176" s="146"/>
    </row>
    <row r="1177" spans="1:3" ht="15">
      <c r="A1177" s="146"/>
      <c r="B1177" s="146"/>
      <c r="C1177" s="146"/>
    </row>
    <row r="1178" spans="1:3" ht="15">
      <c r="A1178" s="146"/>
      <c r="B1178" s="146"/>
      <c r="C1178" s="146"/>
    </row>
    <row r="1179" spans="1:3" ht="15">
      <c r="A1179" s="146"/>
      <c r="B1179" s="146"/>
      <c r="C1179" s="146"/>
    </row>
    <row r="1180" spans="1:3" ht="15">
      <c r="A1180" s="146"/>
      <c r="B1180" s="146"/>
      <c r="C1180" s="146"/>
    </row>
    <row r="1181" spans="1:3" ht="15">
      <c r="A1181" s="146"/>
      <c r="B1181" s="146"/>
      <c r="C1181" s="146"/>
    </row>
    <row r="1182" spans="1:3" ht="15">
      <c r="A1182" s="146"/>
      <c r="B1182" s="146"/>
      <c r="C1182" s="146"/>
    </row>
    <row r="1183" spans="1:3" ht="15">
      <c r="A1183" s="146"/>
      <c r="B1183" s="146"/>
      <c r="C1183" s="146"/>
    </row>
    <row r="1184" spans="1:3" ht="15">
      <c r="A1184" s="146"/>
      <c r="B1184" s="146"/>
      <c r="C1184" s="146"/>
    </row>
    <row r="1185" spans="1:3" ht="15">
      <c r="A1185" s="146"/>
      <c r="B1185" s="146"/>
      <c r="C1185" s="146"/>
    </row>
    <row r="1186" spans="1:3" ht="15">
      <c r="A1186" s="146"/>
      <c r="B1186" s="146"/>
      <c r="C1186" s="146"/>
    </row>
    <row r="1187" spans="1:3" ht="15">
      <c r="A1187" s="146"/>
      <c r="B1187" s="146"/>
      <c r="C1187" s="146"/>
    </row>
    <row r="1188" spans="1:3" ht="15">
      <c r="A1188" s="146"/>
      <c r="B1188" s="146"/>
      <c r="C1188" s="146"/>
    </row>
    <row r="1189" spans="1:3" ht="15">
      <c r="A1189" s="146"/>
      <c r="B1189" s="146"/>
      <c r="C1189" s="146"/>
    </row>
    <row r="1190" spans="1:3" ht="15">
      <c r="A1190" s="146"/>
      <c r="B1190" s="146"/>
      <c r="C1190" s="146"/>
    </row>
    <row r="1191" spans="1:3" ht="15">
      <c r="A1191" s="146"/>
      <c r="B1191" s="146"/>
      <c r="C1191" s="146"/>
    </row>
    <row r="1192" spans="1:3" ht="15">
      <c r="A1192" s="146"/>
      <c r="B1192" s="146"/>
      <c r="C1192" s="146"/>
    </row>
    <row r="1193" spans="1:3" ht="15">
      <c r="A1193" s="146"/>
      <c r="B1193" s="146"/>
      <c r="C1193" s="146"/>
    </row>
    <row r="1194" spans="1:3" ht="15">
      <c r="A1194" s="146"/>
      <c r="B1194" s="146"/>
      <c r="C1194" s="146"/>
    </row>
    <row r="1195" spans="1:3" ht="15">
      <c r="A1195" s="146"/>
      <c r="B1195" s="146"/>
      <c r="C1195" s="146"/>
    </row>
    <row r="1196" spans="1:3" ht="15">
      <c r="A1196" s="146"/>
      <c r="B1196" s="146"/>
      <c r="C1196" s="146"/>
    </row>
    <row r="1197" spans="1:3" ht="15">
      <c r="A1197" s="146"/>
      <c r="B1197" s="146"/>
      <c r="C1197" s="146"/>
    </row>
    <row r="1198" spans="1:3" ht="15">
      <c r="A1198" s="146"/>
      <c r="B1198" s="146"/>
      <c r="C1198" s="146"/>
    </row>
    <row r="1199" spans="1:3" ht="15">
      <c r="A1199" s="146"/>
      <c r="B1199" s="146"/>
      <c r="C1199" s="146"/>
    </row>
    <row r="1200" spans="1:3" ht="15">
      <c r="A1200" s="146"/>
      <c r="B1200" s="146"/>
      <c r="C1200" s="146"/>
    </row>
    <row r="1201" spans="1:3" ht="15">
      <c r="A1201" s="146"/>
      <c r="B1201" s="146"/>
      <c r="C1201" s="146"/>
    </row>
    <row r="1202" spans="1:3" ht="15">
      <c r="A1202" s="146"/>
      <c r="B1202" s="146"/>
      <c r="C1202" s="146"/>
    </row>
    <row r="1203" spans="1:3" ht="15">
      <c r="A1203" s="146"/>
      <c r="B1203" s="146"/>
      <c r="C1203" s="146"/>
    </row>
    <row r="1204" spans="1:3" ht="15">
      <c r="A1204" s="146"/>
      <c r="B1204" s="146"/>
      <c r="C1204" s="146"/>
    </row>
  </sheetData>
  <sheetProtection/>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140625" defaultRowHeight="15"/>
  <cols>
    <col min="1" max="1" width="40.7109375" style="31" customWidth="1"/>
    <col min="2" max="2" width="40.7109375" style="32" customWidth="1"/>
    <col min="3" max="14" width="15.7109375" style="3" customWidth="1"/>
    <col min="15" max="16384" width="9.140625" style="3" customWidth="1"/>
  </cols>
  <sheetData>
    <row r="1" spans="1:14" ht="15" customHeight="1">
      <c r="A1" s="61" t="s">
        <v>92</v>
      </c>
      <c r="B1" s="62"/>
      <c r="C1" s="62"/>
      <c r="D1" s="41"/>
      <c r="E1" s="41"/>
      <c r="F1" s="62"/>
      <c r="G1" s="62"/>
      <c r="H1" s="62"/>
      <c r="I1" s="62"/>
      <c r="J1" s="62"/>
      <c r="K1" s="62"/>
      <c r="L1" s="62"/>
      <c r="M1" s="62"/>
      <c r="N1" s="62"/>
    </row>
    <row r="2" spans="1:14" ht="15" customHeight="1">
      <c r="A2" s="11"/>
      <c r="B2" s="11"/>
      <c r="C2" s="17"/>
      <c r="D2" s="17" t="s">
        <v>46</v>
      </c>
      <c r="E2" s="17"/>
      <c r="F2" s="17"/>
      <c r="G2" s="17"/>
      <c r="H2" s="17"/>
      <c r="I2" s="17"/>
      <c r="J2" s="17"/>
      <c r="K2" s="17"/>
      <c r="L2" s="17"/>
      <c r="M2" s="17"/>
      <c r="N2" s="17"/>
    </row>
    <row r="3" spans="1:14" s="9" customFormat="1" ht="15" customHeight="1">
      <c r="A3" s="42"/>
      <c r="B3" s="42"/>
      <c r="C3" s="8" t="s">
        <v>2</v>
      </c>
      <c r="D3" s="8" t="s">
        <v>47</v>
      </c>
      <c r="E3" s="8">
        <v>0</v>
      </c>
      <c r="F3" s="8" t="s">
        <v>48</v>
      </c>
      <c r="G3" s="8" t="s">
        <v>49</v>
      </c>
      <c r="H3" s="8" t="s">
        <v>50</v>
      </c>
      <c r="I3" s="8" t="s">
        <v>51</v>
      </c>
      <c r="J3" s="8" t="s">
        <v>52</v>
      </c>
      <c r="K3" s="8" t="s">
        <v>53</v>
      </c>
      <c r="L3" s="8" t="s">
        <v>54</v>
      </c>
      <c r="M3" s="8" t="s">
        <v>55</v>
      </c>
      <c r="N3" s="8" t="s">
        <v>56</v>
      </c>
    </row>
    <row r="4" spans="1:14" ht="15" customHeight="1">
      <c r="A4" s="39" t="s">
        <v>10</v>
      </c>
      <c r="B4" s="39"/>
      <c r="C4" s="159">
        <v>480760</v>
      </c>
      <c r="D4" s="160">
        <v>1470</v>
      </c>
      <c r="E4" s="160">
        <v>27750</v>
      </c>
      <c r="F4" s="160">
        <v>52760</v>
      </c>
      <c r="G4" s="160">
        <v>30630</v>
      </c>
      <c r="H4" s="160">
        <v>60410</v>
      </c>
      <c r="I4" s="160">
        <v>79700</v>
      </c>
      <c r="J4" s="160">
        <v>95300</v>
      </c>
      <c r="K4" s="160">
        <v>57120</v>
      </c>
      <c r="L4" s="160">
        <v>33610</v>
      </c>
      <c r="M4" s="160">
        <v>35240</v>
      </c>
      <c r="N4" s="161">
        <v>6780</v>
      </c>
    </row>
    <row r="5" spans="1:14" ht="15" customHeight="1">
      <c r="A5" s="39" t="s">
        <v>41</v>
      </c>
      <c r="B5" s="39" t="s">
        <v>2</v>
      </c>
      <c r="C5" s="162">
        <v>48470</v>
      </c>
      <c r="D5" s="163">
        <v>200</v>
      </c>
      <c r="E5" s="163">
        <v>1750</v>
      </c>
      <c r="F5" s="163">
        <v>3000</v>
      </c>
      <c r="G5" s="163">
        <v>2070</v>
      </c>
      <c r="H5" s="163">
        <v>4720</v>
      </c>
      <c r="I5" s="163">
        <v>6660</v>
      </c>
      <c r="J5" s="163">
        <v>9370</v>
      </c>
      <c r="K5" s="163">
        <v>6530</v>
      </c>
      <c r="L5" s="163">
        <v>5280</v>
      </c>
      <c r="M5" s="163">
        <v>5500</v>
      </c>
      <c r="N5" s="164">
        <v>3390</v>
      </c>
    </row>
    <row r="6" spans="1:14" ht="15" customHeight="1">
      <c r="A6" s="39"/>
      <c r="B6" s="39" t="s">
        <v>34</v>
      </c>
      <c r="C6" s="162">
        <v>22070</v>
      </c>
      <c r="D6" s="163">
        <v>40</v>
      </c>
      <c r="E6" s="163">
        <v>490</v>
      </c>
      <c r="F6" s="163">
        <v>1080</v>
      </c>
      <c r="G6" s="163">
        <v>680</v>
      </c>
      <c r="H6" s="163">
        <v>1730</v>
      </c>
      <c r="I6" s="163">
        <v>2600</v>
      </c>
      <c r="J6" s="163">
        <v>4360</v>
      </c>
      <c r="K6" s="163">
        <v>3420</v>
      </c>
      <c r="L6" s="163">
        <v>3080</v>
      </c>
      <c r="M6" s="163">
        <v>3120</v>
      </c>
      <c r="N6" s="164">
        <v>1480</v>
      </c>
    </row>
    <row r="7" spans="1:14" ht="15" customHeight="1">
      <c r="A7" s="39"/>
      <c r="B7" s="39" t="s">
        <v>35</v>
      </c>
      <c r="C7" s="162">
        <v>10410</v>
      </c>
      <c r="D7" s="163">
        <v>30</v>
      </c>
      <c r="E7" s="163">
        <v>270</v>
      </c>
      <c r="F7" s="163">
        <v>990</v>
      </c>
      <c r="G7" s="163">
        <v>700</v>
      </c>
      <c r="H7" s="163">
        <v>1420</v>
      </c>
      <c r="I7" s="163">
        <v>2020</v>
      </c>
      <c r="J7" s="163">
        <v>2300</v>
      </c>
      <c r="K7" s="163">
        <v>1210</v>
      </c>
      <c r="L7" s="163">
        <v>700</v>
      </c>
      <c r="M7" s="163">
        <v>530</v>
      </c>
      <c r="N7" s="164">
        <v>250</v>
      </c>
    </row>
    <row r="8" spans="1:14" ht="15" customHeight="1">
      <c r="A8" s="39"/>
      <c r="B8" s="39" t="s">
        <v>21</v>
      </c>
      <c r="C8" s="162">
        <v>12080</v>
      </c>
      <c r="D8" s="163">
        <v>50</v>
      </c>
      <c r="E8" s="163">
        <v>370</v>
      </c>
      <c r="F8" s="163">
        <v>590</v>
      </c>
      <c r="G8" s="163">
        <v>500</v>
      </c>
      <c r="H8" s="163">
        <v>1320</v>
      </c>
      <c r="I8" s="163">
        <v>1720</v>
      </c>
      <c r="J8" s="163">
        <v>2270</v>
      </c>
      <c r="K8" s="163">
        <v>1460</v>
      </c>
      <c r="L8" s="163">
        <v>1060</v>
      </c>
      <c r="M8" s="163">
        <v>1390</v>
      </c>
      <c r="N8" s="164">
        <v>1350</v>
      </c>
    </row>
    <row r="9" spans="1:14" ht="15" customHeight="1">
      <c r="A9" s="39"/>
      <c r="B9" s="39" t="s">
        <v>36</v>
      </c>
      <c r="C9" s="162">
        <v>3130</v>
      </c>
      <c r="D9" s="163">
        <v>80</v>
      </c>
      <c r="E9" s="163">
        <v>600</v>
      </c>
      <c r="F9" s="163">
        <v>140</v>
      </c>
      <c r="G9" s="163">
        <v>70</v>
      </c>
      <c r="H9" s="163">
        <v>120</v>
      </c>
      <c r="I9" s="163">
        <v>150</v>
      </c>
      <c r="J9" s="163">
        <v>360</v>
      </c>
      <c r="K9" s="163">
        <v>420</v>
      </c>
      <c r="L9" s="163">
        <v>430</v>
      </c>
      <c r="M9" s="163">
        <v>460</v>
      </c>
      <c r="N9" s="164">
        <v>310</v>
      </c>
    </row>
    <row r="10" spans="1:14" ht="15" customHeight="1">
      <c r="A10" s="39"/>
      <c r="B10" s="39" t="s">
        <v>26</v>
      </c>
      <c r="C10" s="162">
        <v>780</v>
      </c>
      <c r="D10" s="163">
        <v>0</v>
      </c>
      <c r="E10" s="163">
        <v>20</v>
      </c>
      <c r="F10" s="163">
        <v>200</v>
      </c>
      <c r="G10" s="163">
        <v>110</v>
      </c>
      <c r="H10" s="163">
        <v>130</v>
      </c>
      <c r="I10" s="163">
        <v>170</v>
      </c>
      <c r="J10" s="163">
        <v>90</v>
      </c>
      <c r="K10" s="163">
        <v>30</v>
      </c>
      <c r="L10" s="163">
        <v>20</v>
      </c>
      <c r="M10" s="163">
        <v>10</v>
      </c>
      <c r="N10" s="164">
        <v>0</v>
      </c>
    </row>
    <row r="11" spans="1:14" ht="15" customHeight="1">
      <c r="A11" s="39" t="s">
        <v>42</v>
      </c>
      <c r="B11" s="39" t="s">
        <v>2</v>
      </c>
      <c r="C11" s="162">
        <v>432250</v>
      </c>
      <c r="D11" s="163">
        <v>1260</v>
      </c>
      <c r="E11" s="163">
        <v>25980</v>
      </c>
      <c r="F11" s="163">
        <v>49750</v>
      </c>
      <c r="G11" s="163">
        <v>28560</v>
      </c>
      <c r="H11" s="163">
        <v>55690</v>
      </c>
      <c r="I11" s="163">
        <v>73030</v>
      </c>
      <c r="J11" s="163">
        <v>85930</v>
      </c>
      <c r="K11" s="163">
        <v>50590</v>
      </c>
      <c r="L11" s="163">
        <v>28330</v>
      </c>
      <c r="M11" s="163">
        <v>29740</v>
      </c>
      <c r="N11" s="164">
        <v>3390</v>
      </c>
    </row>
    <row r="12" spans="1:14" ht="15" customHeight="1">
      <c r="A12" s="39"/>
      <c r="B12" s="39" t="s">
        <v>37</v>
      </c>
      <c r="C12" s="162">
        <v>97140</v>
      </c>
      <c r="D12" s="163">
        <v>60</v>
      </c>
      <c r="E12" s="163">
        <v>2590</v>
      </c>
      <c r="F12" s="163">
        <v>8320</v>
      </c>
      <c r="G12" s="163">
        <v>4890</v>
      </c>
      <c r="H12" s="163">
        <v>10730</v>
      </c>
      <c r="I12" s="163">
        <v>15040</v>
      </c>
      <c r="J12" s="163">
        <v>23600</v>
      </c>
      <c r="K12" s="163">
        <v>15040</v>
      </c>
      <c r="L12" s="163">
        <v>8960</v>
      </c>
      <c r="M12" s="163">
        <v>6500</v>
      </c>
      <c r="N12" s="164">
        <v>1420</v>
      </c>
    </row>
    <row r="13" spans="1:14" ht="15" customHeight="1">
      <c r="A13" s="39"/>
      <c r="B13" s="39" t="s">
        <v>38</v>
      </c>
      <c r="C13" s="162">
        <v>23060</v>
      </c>
      <c r="D13" s="163">
        <v>30</v>
      </c>
      <c r="E13" s="163">
        <v>920</v>
      </c>
      <c r="F13" s="163">
        <v>3820</v>
      </c>
      <c r="G13" s="163">
        <v>2460</v>
      </c>
      <c r="H13" s="163">
        <v>4460</v>
      </c>
      <c r="I13" s="163">
        <v>5260</v>
      </c>
      <c r="J13" s="163">
        <v>3970</v>
      </c>
      <c r="K13" s="163">
        <v>1240</v>
      </c>
      <c r="L13" s="163">
        <v>720</v>
      </c>
      <c r="M13" s="163">
        <v>160</v>
      </c>
      <c r="N13" s="164">
        <v>30</v>
      </c>
    </row>
    <row r="14" spans="1:14" ht="15" customHeight="1">
      <c r="A14" s="39"/>
      <c r="B14" s="39" t="s">
        <v>35</v>
      </c>
      <c r="C14" s="162">
        <v>160420</v>
      </c>
      <c r="D14" s="163">
        <v>380</v>
      </c>
      <c r="E14" s="163">
        <v>13310</v>
      </c>
      <c r="F14" s="163">
        <v>26790</v>
      </c>
      <c r="G14" s="163">
        <v>14230</v>
      </c>
      <c r="H14" s="163">
        <v>25660</v>
      </c>
      <c r="I14" s="163">
        <v>29470</v>
      </c>
      <c r="J14" s="163">
        <v>30190</v>
      </c>
      <c r="K14" s="163">
        <v>15810</v>
      </c>
      <c r="L14" s="163">
        <v>3240</v>
      </c>
      <c r="M14" s="163">
        <v>1120</v>
      </c>
      <c r="N14" s="164">
        <v>240</v>
      </c>
    </row>
    <row r="15" spans="1:14" ht="15" customHeight="1">
      <c r="A15" s="39"/>
      <c r="B15" s="39" t="s">
        <v>21</v>
      </c>
      <c r="C15" s="162">
        <v>123480</v>
      </c>
      <c r="D15" s="163">
        <v>200</v>
      </c>
      <c r="E15" s="163">
        <v>5180</v>
      </c>
      <c r="F15" s="163">
        <v>5400</v>
      </c>
      <c r="G15" s="163">
        <v>4550</v>
      </c>
      <c r="H15" s="163">
        <v>11220</v>
      </c>
      <c r="I15" s="163">
        <v>15580</v>
      </c>
      <c r="J15" s="163">
        <v>26050</v>
      </c>
      <c r="K15" s="163">
        <v>17570</v>
      </c>
      <c r="L15" s="163">
        <v>14780</v>
      </c>
      <c r="M15" s="163">
        <v>21470</v>
      </c>
      <c r="N15" s="164">
        <v>1500</v>
      </c>
    </row>
    <row r="16" spans="1:14" ht="15" customHeight="1">
      <c r="A16" s="39"/>
      <c r="B16" s="39" t="s">
        <v>36</v>
      </c>
      <c r="C16" s="162">
        <v>10780</v>
      </c>
      <c r="D16" s="163">
        <v>580</v>
      </c>
      <c r="E16" s="163">
        <v>2990</v>
      </c>
      <c r="F16" s="163">
        <v>1500</v>
      </c>
      <c r="G16" s="163">
        <v>630</v>
      </c>
      <c r="H16" s="163">
        <v>920</v>
      </c>
      <c r="I16" s="163">
        <v>930</v>
      </c>
      <c r="J16" s="163">
        <v>1200</v>
      </c>
      <c r="K16" s="163">
        <v>820</v>
      </c>
      <c r="L16" s="163">
        <v>580</v>
      </c>
      <c r="M16" s="163">
        <v>450</v>
      </c>
      <c r="N16" s="164">
        <v>190</v>
      </c>
    </row>
    <row r="17" spans="1:14" ht="15" customHeight="1">
      <c r="A17" s="39"/>
      <c r="B17" s="39" t="s">
        <v>26</v>
      </c>
      <c r="C17" s="165">
        <v>17370</v>
      </c>
      <c r="D17" s="166">
        <v>20</v>
      </c>
      <c r="E17" s="166">
        <v>1000</v>
      </c>
      <c r="F17" s="166">
        <v>3930</v>
      </c>
      <c r="G17" s="166">
        <v>1800</v>
      </c>
      <c r="H17" s="166">
        <v>2710</v>
      </c>
      <c r="I17" s="166">
        <v>6760</v>
      </c>
      <c r="J17" s="166">
        <v>920</v>
      </c>
      <c r="K17" s="166">
        <v>110</v>
      </c>
      <c r="L17" s="166">
        <v>60</v>
      </c>
      <c r="M17" s="166">
        <v>50</v>
      </c>
      <c r="N17" s="167">
        <v>10</v>
      </c>
    </row>
    <row r="18" spans="1:14" ht="15" customHeight="1" thickBot="1">
      <c r="A18" s="158"/>
      <c r="B18" s="158"/>
      <c r="C18" s="158"/>
      <c r="D18" s="158"/>
      <c r="E18" s="158"/>
      <c r="F18" s="158"/>
      <c r="G18" s="158"/>
      <c r="H18" s="158"/>
      <c r="I18" s="158"/>
      <c r="J18" s="158"/>
      <c r="K18" s="158"/>
      <c r="L18" s="158"/>
      <c r="M18" s="158"/>
      <c r="N18" s="158"/>
    </row>
    <row r="19" spans="1:9" ht="15" customHeight="1">
      <c r="A19" s="384" t="s">
        <v>27</v>
      </c>
      <c r="B19" s="384"/>
      <c r="C19" s="384"/>
      <c r="D19" s="384"/>
      <c r="E19" s="384"/>
      <c r="F19" s="384"/>
      <c r="G19" s="384"/>
      <c r="H19" s="384"/>
      <c r="I19" s="384"/>
    </row>
    <row r="20" spans="1:2" ht="15">
      <c r="A20" s="3"/>
      <c r="B20" s="3"/>
    </row>
  </sheetData>
  <sheetProtection/>
  <mergeCells count="1">
    <mergeCell ref="A19:I19"/>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25.7109375" style="31" customWidth="1"/>
    <col min="2" max="2" width="25.7109375" style="32" customWidth="1"/>
    <col min="3" max="14" width="15.7109375" style="3" customWidth="1"/>
    <col min="15" max="16384" width="9.140625" style="3" customWidth="1"/>
  </cols>
  <sheetData>
    <row r="1" spans="1:14" ht="15" customHeight="1">
      <c r="A1" s="59" t="s">
        <v>91</v>
      </c>
      <c r="B1" s="41"/>
      <c r="C1" s="41"/>
      <c r="D1" s="41"/>
      <c r="E1" s="41"/>
      <c r="F1" s="41"/>
      <c r="G1" s="41"/>
      <c r="H1" s="41"/>
      <c r="I1" s="41"/>
      <c r="J1" s="41"/>
      <c r="K1" s="41"/>
      <c r="L1" s="41"/>
      <c r="M1" s="41"/>
      <c r="N1" s="41"/>
    </row>
    <row r="2" spans="1:14" ht="15" customHeight="1">
      <c r="A2" s="60"/>
      <c r="B2" s="60"/>
      <c r="C2" s="4"/>
      <c r="D2" s="17" t="s">
        <v>46</v>
      </c>
      <c r="E2" s="17"/>
      <c r="F2" s="17"/>
      <c r="G2" s="17"/>
      <c r="H2" s="17"/>
      <c r="I2" s="17"/>
      <c r="J2" s="17"/>
      <c r="K2" s="17"/>
      <c r="L2" s="17"/>
      <c r="M2" s="17"/>
      <c r="N2" s="17"/>
    </row>
    <row r="3" spans="1:14" s="9" customFormat="1" ht="15" customHeight="1">
      <c r="A3" s="42"/>
      <c r="B3" s="42"/>
      <c r="C3" s="8" t="s">
        <v>2</v>
      </c>
      <c r="D3" s="8" t="s">
        <v>47</v>
      </c>
      <c r="E3" s="8">
        <v>0</v>
      </c>
      <c r="F3" s="8" t="s">
        <v>48</v>
      </c>
      <c r="G3" s="8" t="s">
        <v>49</v>
      </c>
      <c r="H3" s="8" t="s">
        <v>50</v>
      </c>
      <c r="I3" s="8" t="s">
        <v>51</v>
      </c>
      <c r="J3" s="8" t="s">
        <v>52</v>
      </c>
      <c r="K3" s="8" t="s">
        <v>53</v>
      </c>
      <c r="L3" s="8" t="s">
        <v>54</v>
      </c>
      <c r="M3" s="8" t="s">
        <v>55</v>
      </c>
      <c r="N3" s="8" t="s">
        <v>56</v>
      </c>
    </row>
    <row r="4" spans="1:14" s="44" customFormat="1" ht="15" customHeight="1">
      <c r="A4" s="39" t="s">
        <v>72</v>
      </c>
      <c r="B4" s="39" t="s">
        <v>2</v>
      </c>
      <c r="C4" s="168">
        <v>480760</v>
      </c>
      <c r="D4" s="169">
        <v>1470</v>
      </c>
      <c r="E4" s="169">
        <v>27750</v>
      </c>
      <c r="F4" s="169">
        <v>52760</v>
      </c>
      <c r="G4" s="169">
        <v>30630</v>
      </c>
      <c r="H4" s="169">
        <v>60410</v>
      </c>
      <c r="I4" s="169">
        <v>79700</v>
      </c>
      <c r="J4" s="169">
        <v>95300</v>
      </c>
      <c r="K4" s="169">
        <v>57120</v>
      </c>
      <c r="L4" s="169">
        <v>33610</v>
      </c>
      <c r="M4" s="169">
        <v>35240</v>
      </c>
      <c r="N4" s="170">
        <v>6780</v>
      </c>
    </row>
    <row r="5" spans="1:14" s="44" customFormat="1" ht="15" customHeight="1">
      <c r="A5" s="39"/>
      <c r="B5" s="39" t="s">
        <v>73</v>
      </c>
      <c r="C5" s="171">
        <v>0</v>
      </c>
      <c r="D5" s="172">
        <v>0</v>
      </c>
      <c r="E5" s="172">
        <v>0</v>
      </c>
      <c r="F5" s="172">
        <v>0</v>
      </c>
      <c r="G5" s="172">
        <v>0</v>
      </c>
      <c r="H5" s="172">
        <v>0</v>
      </c>
      <c r="I5" s="172">
        <v>0</v>
      </c>
      <c r="J5" s="172">
        <v>0</v>
      </c>
      <c r="K5" s="172">
        <v>0</v>
      </c>
      <c r="L5" s="172">
        <v>0</v>
      </c>
      <c r="M5" s="172">
        <v>0</v>
      </c>
      <c r="N5" s="173">
        <v>0</v>
      </c>
    </row>
    <row r="6" spans="1:14" s="44" customFormat="1" ht="15" customHeight="1">
      <c r="A6" s="39"/>
      <c r="B6" s="39" t="s">
        <v>74</v>
      </c>
      <c r="C6" s="171">
        <v>128780</v>
      </c>
      <c r="D6" s="172">
        <v>290</v>
      </c>
      <c r="E6" s="172">
        <v>14740</v>
      </c>
      <c r="F6" s="172">
        <v>15940</v>
      </c>
      <c r="G6" s="172">
        <v>8910</v>
      </c>
      <c r="H6" s="172">
        <v>16840</v>
      </c>
      <c r="I6" s="172">
        <v>20760</v>
      </c>
      <c r="J6" s="172">
        <v>25680</v>
      </c>
      <c r="K6" s="172">
        <v>18030</v>
      </c>
      <c r="L6" s="172">
        <v>4950</v>
      </c>
      <c r="M6" s="172">
        <v>2350</v>
      </c>
      <c r="N6" s="173">
        <v>300</v>
      </c>
    </row>
    <row r="7" spans="1:14" s="44" customFormat="1" ht="15" customHeight="1">
      <c r="A7" s="39"/>
      <c r="B7" s="39" t="s">
        <v>75</v>
      </c>
      <c r="C7" s="171">
        <v>98510</v>
      </c>
      <c r="D7" s="172">
        <v>250</v>
      </c>
      <c r="E7" s="172">
        <v>3180</v>
      </c>
      <c r="F7" s="172">
        <v>8780</v>
      </c>
      <c r="G7" s="172">
        <v>5070</v>
      </c>
      <c r="H7" s="172">
        <v>10010</v>
      </c>
      <c r="I7" s="172">
        <v>13030</v>
      </c>
      <c r="J7" s="172">
        <v>16830</v>
      </c>
      <c r="K7" s="172">
        <v>10970</v>
      </c>
      <c r="L7" s="172">
        <v>11490</v>
      </c>
      <c r="M7" s="172">
        <v>18610</v>
      </c>
      <c r="N7" s="173">
        <v>290</v>
      </c>
    </row>
    <row r="8" spans="1:14" s="44" customFormat="1" ht="15" customHeight="1">
      <c r="A8" s="39"/>
      <c r="B8" s="39" t="s">
        <v>76</v>
      </c>
      <c r="C8" s="171">
        <v>50190</v>
      </c>
      <c r="D8" s="172">
        <v>170</v>
      </c>
      <c r="E8" s="172">
        <v>1910</v>
      </c>
      <c r="F8" s="172">
        <v>6870</v>
      </c>
      <c r="G8" s="172">
        <v>3900</v>
      </c>
      <c r="H8" s="172">
        <v>7620</v>
      </c>
      <c r="I8" s="172">
        <v>9760</v>
      </c>
      <c r="J8" s="172">
        <v>10240</v>
      </c>
      <c r="K8" s="172">
        <v>4870</v>
      </c>
      <c r="L8" s="172">
        <v>2490</v>
      </c>
      <c r="M8" s="172">
        <v>1930</v>
      </c>
      <c r="N8" s="173">
        <v>420</v>
      </c>
    </row>
    <row r="9" spans="1:14" s="44" customFormat="1" ht="15" customHeight="1">
      <c r="A9" s="39"/>
      <c r="B9" s="39" t="s">
        <v>77</v>
      </c>
      <c r="C9" s="171">
        <v>41240</v>
      </c>
      <c r="D9" s="172">
        <v>140</v>
      </c>
      <c r="E9" s="172">
        <v>1690</v>
      </c>
      <c r="F9" s="172">
        <v>5570</v>
      </c>
      <c r="G9" s="172">
        <v>3100</v>
      </c>
      <c r="H9" s="172">
        <v>6010</v>
      </c>
      <c r="I9" s="172">
        <v>7950</v>
      </c>
      <c r="J9" s="172">
        <v>8690</v>
      </c>
      <c r="K9" s="172">
        <v>4070</v>
      </c>
      <c r="L9" s="172">
        <v>2050</v>
      </c>
      <c r="M9" s="172">
        <v>1620</v>
      </c>
      <c r="N9" s="173">
        <v>370</v>
      </c>
    </row>
    <row r="10" spans="1:14" s="44" customFormat="1" ht="15" customHeight="1">
      <c r="A10" s="39"/>
      <c r="B10" s="39" t="s">
        <v>78</v>
      </c>
      <c r="C10" s="171">
        <v>33300</v>
      </c>
      <c r="D10" s="172">
        <v>120</v>
      </c>
      <c r="E10" s="172">
        <v>1250</v>
      </c>
      <c r="F10" s="172">
        <v>4210</v>
      </c>
      <c r="G10" s="172">
        <v>2510</v>
      </c>
      <c r="H10" s="172">
        <v>4850</v>
      </c>
      <c r="I10" s="172">
        <v>6400</v>
      </c>
      <c r="J10" s="172">
        <v>7090</v>
      </c>
      <c r="K10" s="172">
        <v>3460</v>
      </c>
      <c r="L10" s="172">
        <v>1820</v>
      </c>
      <c r="M10" s="172">
        <v>1220</v>
      </c>
      <c r="N10" s="173">
        <v>360</v>
      </c>
    </row>
    <row r="11" spans="1:14" s="44" customFormat="1" ht="15" customHeight="1">
      <c r="A11" s="39"/>
      <c r="B11" s="39" t="s">
        <v>79</v>
      </c>
      <c r="C11" s="171">
        <v>90330</v>
      </c>
      <c r="D11" s="172">
        <v>320</v>
      </c>
      <c r="E11" s="172">
        <v>3510</v>
      </c>
      <c r="F11" s="172">
        <v>9010</v>
      </c>
      <c r="G11" s="172">
        <v>5450</v>
      </c>
      <c r="H11" s="172">
        <v>11330</v>
      </c>
      <c r="I11" s="172">
        <v>16570</v>
      </c>
      <c r="J11" s="172">
        <v>19450</v>
      </c>
      <c r="K11" s="172">
        <v>10570</v>
      </c>
      <c r="L11" s="172">
        <v>6700</v>
      </c>
      <c r="M11" s="172">
        <v>5270</v>
      </c>
      <c r="N11" s="173">
        <v>2150</v>
      </c>
    </row>
    <row r="12" spans="1:14" s="44" customFormat="1" ht="15" customHeight="1">
      <c r="A12" s="39"/>
      <c r="B12" s="39" t="s">
        <v>80</v>
      </c>
      <c r="C12" s="174">
        <v>38410</v>
      </c>
      <c r="D12" s="175">
        <v>170</v>
      </c>
      <c r="E12" s="175">
        <v>1470</v>
      </c>
      <c r="F12" s="175">
        <v>2390</v>
      </c>
      <c r="G12" s="175">
        <v>1690</v>
      </c>
      <c r="H12" s="175">
        <v>3750</v>
      </c>
      <c r="I12" s="175">
        <v>5220</v>
      </c>
      <c r="J12" s="175">
        <v>7320</v>
      </c>
      <c r="K12" s="175">
        <v>5160</v>
      </c>
      <c r="L12" s="175">
        <v>4120</v>
      </c>
      <c r="M12" s="175">
        <v>4240</v>
      </c>
      <c r="N12" s="176">
        <v>2890</v>
      </c>
    </row>
    <row r="13" spans="1:14" ht="15" customHeight="1" thickBot="1">
      <c r="A13" s="12"/>
      <c r="B13" s="12"/>
      <c r="C13" s="35"/>
      <c r="D13" s="35"/>
      <c r="E13" s="35"/>
      <c r="F13" s="35"/>
      <c r="G13" s="35"/>
      <c r="H13" s="35"/>
      <c r="I13" s="35"/>
      <c r="J13" s="35"/>
      <c r="K13" s="35"/>
      <c r="L13" s="35"/>
      <c r="M13" s="35"/>
      <c r="N13" s="35"/>
    </row>
    <row r="14" spans="1:2" ht="15" customHeight="1">
      <c r="A14" s="3" t="s">
        <v>27</v>
      </c>
      <c r="B14" s="3"/>
    </row>
  </sheetData>
  <sheetProtection/>
  <printOptions/>
  <pageMargins left="0.7" right="0.7" top="0.75" bottom="0.75" header="0.3" footer="0.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5"/>
  <cols>
    <col min="1" max="1" width="40.7109375" style="31" customWidth="1"/>
    <col min="2" max="2" width="40.7109375" style="32" customWidth="1"/>
    <col min="3" max="4" width="15.421875" style="3" customWidth="1"/>
    <col min="5" max="16384" width="9.140625" style="3" customWidth="1"/>
  </cols>
  <sheetData>
    <row r="1" spans="1:4" ht="15" customHeight="1">
      <c r="A1" s="27" t="s">
        <v>90</v>
      </c>
      <c r="B1" s="33"/>
      <c r="C1" s="33"/>
      <c r="D1" s="33"/>
    </row>
    <row r="2" spans="1:4" s="9" customFormat="1" ht="15" customHeight="1">
      <c r="A2" s="46"/>
      <c r="B2" s="46"/>
      <c r="C2" s="46" t="s">
        <v>1</v>
      </c>
      <c r="D2" s="46" t="s">
        <v>83</v>
      </c>
    </row>
    <row r="3" spans="2:4" s="177" customFormat="1" ht="15" customHeight="1">
      <c r="B3" s="178"/>
      <c r="C3" s="178"/>
      <c r="D3" s="178" t="s">
        <v>31</v>
      </c>
    </row>
    <row r="4" spans="1:5" s="44" customFormat="1" ht="15" customHeight="1">
      <c r="A4" s="39" t="s">
        <v>10</v>
      </c>
      <c r="B4" s="39"/>
      <c r="C4" s="179">
        <v>480760</v>
      </c>
      <c r="D4" s="180">
        <v>1473.3</v>
      </c>
      <c r="E4" s="180"/>
    </row>
    <row r="5" spans="1:5" s="44" customFormat="1" ht="15" customHeight="1">
      <c r="A5" s="39" t="s">
        <v>41</v>
      </c>
      <c r="B5" s="39" t="s">
        <v>2</v>
      </c>
      <c r="C5" s="181">
        <v>48470</v>
      </c>
      <c r="D5" s="182">
        <v>350.3</v>
      </c>
      <c r="E5" s="182"/>
    </row>
    <row r="6" spans="1:5" s="44" customFormat="1" ht="15" customHeight="1">
      <c r="A6" s="39"/>
      <c r="B6" s="39" t="s">
        <v>34</v>
      </c>
      <c r="C6" s="181">
        <v>22070</v>
      </c>
      <c r="D6" s="182">
        <v>170.9</v>
      </c>
      <c r="E6" s="182"/>
    </row>
    <row r="7" spans="1:5" s="44" customFormat="1" ht="15" customHeight="1">
      <c r="A7" s="39"/>
      <c r="B7" s="39" t="s">
        <v>35</v>
      </c>
      <c r="C7" s="181">
        <v>10410</v>
      </c>
      <c r="D7" s="182">
        <v>34.8</v>
      </c>
      <c r="E7" s="182"/>
    </row>
    <row r="8" spans="1:5" s="44" customFormat="1" ht="15" customHeight="1">
      <c r="A8" s="39"/>
      <c r="B8" s="39" t="s">
        <v>21</v>
      </c>
      <c r="C8" s="181">
        <v>12080</v>
      </c>
      <c r="D8" s="182">
        <v>114.7</v>
      </c>
      <c r="E8" s="182"/>
    </row>
    <row r="9" spans="1:5" s="44" customFormat="1" ht="15" customHeight="1">
      <c r="A9" s="39"/>
      <c r="B9" s="39" t="s">
        <v>36</v>
      </c>
      <c r="C9" s="181">
        <v>3130</v>
      </c>
      <c r="D9" s="182">
        <v>29</v>
      </c>
      <c r="E9" s="182"/>
    </row>
    <row r="10" spans="1:5" s="44" customFormat="1" ht="15" customHeight="1">
      <c r="A10" s="39"/>
      <c r="B10" s="39" t="s">
        <v>26</v>
      </c>
      <c r="C10" s="181">
        <v>780</v>
      </c>
      <c r="D10" s="182">
        <v>0.9</v>
      </c>
      <c r="E10" s="182"/>
    </row>
    <row r="11" spans="1:5" s="44" customFormat="1" ht="15" customHeight="1">
      <c r="A11" s="39" t="s">
        <v>42</v>
      </c>
      <c r="B11" s="39" t="s">
        <v>2</v>
      </c>
      <c r="C11" s="181">
        <v>432250</v>
      </c>
      <c r="D11" s="182">
        <v>1122.9</v>
      </c>
      <c r="E11" s="182"/>
    </row>
    <row r="12" spans="1:5" s="44" customFormat="1" ht="15" customHeight="1">
      <c r="A12" s="39"/>
      <c r="B12" s="39" t="s">
        <v>37</v>
      </c>
      <c r="C12" s="181">
        <v>97140</v>
      </c>
      <c r="D12" s="182">
        <v>344.6</v>
      </c>
      <c r="E12" s="182"/>
    </row>
    <row r="13" spans="1:5" s="44" customFormat="1" ht="15" customHeight="1">
      <c r="A13" s="39"/>
      <c r="B13" s="39" t="s">
        <v>38</v>
      </c>
      <c r="C13" s="181">
        <v>23060</v>
      </c>
      <c r="D13" s="182">
        <v>24.4</v>
      </c>
      <c r="E13" s="182"/>
    </row>
    <row r="14" spans="1:5" s="44" customFormat="1" ht="15" customHeight="1">
      <c r="A14" s="39"/>
      <c r="B14" s="39" t="s">
        <v>35</v>
      </c>
      <c r="C14" s="181">
        <v>160420</v>
      </c>
      <c r="D14" s="182">
        <v>186</v>
      </c>
      <c r="E14" s="182"/>
    </row>
    <row r="15" spans="1:5" s="44" customFormat="1" ht="15" customHeight="1">
      <c r="A15" s="39"/>
      <c r="B15" s="39" t="s">
        <v>21</v>
      </c>
      <c r="C15" s="181">
        <v>123480</v>
      </c>
      <c r="D15" s="182">
        <v>532.8</v>
      </c>
      <c r="E15" s="182"/>
    </row>
    <row r="16" spans="1:5" s="44" customFormat="1" ht="15" customHeight="1">
      <c r="A16" s="39"/>
      <c r="B16" s="39" t="s">
        <v>36</v>
      </c>
      <c r="C16" s="181">
        <v>10780</v>
      </c>
      <c r="D16" s="182">
        <v>25.4</v>
      </c>
      <c r="E16" s="182"/>
    </row>
    <row r="17" spans="1:5" s="44" customFormat="1" ht="15" customHeight="1">
      <c r="A17" s="39"/>
      <c r="B17" s="39" t="s">
        <v>26</v>
      </c>
      <c r="C17" s="183">
        <v>17370</v>
      </c>
      <c r="D17" s="184">
        <v>9.6</v>
      </c>
      <c r="E17" s="184"/>
    </row>
    <row r="18" spans="1:2" s="44" customFormat="1" ht="15" customHeight="1" thickBot="1">
      <c r="A18" s="35"/>
      <c r="B18" s="35"/>
    </row>
    <row r="19" spans="1:4" ht="15" customHeight="1">
      <c r="A19" s="57" t="s">
        <v>27</v>
      </c>
      <c r="B19" s="58"/>
      <c r="C19" s="58"/>
      <c r="D19" s="58"/>
    </row>
    <row r="20" spans="2:4" ht="15">
      <c r="B20" s="44"/>
      <c r="C20" s="44"/>
      <c r="D20" s="44"/>
    </row>
  </sheetData>
  <sheetProtection/>
  <printOptions/>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5"/>
  <cols>
    <col min="1" max="1" width="40.7109375" style="3" customWidth="1"/>
    <col min="2" max="2" width="75.7109375" style="3" customWidth="1"/>
    <col min="3" max="4" width="15.7109375" style="3" customWidth="1"/>
    <col min="5" max="16384" width="9.140625" style="3" customWidth="1"/>
  </cols>
  <sheetData>
    <row r="1" spans="1:4" ht="15" customHeight="1">
      <c r="A1" s="27" t="s">
        <v>87</v>
      </c>
      <c r="B1" s="2"/>
      <c r="C1" s="2"/>
      <c r="D1" s="2"/>
    </row>
    <row r="2" spans="1:4" s="9" customFormat="1" ht="15" customHeight="1">
      <c r="A2" s="46"/>
      <c r="B2" s="46"/>
      <c r="C2" s="46" t="s">
        <v>1</v>
      </c>
      <c r="D2" s="46" t="s">
        <v>83</v>
      </c>
    </row>
    <row r="3" spans="2:4" s="177" customFormat="1" ht="15" customHeight="1">
      <c r="B3" s="178"/>
      <c r="C3" s="178"/>
      <c r="D3" s="178" t="s">
        <v>31</v>
      </c>
    </row>
    <row r="4" spans="1:4" s="44" customFormat="1" ht="15" customHeight="1">
      <c r="A4" s="39" t="s">
        <v>10</v>
      </c>
      <c r="B4" s="39"/>
      <c r="C4" s="185">
        <v>480760</v>
      </c>
      <c r="D4" s="186">
        <v>1473.3</v>
      </c>
    </row>
    <row r="5" spans="1:4" s="44" customFormat="1" ht="15" customHeight="1">
      <c r="A5" s="39" t="s">
        <v>41</v>
      </c>
      <c r="B5" s="39" t="s">
        <v>2</v>
      </c>
      <c r="C5" s="187">
        <v>48470</v>
      </c>
      <c r="D5" s="188">
        <v>350.3</v>
      </c>
    </row>
    <row r="6" spans="1:4" s="44" customFormat="1" ht="15" customHeight="1">
      <c r="A6" s="39"/>
      <c r="B6" s="39" t="s">
        <v>34</v>
      </c>
      <c r="C6" s="187">
        <v>22070</v>
      </c>
      <c r="D6" s="188">
        <v>170.9</v>
      </c>
    </row>
    <row r="7" spans="1:4" s="44" customFormat="1" ht="15" customHeight="1">
      <c r="A7" s="39"/>
      <c r="B7" s="39" t="s">
        <v>88</v>
      </c>
      <c r="C7" s="187">
        <v>10410</v>
      </c>
      <c r="D7" s="188">
        <v>34.8</v>
      </c>
    </row>
    <row r="8" spans="1:4" s="44" customFormat="1" ht="15" customHeight="1">
      <c r="A8" s="39"/>
      <c r="B8" s="39" t="s">
        <v>21</v>
      </c>
      <c r="C8" s="187">
        <v>10600</v>
      </c>
      <c r="D8" s="188">
        <v>78.9</v>
      </c>
    </row>
    <row r="9" spans="1:4" s="44" customFormat="1" ht="15" customHeight="1">
      <c r="A9" s="39"/>
      <c r="B9" s="39" t="s">
        <v>22</v>
      </c>
      <c r="C9" s="187">
        <v>1480</v>
      </c>
      <c r="D9" s="188">
        <v>35.8</v>
      </c>
    </row>
    <row r="10" spans="1:4" s="44" customFormat="1" ht="15" customHeight="1">
      <c r="A10" s="39"/>
      <c r="B10" s="39" t="s">
        <v>89</v>
      </c>
      <c r="C10" s="187">
        <v>3130</v>
      </c>
      <c r="D10" s="188">
        <v>29</v>
      </c>
    </row>
    <row r="11" spans="1:4" s="44" customFormat="1" ht="15" customHeight="1">
      <c r="A11" s="39"/>
      <c r="B11" s="39" t="s">
        <v>25</v>
      </c>
      <c r="C11" s="187">
        <v>340</v>
      </c>
      <c r="D11" s="188">
        <v>0.3</v>
      </c>
    </row>
    <row r="12" spans="1:4" s="44" customFormat="1" ht="15" customHeight="1">
      <c r="A12" s="39"/>
      <c r="B12" s="39" t="s">
        <v>26</v>
      </c>
      <c r="C12" s="187">
        <v>450</v>
      </c>
      <c r="D12" s="188">
        <v>0.6</v>
      </c>
    </row>
    <row r="13" spans="1:4" s="44" customFormat="1" ht="15" customHeight="1">
      <c r="A13" s="39" t="s">
        <v>42</v>
      </c>
      <c r="B13" s="39" t="s">
        <v>2</v>
      </c>
      <c r="C13" s="187">
        <v>432250</v>
      </c>
      <c r="D13" s="188">
        <v>1122.9</v>
      </c>
    </row>
    <row r="14" spans="1:4" s="44" customFormat="1" ht="15" customHeight="1">
      <c r="A14" s="39"/>
      <c r="B14" s="39" t="s">
        <v>12</v>
      </c>
      <c r="C14" s="187">
        <v>36810</v>
      </c>
      <c r="D14" s="188">
        <v>80.4</v>
      </c>
    </row>
    <row r="15" spans="1:4" s="44" customFormat="1" ht="15" customHeight="1">
      <c r="A15" s="39"/>
      <c r="B15" s="39" t="s">
        <v>13</v>
      </c>
      <c r="C15" s="187">
        <v>15660</v>
      </c>
      <c r="D15" s="188">
        <v>72.2</v>
      </c>
    </row>
    <row r="16" spans="1:4" s="44" customFormat="1" ht="15" customHeight="1">
      <c r="A16" s="39"/>
      <c r="B16" s="39" t="s">
        <v>14</v>
      </c>
      <c r="C16" s="187">
        <v>3780</v>
      </c>
      <c r="D16" s="188">
        <v>38.4</v>
      </c>
    </row>
    <row r="17" spans="1:4" s="44" customFormat="1" ht="15" customHeight="1">
      <c r="A17" s="39"/>
      <c r="B17" s="39" t="s">
        <v>15</v>
      </c>
      <c r="C17" s="187">
        <v>11320</v>
      </c>
      <c r="D17" s="188">
        <v>38.4</v>
      </c>
    </row>
    <row r="18" spans="1:4" s="44" customFormat="1" ht="15" customHeight="1">
      <c r="A18" s="39"/>
      <c r="B18" s="39" t="s">
        <v>16</v>
      </c>
      <c r="C18" s="187">
        <v>6830</v>
      </c>
      <c r="D18" s="188">
        <v>33.9</v>
      </c>
    </row>
    <row r="19" spans="1:4" s="44" customFormat="1" ht="15" customHeight="1">
      <c r="A19" s="39"/>
      <c r="B19" s="39" t="s">
        <v>17</v>
      </c>
      <c r="C19" s="187">
        <v>22750</v>
      </c>
      <c r="D19" s="188">
        <v>81.3</v>
      </c>
    </row>
    <row r="20" spans="1:4" s="44" customFormat="1" ht="15" customHeight="1">
      <c r="A20" s="39"/>
      <c r="B20" s="39" t="s">
        <v>18</v>
      </c>
      <c r="C20" s="187">
        <v>160420</v>
      </c>
      <c r="D20" s="188">
        <v>186</v>
      </c>
    </row>
    <row r="21" spans="1:4" s="44" customFormat="1" ht="15" customHeight="1">
      <c r="A21" s="39"/>
      <c r="B21" s="39" t="s">
        <v>19</v>
      </c>
      <c r="C21" s="187">
        <v>22280</v>
      </c>
      <c r="D21" s="188">
        <v>24.3</v>
      </c>
    </row>
    <row r="22" spans="1:4" s="44" customFormat="1" ht="15" customHeight="1">
      <c r="A22" s="39"/>
      <c r="B22" s="39" t="s">
        <v>20</v>
      </c>
      <c r="C22" s="187">
        <v>780</v>
      </c>
      <c r="D22" s="188">
        <v>0.2</v>
      </c>
    </row>
    <row r="23" spans="1:4" s="44" customFormat="1" ht="15" customHeight="1">
      <c r="A23" s="39"/>
      <c r="B23" s="39" t="s">
        <v>21</v>
      </c>
      <c r="C23" s="187">
        <v>121830</v>
      </c>
      <c r="D23" s="188">
        <v>501.3</v>
      </c>
    </row>
    <row r="24" spans="1:4" s="44" customFormat="1" ht="15" customHeight="1">
      <c r="A24" s="39"/>
      <c r="B24" s="39" t="s">
        <v>22</v>
      </c>
      <c r="C24" s="187">
        <v>1660</v>
      </c>
      <c r="D24" s="188">
        <v>31.6</v>
      </c>
    </row>
    <row r="25" spans="1:4" s="44" customFormat="1" ht="15" customHeight="1">
      <c r="A25" s="39"/>
      <c r="B25" s="39" t="s">
        <v>23</v>
      </c>
      <c r="C25" s="187">
        <v>8930</v>
      </c>
      <c r="D25" s="188">
        <v>19.3</v>
      </c>
    </row>
    <row r="26" spans="1:4" s="44" customFormat="1" ht="15" customHeight="1">
      <c r="A26" s="39"/>
      <c r="B26" s="39" t="s">
        <v>24</v>
      </c>
      <c r="C26" s="187">
        <v>1850</v>
      </c>
      <c r="D26" s="188">
        <v>6</v>
      </c>
    </row>
    <row r="27" spans="1:4" s="44" customFormat="1" ht="15" customHeight="1">
      <c r="A27" s="39"/>
      <c r="B27" s="39" t="s">
        <v>25</v>
      </c>
      <c r="C27" s="187">
        <v>2610</v>
      </c>
      <c r="D27" s="188">
        <v>0.8</v>
      </c>
    </row>
    <row r="28" spans="1:4" s="44" customFormat="1" ht="15" customHeight="1">
      <c r="A28" s="39"/>
      <c r="B28" s="39" t="s">
        <v>26</v>
      </c>
      <c r="C28" s="189">
        <v>14760</v>
      </c>
      <c r="D28" s="190">
        <v>8.8</v>
      </c>
    </row>
    <row r="29" spans="1:4" ht="15" customHeight="1" thickBot="1">
      <c r="A29" s="12"/>
      <c r="B29" s="12"/>
      <c r="C29" s="12"/>
      <c r="D29" s="12"/>
    </row>
    <row r="30" spans="1:4" ht="15" customHeight="1">
      <c r="A30" s="385" t="s">
        <v>27</v>
      </c>
      <c r="B30" s="385"/>
      <c r="C30" s="385"/>
      <c r="D30" s="385"/>
    </row>
  </sheetData>
  <sheetProtection/>
  <mergeCells count="1">
    <mergeCell ref="A30:D30"/>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
    </sheetView>
  </sheetViews>
  <sheetFormatPr defaultColWidth="9.140625" defaultRowHeight="15"/>
  <cols>
    <col min="1" max="1" width="35.7109375" style="3" customWidth="1"/>
    <col min="2" max="2" width="75.7109375" style="3" customWidth="1"/>
    <col min="3" max="4" width="15.7109375" style="3" customWidth="1"/>
    <col min="5" max="10" width="9.140625" style="3" customWidth="1"/>
    <col min="11" max="11" width="14.8515625" style="3" bestFit="1" customWidth="1"/>
    <col min="12" max="16384" width="9.140625" style="3" customWidth="1"/>
  </cols>
  <sheetData>
    <row r="1" spans="1:4" ht="15" customHeight="1">
      <c r="A1" s="1" t="s">
        <v>86</v>
      </c>
      <c r="B1" s="2"/>
      <c r="C1" s="2"/>
      <c r="D1" s="2"/>
    </row>
    <row r="2" spans="1:4" s="9" customFormat="1" ht="15" customHeight="1">
      <c r="A2" s="46"/>
      <c r="B2" s="46"/>
      <c r="C2" s="47" t="s">
        <v>1</v>
      </c>
      <c r="D2" s="47" t="s">
        <v>30</v>
      </c>
    </row>
    <row r="3" spans="2:4" s="177" customFormat="1" ht="15" customHeight="1">
      <c r="B3" s="178"/>
      <c r="C3" s="178"/>
      <c r="D3" s="178" t="s">
        <v>31</v>
      </c>
    </row>
    <row r="4" spans="1:4" s="44" customFormat="1" ht="15" customHeight="1">
      <c r="A4" s="39" t="s">
        <v>10</v>
      </c>
      <c r="B4" s="39"/>
      <c r="C4" s="191">
        <v>52780</v>
      </c>
      <c r="D4" s="192">
        <v>71.6</v>
      </c>
    </row>
    <row r="5" spans="1:4" s="44" customFormat="1" ht="15" customHeight="1">
      <c r="A5" s="39" t="s">
        <v>41</v>
      </c>
      <c r="B5" s="39" t="s">
        <v>34</v>
      </c>
      <c r="C5" s="193">
        <v>0</v>
      </c>
      <c r="D5" s="194">
        <v>0</v>
      </c>
    </row>
    <row r="6" spans="1:4" s="44" customFormat="1" ht="15" customHeight="1">
      <c r="A6" s="39" t="s">
        <v>42</v>
      </c>
      <c r="B6" s="39" t="s">
        <v>2</v>
      </c>
      <c r="C6" s="193">
        <v>52730</v>
      </c>
      <c r="D6" s="195">
        <v>71.5</v>
      </c>
    </row>
    <row r="7" spans="1:4" s="44" customFormat="1" ht="15" customHeight="1">
      <c r="A7" s="39"/>
      <c r="B7" s="39" t="s">
        <v>37</v>
      </c>
      <c r="C7" s="193">
        <v>5990</v>
      </c>
      <c r="D7" s="195">
        <v>14.6</v>
      </c>
    </row>
    <row r="8" spans="1:4" s="44" customFormat="1" ht="15" customHeight="1">
      <c r="A8" s="39"/>
      <c r="B8" s="39" t="s">
        <v>38</v>
      </c>
      <c r="C8" s="193">
        <v>1790</v>
      </c>
      <c r="D8" s="195">
        <v>1.1</v>
      </c>
    </row>
    <row r="9" spans="1:16" s="44" customFormat="1" ht="15" customHeight="1">
      <c r="A9" s="39"/>
      <c r="B9" s="39" t="s">
        <v>35</v>
      </c>
      <c r="C9" s="193">
        <v>33470</v>
      </c>
      <c r="D9" s="195">
        <v>38.8</v>
      </c>
      <c r="P9" s="39"/>
    </row>
    <row r="10" spans="1:16" s="44" customFormat="1" ht="15" customHeight="1">
      <c r="A10" s="39"/>
      <c r="B10" s="39" t="s">
        <v>21</v>
      </c>
      <c r="C10" s="193">
        <v>8710</v>
      </c>
      <c r="D10" s="195">
        <v>15.4</v>
      </c>
      <c r="P10" s="39"/>
    </row>
    <row r="11" spans="1:16" s="44" customFormat="1" ht="15" customHeight="1">
      <c r="A11" s="39"/>
      <c r="B11" s="39" t="s">
        <v>36</v>
      </c>
      <c r="C11" s="193">
        <v>640</v>
      </c>
      <c r="D11" s="195">
        <v>0</v>
      </c>
      <c r="P11" s="39"/>
    </row>
    <row r="12" spans="1:16" s="44" customFormat="1" ht="15" customHeight="1">
      <c r="A12" s="39"/>
      <c r="B12" s="39" t="s">
        <v>26</v>
      </c>
      <c r="C12" s="196">
        <v>2130</v>
      </c>
      <c r="D12" s="197">
        <v>1.7</v>
      </c>
      <c r="P12" s="39"/>
    </row>
    <row r="13" spans="1:16" s="44" customFormat="1" ht="15" customHeight="1" thickBot="1">
      <c r="A13" s="35"/>
      <c r="B13" s="35"/>
      <c r="C13" s="35"/>
      <c r="D13" s="35"/>
      <c r="P13" s="39"/>
    </row>
    <row r="14" spans="1:16" ht="15" customHeight="1">
      <c r="A14" s="384" t="s">
        <v>27</v>
      </c>
      <c r="B14" s="384"/>
      <c r="C14" s="384"/>
      <c r="D14" s="384"/>
      <c r="P14" s="11"/>
    </row>
  </sheetData>
  <sheetProtection/>
  <mergeCells count="1">
    <mergeCell ref="A14:D14"/>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\\cbsp\Productie\primair\SZBijstand_SEC1\Output\SZBDFS\Producten\Maatwerk_SZW\2022\B1_Ex\BDFS_B1_Ex_2022Q1_Regulier_Afgerond_ExSVB-20220712-111622.xls</dc:title>
  <dc:subject>Tabellen</dc:subject>
  <dc:creator>Huwae, S.M.N. (Sara, secundair Productie)</dc:creator>
  <cp:keywords/>
  <dc:description/>
  <cp:lastModifiedBy>Cazander, L.C. (Laurens, secundair Productie)</cp:lastModifiedBy>
  <cp:lastPrinted>2022-07-13T10:00:14Z</cp:lastPrinted>
  <dcterms:created xsi:type="dcterms:W3CDTF">2022-07-12T09:42:29Z</dcterms:created>
  <dcterms:modified xsi:type="dcterms:W3CDTF">2022-10-20T09:34:31Z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