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MODNAM\Werk\MRontwikkelprojecten\CE Monitor 2020\4 Indicatoren\7 Publicatie\"/>
    </mc:Choice>
  </mc:AlternateContent>
  <bookViews>
    <workbookView xWindow="0" yWindow="0" windowWidth="11550" windowHeight="3615"/>
  </bookViews>
  <sheets>
    <sheet name="Voorblad" sheetId="5" r:id="rId1"/>
    <sheet name="Inhoud" sheetId="9" r:id="rId2"/>
    <sheet name="Toelichting" sheetId="4" r:id="rId3"/>
    <sheet name="Indicatoren" sheetId="15" r:id="rId4"/>
    <sheet name="Tabel 1" sheetId="16" r:id="rId5"/>
    <sheet name="Tabel 2a" sheetId="21" r:id="rId6"/>
    <sheet name="Tabel 2b" sheetId="22" r:id="rId7"/>
    <sheet name="Tabel 3" sheetId="18" r:id="rId8"/>
    <sheet name="Figuur 1" sheetId="19" r:id="rId9"/>
  </sheets>
  <externalReferences>
    <externalReference r:id="rId10"/>
  </externalReferences>
  <definedNames>
    <definedName name="_xlnm._FilterDatabase" localSheetId="4" hidden="1">'Tabel 1'!#REF!</definedName>
    <definedName name="_xlnm._FilterDatabase" localSheetId="5" hidden="1">'Tabel 2a'!#REF!</definedName>
    <definedName name="_xlnm._FilterDatabase" localSheetId="6" hidden="1">'Tabel 2b'!#REF!</definedName>
    <definedName name="_xlnm._FilterDatabase" localSheetId="7" hidden="1">'Tabel 3'!#REF!</definedName>
    <definedName name="_GoBack" localSheetId="4">'Tabel 1'!$D$50</definedName>
    <definedName name="_GoBack" localSheetId="5">'Tabel 2a'!#REF!</definedName>
    <definedName name="_GoBack" localSheetId="6">'Tabel 2b'!#REF!</definedName>
    <definedName name="_GoBack" localSheetId="7">'Tabel 3'!$C$12</definedName>
    <definedName name="_xlnm.Print_Area" localSheetId="3">Indicatoren!$A$1:$D$25</definedName>
    <definedName name="_xlnm.Print_Area" localSheetId="1">Inhoud!$A$1:$G$55</definedName>
    <definedName name="_xlnm.Print_Area" localSheetId="2">Toelichting!$A$1:$A$43</definedName>
    <definedName name="Eerstegetal" localSheetId="5">#REF!</definedName>
    <definedName name="Eerstegetal" localSheetId="6">#REF!</definedName>
    <definedName name="Eerstegetal">#REF!</definedName>
    <definedName name="Namen" localSheetId="5">#REF!</definedName>
    <definedName name="Namen" localSheetId="6">#REF!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8" l="1"/>
  <c r="E15" i="18"/>
  <c r="F14" i="18"/>
  <c r="E14" i="18"/>
  <c r="F13" i="18"/>
  <c r="E13" i="18"/>
  <c r="F12" i="18"/>
  <c r="E12" i="18"/>
  <c r="F11" i="18"/>
  <c r="E11" i="18"/>
  <c r="F10" i="18"/>
  <c r="E10" i="18"/>
  <c r="F9" i="18"/>
  <c r="E9" i="18"/>
  <c r="F7" i="18"/>
  <c r="E7" i="18"/>
  <c r="F6" i="18"/>
  <c r="E6" i="18"/>
  <c r="F5" i="18"/>
  <c r="E5" i="18"/>
  <c r="F4" i="18"/>
  <c r="E4" i="18"/>
  <c r="G5" i="18" l="1"/>
  <c r="G6" i="18"/>
  <c r="G7" i="18"/>
  <c r="G10" i="18"/>
  <c r="G11" i="18"/>
  <c r="G12" i="18"/>
  <c r="G14" i="18"/>
  <c r="G15" i="18"/>
  <c r="G4" i="18"/>
  <c r="G9" i="18"/>
  <c r="G13" i="18"/>
</calcChain>
</file>

<file path=xl/sharedStrings.xml><?xml version="1.0" encoding="utf-8"?>
<sst xmlns="http://schemas.openxmlformats.org/spreadsheetml/2006/main" count="489" uniqueCount="225">
  <si>
    <t>Bron: CBS</t>
  </si>
  <si>
    <t>Tabel 1</t>
  </si>
  <si>
    <t>Toelichting bij de tabellen</t>
  </si>
  <si>
    <t>Inleiding</t>
  </si>
  <si>
    <t>Over de tabellen</t>
  </si>
  <si>
    <t>CBS</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</si>
  <si>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</si>
  <si>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</si>
  <si>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</si>
  <si>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</si>
  <si>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</si>
  <si>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</si>
  <si>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</si>
  <si>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</si>
  <si>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</si>
  <si>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</si>
  <si>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</si>
  <si>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</si>
  <si>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Inhoud</t>
  </si>
  <si>
    <t>Werkblad</t>
  </si>
  <si>
    <t>Ons e-mailadres is milieurekeningen@cbs.nl.</t>
  </si>
  <si>
    <t>Tabel 3</t>
  </si>
  <si>
    <t>Toelichtingen bij de tabellen</t>
  </si>
  <si>
    <t xml:space="preserve">Vragen over deze publicatie kunnen gestuurd worden aan CBS-milieurekeningen onder vermelding van het referentienummer 190634. </t>
  </si>
  <si>
    <t>Landbouw, bosbouw en visserij</t>
  </si>
  <si>
    <t>Textiel- en lederindustrie</t>
  </si>
  <si>
    <t>Houtindustrie, papierindustrie en drukkerijen</t>
  </si>
  <si>
    <t>Aardolie-industrie</t>
  </si>
  <si>
    <t>Chemische industrie en farmaceutische industrie</t>
  </si>
  <si>
    <t>Computers, elektronische apparatuur</t>
  </si>
  <si>
    <t>Elektrische apparatuur</t>
  </si>
  <si>
    <t>Overige machines en apparaten</t>
  </si>
  <si>
    <t>Transportmiddelenindustrie</t>
  </si>
  <si>
    <t>Vervaarding meubels en overige industrie en reparatie en installatie machines en apparaten</t>
  </si>
  <si>
    <t>Waterbedrijven en afvalbeheer</t>
  </si>
  <si>
    <t>Bouwnijverheid</t>
  </si>
  <si>
    <t>Diensten</t>
  </si>
  <si>
    <t xml:space="preserve">De afgelopen jaren is bij het Centraal Bureau voor de Statistiek (CBS) steeds meer informatie over de circulaire economie beschikbaar gekomen. Centraal in deze ontwikkeling staat de Materiaalmonitor (MM). Deze statistiek geeft een macro-economisch perspectief op de belangrijkste materiaalstromen van, naar en binnen onze maatschappij. De fysieke cijfers van dit rekeningstelsel zijn op dezelfde manier gemaakt als de  nationale rekeningen en kunnen daardoor worden vergeleken en in samenhang worden geanalyseerd met economische cijfers zoals BBP en consumptie. </t>
  </si>
  <si>
    <t>Indicatoren</t>
  </si>
  <si>
    <t>DMI</t>
  </si>
  <si>
    <t xml:space="preserve">MM </t>
  </si>
  <si>
    <t>DMC</t>
  </si>
  <si>
    <t>RMI</t>
  </si>
  <si>
    <t>MFA</t>
  </si>
  <si>
    <t>Afval aanbod (MM)</t>
  </si>
  <si>
    <t>Afval aanbod (afvalrekeningen)</t>
  </si>
  <si>
    <t>Afvalrekeningen</t>
  </si>
  <si>
    <t>Afvalverwerking: Recycling, storten, verbranden (MM)</t>
  </si>
  <si>
    <t>Afvalverwerking: Recycling, storten, verbranden (afvalrekeningen)</t>
  </si>
  <si>
    <t>Zelfvoorzienendheid</t>
  </si>
  <si>
    <t>kg extractie/kg DMC</t>
  </si>
  <si>
    <t>Materiaal productiviteit</t>
  </si>
  <si>
    <t>Materiaal verspilling</t>
  </si>
  <si>
    <t>CMUR</t>
  </si>
  <si>
    <t>o.a. MM</t>
  </si>
  <si>
    <t>BKG emissies</t>
  </si>
  <si>
    <t>Milieurekeningen</t>
  </si>
  <si>
    <t>BKG voetafdruk</t>
  </si>
  <si>
    <t>Sankey</t>
  </si>
  <si>
    <t>MM/Afvalrekeningen</t>
  </si>
  <si>
    <t>Indicator</t>
  </si>
  <si>
    <t>sub-categorie (1)</t>
  </si>
  <si>
    <t>sub-categorie (2)</t>
  </si>
  <si>
    <t>eenheid</t>
  </si>
  <si>
    <t>NL ('10)</t>
  </si>
  <si>
    <t>NL ('16)</t>
  </si>
  <si>
    <t>NL ('18)</t>
  </si>
  <si>
    <t>verschil '10 '18</t>
  </si>
  <si>
    <t>verschil '16 '18</t>
  </si>
  <si>
    <t>Materiaal inzet direct (DMI)</t>
  </si>
  <si>
    <t>mld kilo</t>
  </si>
  <si>
    <t>biomassa</t>
  </si>
  <si>
    <t>Metaal</t>
  </si>
  <si>
    <t>Niet-metaal mineralen</t>
  </si>
  <si>
    <t>Fossiele energiedragers</t>
  </si>
  <si>
    <t>Materiaal consumptie direct (DMC)</t>
  </si>
  <si>
    <t>Materiaal inzet indirect (RMI)</t>
  </si>
  <si>
    <t>Afvalaanbod (MM)</t>
  </si>
  <si>
    <t>-</t>
  </si>
  <si>
    <t>Afvalverwerking (MM)</t>
  </si>
  <si>
    <t>recycling</t>
  </si>
  <si>
    <t>verbranden</t>
  </si>
  <si>
    <t>storten</t>
  </si>
  <si>
    <t>recycling en hergebruik</t>
  </si>
  <si>
    <t>storten en overig</t>
  </si>
  <si>
    <t>Materiaalproductiviteit</t>
  </si>
  <si>
    <t>Materiaalverspilling</t>
  </si>
  <si>
    <t>Kg afval/kg materiaalaanbod</t>
  </si>
  <si>
    <t>secundaire materiaalinzet/totale materiaalinzet (%)</t>
  </si>
  <si>
    <t>mld broeikasgas-equivalent</t>
  </si>
  <si>
    <t>1000 kg/capita</t>
  </si>
  <si>
    <t>Transitie-agenda</t>
  </si>
  <si>
    <t>Aandeel van totaal materiaalinzet (%)</t>
  </si>
  <si>
    <t>Wel TA</t>
  </si>
  <si>
    <t>Niet TA</t>
  </si>
  <si>
    <t>Delfstoffenwinning</t>
  </si>
  <si>
    <t>Voedings- en genotmiddelenindustrie</t>
  </si>
  <si>
    <t>Rubber- en kunststofindustrie</t>
  </si>
  <si>
    <t>Bouwmaterialenindustrie</t>
  </si>
  <si>
    <t>Basismetaalindustrie</t>
  </si>
  <si>
    <t>Metaalproductenindustrie</t>
  </si>
  <si>
    <t>Electriciteitsbedrijven</t>
  </si>
  <si>
    <t>Huishoudens (niet meegeteld voor wel/niet TA)</t>
  </si>
  <si>
    <t>Accumulatie  (niet meegeteld voor wel/niet TA)</t>
  </si>
  <si>
    <t>Milieu  (niet meegeteld voor wel/niet TA)</t>
  </si>
  <si>
    <t>subcategorie</t>
  </si>
  <si>
    <t>Periode</t>
  </si>
  <si>
    <t xml:space="preserve">NL </t>
  </si>
  <si>
    <t xml:space="preserve">EU-27 </t>
  </si>
  <si>
    <t>Verschil met EU-27 (%)</t>
  </si>
  <si>
    <t>kilo/capita</t>
  </si>
  <si>
    <t xml:space="preserve">Afvalaanbod </t>
  </si>
  <si>
    <t>Afvalverwerking</t>
  </si>
  <si>
    <t>BBP in constande prijzen (2015) per kilo DMC</t>
  </si>
  <si>
    <t>aandeel secundaire materiaalinzet van de totale materiaalinzet (%)</t>
  </si>
  <si>
    <t>broeikasgas-equivalent (x1000)/capita</t>
  </si>
  <si>
    <t>2018 Sankey input</t>
  </si>
  <si>
    <t>import (ex afval)</t>
  </si>
  <si>
    <t>Verwerkt</t>
  </si>
  <si>
    <t>Biomassa</t>
  </si>
  <si>
    <t>Fossiel</t>
  </si>
  <si>
    <t>metaal</t>
  </si>
  <si>
    <t>mineraal</t>
  </si>
  <si>
    <t>import afval</t>
  </si>
  <si>
    <t>export afval</t>
  </si>
  <si>
    <t>Winning</t>
  </si>
  <si>
    <t>Recycling</t>
  </si>
  <si>
    <t>Energetisch</t>
  </si>
  <si>
    <t>Materiaalgebruik</t>
  </si>
  <si>
    <t>export</t>
  </si>
  <si>
    <t>incl afval</t>
  </si>
  <si>
    <t>kort-cycl</t>
  </si>
  <si>
    <t>Voorraad</t>
  </si>
  <si>
    <t>Verlies</t>
  </si>
  <si>
    <t>Afval</t>
  </si>
  <si>
    <t xml:space="preserve">Indicatoren ten behoeve van de ICER 2021 </t>
  </si>
  <si>
    <t>Krista Keller, Jocelyn van Berkel, Roel Delahaye, Niels Schoenaker</t>
  </si>
  <si>
    <r>
      <t>Afvalaanbod (Afvalrekeningen)</t>
    </r>
    <r>
      <rPr>
        <b/>
        <vertAlign val="superscript"/>
        <sz val="8"/>
        <rFont val="Arial"/>
        <family val="2"/>
      </rPr>
      <t>1</t>
    </r>
  </si>
  <si>
    <r>
      <t>Afvalverwerking (afvalrekeningen)</t>
    </r>
    <r>
      <rPr>
        <b/>
        <vertAlign val="superscript"/>
        <sz val="8"/>
        <rFont val="Arial"/>
        <family val="2"/>
      </rPr>
      <t>1</t>
    </r>
  </si>
  <si>
    <t>Indicatoren totaal Nederland, 2010, 2016 en 2018</t>
  </si>
  <si>
    <t>Tabel 2a</t>
  </si>
  <si>
    <t>Tabel 2b</t>
  </si>
  <si>
    <t>Tabel 2c</t>
  </si>
  <si>
    <t>Materiaalinzet en afvalaanbod naar wel/niet Transitieagenda, 2010, 2016 en 2018</t>
  </si>
  <si>
    <t>Afvalaanbod (MM) naar sector, 2018</t>
  </si>
  <si>
    <t>Sector</t>
  </si>
  <si>
    <t>Indicatoren in vergelijking met EU-27, meest recente verslagperiode</t>
  </si>
  <si>
    <t>Bron: CBS en Eurostat</t>
  </si>
  <si>
    <t>Figuur 1</t>
  </si>
  <si>
    <t>Sankey materiaalstromen Nederland, 2018</t>
  </si>
  <si>
    <t>Van</t>
  </si>
  <si>
    <t>Naar</t>
  </si>
  <si>
    <t>Hoofdmateriaal</t>
  </si>
  <si>
    <t>Over de indicatoren</t>
  </si>
  <si>
    <t>Toelichting Nederlandse cijfers</t>
  </si>
  <si>
    <t>CBS data</t>
  </si>
  <si>
    <t>De ontwikkelingen tussen de jaren zijn berekend op de niet afgeronde waarden.</t>
  </si>
  <si>
    <t>Bij vragen over de indicatoren kunt u contact opnemen met milieurekeningen@cbs.nl</t>
  </si>
  <si>
    <t>Toelichting bij de indicatoren</t>
  </si>
  <si>
    <t>Toelichting Europese cijfers</t>
  </si>
  <si>
    <t xml:space="preserve">Eurostat neemt het Nederlandse cijfer over, dus hier is geen verschil met de Eurostat-cijfers. </t>
  </si>
  <si>
    <t xml:space="preserve">Domestic material consumtion (DMC) = DMI-export. De verdeling naar hoofdmateriaal is gemaakt op basis van MFA. </t>
  </si>
  <si>
    <r>
      <t xml:space="preserve">Bij de vergelijking met de EU-27 is gekeken naar </t>
    </r>
    <r>
      <rPr>
        <i/>
        <sz val="8"/>
        <rFont val="Arial"/>
        <family val="2"/>
      </rPr>
      <t xml:space="preserve">Waste excluding major mineral wastes. </t>
    </r>
    <r>
      <rPr>
        <sz val="8"/>
        <rFont val="Arial"/>
        <family val="2"/>
      </rPr>
      <t xml:space="preserve">Voor een zuivere vergelijking hebben we dan ook voor NL de eurostat cijfers, en daarmee dezelfde afbakening, gepakt. </t>
    </r>
  </si>
  <si>
    <t xml:space="preserve">Het nederlandse cijfer komt uit de MM en niet van de MFA uit de Eurostat database, omdat daar een inconsistentie in was gevonden. </t>
  </si>
  <si>
    <t>Bbp in constante prijzen van eurostat en gedeeld door DMC.</t>
  </si>
  <si>
    <t xml:space="preserve">De CMUR is een indicator die de secundaire materiaalinzet weergeeft ten opzichte van de totale materiaalinzet in de economie.  Alle materiaalstromen zijn hierin meegenomen (dus ook biomassa en energetisch gebruik van fossiele energiedragers). </t>
  </si>
  <si>
    <t xml:space="preserve">Hoofdzakelijk op basis van de MM. De verdeling naar hoofdmateriaal is gemaakt op basis van MFA. Gebruik van energiedragers voor verbranding is op basis van de energierekeningen. Afvalproductie binnenland is op basis van de afvalrekeningen.  </t>
  </si>
  <si>
    <t>Sankey materiaalstromen Nederland miljard kilo's, 2018</t>
  </si>
  <si>
    <t>Mln kilo's</t>
  </si>
  <si>
    <t>Import afval</t>
  </si>
  <si>
    <t>Wederuitvoer</t>
  </si>
  <si>
    <t xml:space="preserve">Export </t>
  </si>
  <si>
    <t>Kort-cyclisch</t>
  </si>
  <si>
    <t>Raw Material Input (RMI) is de DMI uitgedrukt in raw material equivalents (RME). RME vertegenwoordigt het materiaalgebruik in de keten (voetafdruk).</t>
  </si>
  <si>
    <t>Totaal aanbod nederlands afval (dus excl. invoer). In de afvalrekeningen zijn de nieuwste inzichten verwerkt (dat is in de MM niet het geval, omdat er dan een breuk in de tijdreeks ontstaat). De afvalrekeningen is exclusief afval van afval en niet-gevaarlijk mineraal afval. Uitsplitsing naar TA is niet mogelijk op basis van de afvalrekeningen.</t>
  </si>
  <si>
    <t xml:space="preserve">In de afvalrekeningen zijn de nieuwste inzichten verwerkt (dat is in de MM niet het geval, omdat er dan een breuk in de tijdreeks ontstaat). de afvalrekeningen zijn exclusief afval van afval en niet-gevaarlijk mineraal afval. De berekening naar afvalverwerking is in de afvalrekeningen naar verwerkingsmethode i.p.v. economische activiteit en daarom nauwkeuriger. </t>
  </si>
  <si>
    <t xml:space="preserve">Deze cijfers zijn afgeleid uit de economische activiteit in de  MM. Storten is hier het gebruik van afval door accumulatie. Verbranding is gebruik van afval door milieudienstverlening en energieproductie. Recycling is het restant excl. export. </t>
  </si>
  <si>
    <t xml:space="preserve">Broeikasgasemissies  van de totale nederlandse economie, volgens het ingezetenenprincipe  (dus de emissies van alle personen en bedrijven die behoren tot de Nederlandse economie). De eenheid is broeikasgas-equivalent: een maatstaaf die aangeeft in welke mate een stof bijdraagt aan het broeikaseffect. Eén broeikasgas-equivalent staat gelijk aan het effect dat de uitstoot van 1 kg kooldioxide (CO2) heeft. </t>
  </si>
  <si>
    <t xml:space="preserve">Broeikasgasemissies  excl. F-gassen die plaatsvinden in de keten t.b.v. de Nederlanse consumptie (broeikasgasvoetafdruk) per inwoner. </t>
  </si>
  <si>
    <t>In het tabblad 'Indicatoren' wordt de totstandkoming van de indicatoren nader beschreven.</t>
  </si>
  <si>
    <t xml:space="preserve">Afkortingen </t>
  </si>
  <si>
    <r>
      <rPr>
        <b/>
        <sz val="10"/>
        <color theme="1"/>
        <rFont val="Arial"/>
        <family val="2"/>
      </rPr>
      <t>bbp</t>
    </r>
    <r>
      <rPr>
        <sz val="10"/>
        <color theme="1"/>
        <rFont val="Arial"/>
        <family val="2"/>
      </rPr>
      <t xml:space="preserve"> - bruto binnenlands product</t>
    </r>
  </si>
  <si>
    <r>
      <t xml:space="preserve">bkg </t>
    </r>
    <r>
      <rPr>
        <sz val="10"/>
        <color theme="1"/>
        <rFont val="Arial"/>
        <family val="2"/>
      </rPr>
      <t>- broeikasgassen</t>
    </r>
  </si>
  <si>
    <r>
      <t xml:space="preserve">CBS </t>
    </r>
    <r>
      <rPr>
        <sz val="10"/>
        <color theme="1"/>
        <rFont val="Arial"/>
        <family val="2"/>
      </rPr>
      <t>- Centraal Bureau voor de Statistiek</t>
    </r>
  </si>
  <si>
    <r>
      <t xml:space="preserve">CML </t>
    </r>
    <r>
      <rPr>
        <sz val="10"/>
        <color theme="1"/>
        <rFont val="Arial"/>
        <family val="2"/>
      </rPr>
      <t>- Centrum voor Milieuwetenschappen Leiden</t>
    </r>
  </si>
  <si>
    <r>
      <t xml:space="preserve">CMUR - </t>
    </r>
    <r>
      <rPr>
        <sz val="10"/>
        <color theme="1"/>
        <rFont val="Arial"/>
        <family val="2"/>
      </rPr>
      <t>Circular Material Use Rate</t>
    </r>
  </si>
  <si>
    <r>
      <t xml:space="preserve">cp </t>
    </r>
    <r>
      <rPr>
        <sz val="10"/>
        <color theme="1"/>
        <rFont val="Arial"/>
        <family val="2"/>
      </rPr>
      <t>- constante prijzen</t>
    </r>
  </si>
  <si>
    <r>
      <t xml:space="preserve">CPB </t>
    </r>
    <r>
      <rPr>
        <sz val="10"/>
        <color theme="1"/>
        <rFont val="Arial"/>
        <family val="2"/>
      </rPr>
      <t xml:space="preserve">- Centraal Planbureau </t>
    </r>
  </si>
  <si>
    <r>
      <t xml:space="preserve">DMC </t>
    </r>
    <r>
      <rPr>
        <sz val="10"/>
        <color theme="1"/>
        <rFont val="Arial"/>
        <family val="2"/>
      </rPr>
      <t>- Direct Material Consumption</t>
    </r>
  </si>
  <si>
    <r>
      <t xml:space="preserve">DMI </t>
    </r>
    <r>
      <rPr>
        <sz val="10"/>
        <color theme="1"/>
        <rFont val="Arial"/>
        <family val="2"/>
      </rPr>
      <t>- Direct Material Input</t>
    </r>
  </si>
  <si>
    <r>
      <t xml:space="preserve">ICER </t>
    </r>
    <r>
      <rPr>
        <sz val="10"/>
        <color theme="1"/>
        <rFont val="Arial"/>
        <family val="2"/>
      </rPr>
      <t>- Integrale Circulaire Economie Rapportage</t>
    </r>
  </si>
  <si>
    <r>
      <t xml:space="preserve">MFA - </t>
    </r>
    <r>
      <rPr>
        <sz val="10"/>
        <color theme="1"/>
        <rFont val="Arial"/>
        <family val="2"/>
      </rPr>
      <t>Material Flow Account</t>
    </r>
  </si>
  <si>
    <r>
      <t>MM</t>
    </r>
    <r>
      <rPr>
        <sz val="10"/>
        <color theme="1"/>
        <rFont val="Arial"/>
        <family val="2"/>
      </rPr>
      <t xml:space="preserve"> - Materiaalmonitor</t>
    </r>
  </si>
  <si>
    <r>
      <t>PBL</t>
    </r>
    <r>
      <rPr>
        <sz val="10"/>
        <color theme="1"/>
        <rFont val="Arial"/>
        <family val="2"/>
      </rPr>
      <t xml:space="preserve"> - Planbureau voor de Leefomgeving </t>
    </r>
  </si>
  <si>
    <r>
      <t>RIVM</t>
    </r>
    <r>
      <rPr>
        <sz val="10"/>
        <color theme="1"/>
        <rFont val="Arial"/>
        <family val="2"/>
      </rPr>
      <t xml:space="preserve"> - Rijksinstituut voor Volksgezondheid en Milieu</t>
    </r>
  </si>
  <si>
    <r>
      <t>RMC</t>
    </r>
    <r>
      <rPr>
        <sz val="10"/>
        <color theme="1"/>
        <rFont val="Arial"/>
        <family val="2"/>
      </rPr>
      <t xml:space="preserve"> - Raw Material Consumption</t>
    </r>
  </si>
  <si>
    <t>Cijfers over de RMC (Raw Material Consumption) zijn dit jaar niet geleverd, omdat er inconsistenties waren gevonden in de brondata.</t>
  </si>
  <si>
    <r>
      <t>RMI</t>
    </r>
    <r>
      <rPr>
        <sz val="10"/>
        <color theme="1"/>
        <rFont val="Arial"/>
        <family val="2"/>
      </rPr>
      <t xml:space="preserve"> - Raw Material Input</t>
    </r>
  </si>
  <si>
    <r>
      <t>TA</t>
    </r>
    <r>
      <rPr>
        <sz val="10"/>
        <color theme="1"/>
        <rFont val="Arial"/>
        <family val="2"/>
      </rPr>
      <t xml:space="preserve"> - Transitieagenda</t>
    </r>
  </si>
  <si>
    <r>
      <t xml:space="preserve">RVO - </t>
    </r>
    <r>
      <rPr>
        <sz val="10"/>
        <color theme="1"/>
        <rFont val="Arial"/>
        <family val="2"/>
      </rPr>
      <t>Rijksdienst voor Ondernemend Nederland</t>
    </r>
  </si>
  <si>
    <r>
      <t xml:space="preserve">TNO - </t>
    </r>
    <r>
      <rPr>
        <sz val="10"/>
        <color theme="1"/>
        <rFont val="Arial"/>
        <family val="2"/>
      </rPr>
      <t xml:space="preserve">Nederlandse Organisatie voor toegepast-natuurwetenschappelijk onderzoek </t>
    </r>
  </si>
  <si>
    <t xml:space="preserve">Aanbod  afval (dus excl. invoer) door Nederlandse sectoren. Hier zitten dubbeltellingen in omdat afval-van-afval ook wordt meegenomen. Dit is incl. bouw en sloopafval, verontreinigde grond en afval van afval.  Bij de uitsplitsing naar wel/niet TA wordt afval uit voorraden (voornamelijk bouw en sloopafval), invoer en huishoudens niet meegenomen. </t>
  </si>
  <si>
    <r>
      <rPr>
        <vertAlign val="superscript"/>
        <sz val="8"/>
        <rFont val="Arial"/>
        <family val="2"/>
      </rPr>
      <t>1</t>
    </r>
    <r>
      <rPr>
        <sz val="8"/>
        <rFont val="Arial"/>
        <family val="2"/>
      </rPr>
      <t xml:space="preserve"> Het cijfer dat hier bij 2010 staat heeft betrekking op 2012, omdat er geen 2010-cijfer is.  </t>
    </r>
  </si>
  <si>
    <t>bbp in constande prijzen per kilo DMC</t>
  </si>
  <si>
    <t>bbp in constante prijzen/kg DMC</t>
  </si>
  <si>
    <t>Deze tabellenset is tot stand gekomen in het kader van het Werkprogramma Monitoring en Sturing Circulaire Economie 2019-2023. Dit werkprogramma is een samenwerkingsverband van het Centraal Bureau voor de Statistiek (CBS), Centrum voor Milieuwetenschappen Leiden (CML), het Centraal Planbureau (CPB), het Rijksinstituut voor Volksgezondheid en Milieu (RIVM), RVO.nl, Rijkswaterstaat, TNO en de Universiteit Utrecht (UU) onder leiding van het Planbureau voor de Leefomgeving (PBL). Het kabinet streeft naar een volledig circulaire economie in 2050. Het doel van het werkprogramma is om de door het kabinet uitgezette koers naar 2050 te kunnen monitoren en te evalueren en de overheid te voorzien van de kennis die nodig is voor de vormgeving of bijsturing van beleid. Meer informatie over het Werkprogramma Monitoring en Sturing Circulaire Economie is te vinden op https://www.pbl.nl/monitoring-circulaire-economie.</t>
  </si>
  <si>
    <r>
      <rPr>
        <b/>
        <sz val="10"/>
        <color theme="1"/>
        <rFont val="Arial"/>
        <family val="2"/>
      </rPr>
      <t>UU</t>
    </r>
    <r>
      <rPr>
        <sz val="10"/>
        <color theme="1"/>
        <rFont val="Arial"/>
        <family val="2"/>
      </rPr>
      <t xml:space="preserve"> - Universiteit Utrecht</t>
    </r>
  </si>
  <si>
    <t>Werkgelegenheid</t>
  </si>
  <si>
    <t>Productiewaarde</t>
  </si>
  <si>
    <t>Toegevoegde waarde</t>
  </si>
  <si>
    <t>Voltijdbanen</t>
  </si>
  <si>
    <t>Aandeel in NLse economie</t>
  </si>
  <si>
    <t>Miljoen euro (werkelijke prijzen)</t>
  </si>
  <si>
    <t>Nationale rekeningen en milieusector</t>
  </si>
  <si>
    <t>Werkgelegenheid, productiewaarde, toegevoegde waarde</t>
  </si>
  <si>
    <t xml:space="preserve">De economische indicatoren die worden samengesteld zijn de werkgelegenheid, toegevoegde en productiewaarde. Hiervoor zijn gegevens uit reeds bestaande statistieken gebruikt die jaarlijks worden bijgewerkt, namelijk de milieusector en de nationale rekeningen. Uit deze bronnen wordt een selectie gemaakt van economische activiteiten die tot de circulaire economie behoren. Zo worden bijvoorbeeld bepaalde bedrijfstakken als geheel meegenomen, zoals  SBI 33 en 95 reparatie van machines, computers en consumentenartikelen, SBI 37 en 38 afvalwater- en afvalinzameling en behandeling en voorbereiding tot recycling en SBI 47.79 winkels in tweedehands goederen. Op vergelijkbare wijzen worden ook circulaire goederengroepen geidentificeerd en worden er circulaire activiteiten vanuit de milieusector geselecteerd. Op deze manier wordt er een zo breed mogelijk scala aan circulaire activiteiten meegenomen in de economische indicatoren en worden eventuele dubbeltellingen tussen de verschillende bronnen uitgesloten. </t>
  </si>
  <si>
    <t xml:space="preserve">Afval aanbod (incl. afval van afval) / materiaalaanbod (excl. emissies en balansitems). Enkel de geproduceerde producten door nederlandse economische activiteiten, dus excl. huishoudens, voorraden en invoer. Bouw en sloopafval komt uit de voorraden en deze wordt hier niet meegenomen. </t>
  </si>
  <si>
    <t xml:space="preserve">Direct Material Input (DMI) = Extractie + import - WU. De verdeling naar hoofdmateriaal is gemaakt op basis van MFA en voor de verdeling naar TA is naar de totale materiaalinzet (excl. balansitems en emissies) per TA gekeken. Voor de uitsplitsing wel/niet TA zijn voorraden, investeringsgoederen en huishoudens ook buiten beschouwing gelaten. </t>
  </si>
  <si>
    <t xml:space="preserve">De eerste tabel bevat, daar waar mogelijk, de indicatoren voor totaal Nederland uitgesplitst naar hoofdmateriaalsoort over 2010, 2016 en 2018. Tabellen 2a-2b bevatten cijfers over materiaalinzet en afvalaanbod uitgesplitst naar Transitieagenda (TA), waarbij tabel 2a het onderscheid bevat tussen wel/niet TA en tabel 2b voor afvalaanbod nog een uitspliting bevat naar de onderliggende bedrijfssectoren. Tabel 3 bevat, voor de indicatoren waar dat mogelijk is, een vergelijking met de EU-27. Tot slot is in figuur 1 de Sankey van de materiaalstromen 2018 toegevoegd, incl. inputdata. </t>
  </si>
  <si>
    <r>
      <t>Materiaal inzet direct (DMI)</t>
    </r>
    <r>
      <rPr>
        <b/>
        <vertAlign val="superscript"/>
        <sz val="8"/>
        <rFont val="Arial"/>
        <family val="2"/>
      </rPr>
      <t>1</t>
    </r>
  </si>
  <si>
    <t xml:space="preserve">   De percentages tellen dan ook niet op tot 100%, het resterende deel is hier het materiaalinzet door huishoudens. </t>
  </si>
  <si>
    <r>
      <t>Afvalaanbod (MM)</t>
    </r>
    <r>
      <rPr>
        <b/>
        <vertAlign val="superscript"/>
        <sz val="8"/>
        <rFont val="Arial"/>
        <family val="2"/>
      </rPr>
      <t>2</t>
    </r>
  </si>
  <si>
    <r>
      <rPr>
        <vertAlign val="superscript"/>
        <sz val="8"/>
        <rFont val="Arial"/>
        <family val="2"/>
      </rPr>
      <t>1</t>
    </r>
    <r>
      <rPr>
        <sz val="8"/>
        <rFont val="Arial"/>
        <family val="2"/>
      </rPr>
      <t xml:space="preserve"> Materiaalinzet door huishoudens is niet toegekend aan wel of niet TA. Wel worden huishoudens meegenomen in het totaal materiaalaanzet. </t>
    </r>
  </si>
  <si>
    <r>
      <rPr>
        <vertAlign val="superscript"/>
        <sz val="8"/>
        <rFont val="Arial"/>
        <family val="2"/>
      </rPr>
      <t>2</t>
    </r>
    <r>
      <rPr>
        <sz val="8"/>
        <rFont val="Arial"/>
        <family val="2"/>
      </rPr>
      <t xml:space="preserve"> Afval van huishoudens is niet toegekend aan wel of niet TA en valt hier dus buiten beschouwing. </t>
    </r>
  </si>
  <si>
    <t>Het PBL heeft het CBS gevraagd om indicatoren samen te stellen, grotendeels op basis van de materiaalmonitor, ten behoeve van de Integrale Circulaire Economie Rapportage 2021 (ICER 2021). In deze tabellenset zijn de resultaten opgenomen voor de jaren 2010, 2016 en 2018, de referentiejaren zijn van de ICER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</si>
</sst>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quot;€&quot;\ #,##0.00;[Red]&quot;€&quot;\ \-#,##0.00"/>
    <numFmt numFmtId="43" formatCode="_ * #,##0.00_ ;_ * \-#,##0.00_ ;_ * &quot;-&quot;??_ ;_ @_ "/>
    <numFmt numFmtId="164" formatCode="mmmm\ yyyy"/>
    <numFmt numFmtId="165" formatCode="_ * #,##0_ ;_ * \-#,##0_ ;_ * &quot;-&quot;??_ ;_ @_ "/>
    <numFmt numFmtId="166" formatCode="&quot;€&quot;\ #,##0.00"/>
    <numFmt numFmtId="167" formatCode="0.0%"/>
    <numFmt numFmtId="168" formatCode="_ * #,##0.0_ ;_ * \-#,##0.0_ ;_ * &quot;-&quot;??_ ;_ @_ "/>
  </numFmts>
  <fonts count="37" x14ac:knownFonts="1">
    <font>
      <sz val="11"/>
      <color theme="1"/>
      <name val="Calibri"/>
      <family val="2"/>
      <scheme val="minor"/>
    </font>
    <font>
      <sz val="11"/>
      <color theme="1"/>
      <name val="Calibri"/>
      <family val="2"/>
      <scheme val="minor"/>
    </font>
    <font>
      <sz val="10"/>
      <name val="Arial"/>
      <family val="2"/>
    </font>
    <font>
      <b/>
      <sz val="8"/>
      <color indexed="8"/>
      <name val="Arial"/>
      <family val="2"/>
    </font>
    <font>
      <sz val="8"/>
      <color indexed="8"/>
      <name val="Arial"/>
      <family val="2"/>
    </font>
    <font>
      <sz val="8"/>
      <color theme="1"/>
      <name val="Arial"/>
      <family val="2"/>
    </font>
    <font>
      <b/>
      <sz val="12"/>
      <name val="Arial"/>
      <family val="2"/>
    </font>
    <font>
      <b/>
      <i/>
      <sz val="11"/>
      <name val="Arial"/>
      <family val="2"/>
    </font>
    <font>
      <sz val="10"/>
      <color rgb="FF0070C0"/>
      <name val="Arial"/>
      <family val="2"/>
    </font>
    <font>
      <sz val="10"/>
      <color rgb="FFFF0000"/>
      <name val="Arial"/>
      <family val="2"/>
    </font>
    <font>
      <sz val="10"/>
      <color theme="1"/>
      <name val="Arial"/>
      <family val="2"/>
    </font>
    <font>
      <i/>
      <sz val="10"/>
      <name val="Arial"/>
      <family val="2"/>
    </font>
    <font>
      <b/>
      <sz val="12"/>
      <name val="Times New Roman"/>
      <family val="1"/>
    </font>
    <font>
      <b/>
      <sz val="10"/>
      <name val="Arial"/>
      <family val="2"/>
    </font>
    <font>
      <sz val="11"/>
      <color rgb="FFFF0000"/>
      <name val="Calibri"/>
      <family val="2"/>
      <scheme val="minor"/>
    </font>
    <font>
      <b/>
      <i/>
      <sz val="11"/>
      <color rgb="FFFF0000"/>
      <name val="Arial"/>
      <family val="2"/>
    </font>
    <font>
      <u/>
      <sz val="11"/>
      <color theme="10"/>
      <name val="Calibri"/>
      <family val="2"/>
      <scheme val="minor"/>
    </font>
    <font>
      <b/>
      <sz val="10"/>
      <color indexed="8"/>
      <name val="Arial"/>
      <family val="2"/>
    </font>
    <font>
      <sz val="10"/>
      <color theme="1"/>
      <name val="Calibri"/>
      <family val="2"/>
      <scheme val="minor"/>
    </font>
    <font>
      <sz val="8"/>
      <name val="Arial"/>
      <family val="2"/>
    </font>
    <font>
      <b/>
      <sz val="8"/>
      <name val="Arial"/>
      <family val="2"/>
    </font>
    <font>
      <sz val="11"/>
      <color theme="1"/>
      <name val="Arial"/>
      <family val="2"/>
    </font>
    <font>
      <sz val="8"/>
      <color rgb="FF0070C0"/>
      <name val="Arial"/>
      <family val="2"/>
    </font>
    <font>
      <u/>
      <sz val="10"/>
      <color theme="10"/>
      <name val="Arial"/>
      <family val="2"/>
    </font>
    <font>
      <sz val="11"/>
      <color indexed="8"/>
      <name val="Calibri"/>
      <family val="2"/>
      <scheme val="minor"/>
    </font>
    <font>
      <b/>
      <sz val="8"/>
      <name val="Helvetica"/>
      <family val="2"/>
    </font>
    <font>
      <sz val="8"/>
      <name val="Helvetica"/>
      <family val="2"/>
    </font>
    <font>
      <b/>
      <i/>
      <sz val="12"/>
      <name val="Arial"/>
      <family val="2"/>
    </font>
    <font>
      <u/>
      <sz val="10"/>
      <name val="Arial"/>
      <family val="2"/>
    </font>
    <font>
      <sz val="10"/>
      <name val="Calibri"/>
      <family val="2"/>
      <scheme val="minor"/>
    </font>
    <font>
      <b/>
      <vertAlign val="superscript"/>
      <sz val="8"/>
      <name val="Arial"/>
      <family val="2"/>
    </font>
    <font>
      <sz val="8"/>
      <color rgb="FFFF0000"/>
      <name val="Arial"/>
      <family val="2"/>
    </font>
    <font>
      <b/>
      <sz val="8"/>
      <color rgb="FFFF0000"/>
      <name val="Arial"/>
      <family val="2"/>
    </font>
    <font>
      <b/>
      <sz val="8"/>
      <color theme="1"/>
      <name val="Arial"/>
      <family val="2"/>
    </font>
    <font>
      <i/>
      <sz val="8"/>
      <name val="Arial"/>
      <family val="2"/>
    </font>
    <font>
      <b/>
      <sz val="10"/>
      <color theme="1"/>
      <name val="Arial"/>
      <family val="2"/>
    </font>
    <font>
      <vertAlign val="superscript"/>
      <sz val="8"/>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6" tint="0.79998168889431442"/>
        <bgColor indexed="64"/>
      </patternFill>
    </fill>
  </fills>
  <borders count="1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1">
    <xf numFmtId="0" fontId="0" fillId="0" borderId="0"/>
    <xf numFmtId="0" fontId="2" fillId="0" borderId="0"/>
    <xf numFmtId="0" fontId="1" fillId="0" borderId="0"/>
    <xf numFmtId="0" fontId="2" fillId="0" borderId="0"/>
    <xf numFmtId="0" fontId="1" fillId="0" borderId="0"/>
    <xf numFmtId="43" fontId="2" fillId="0" borderId="0" applyFont="0" applyFill="0" applyBorder="0" applyAlignment="0" applyProtection="0"/>
    <xf numFmtId="0" fontId="16" fillId="0" borderId="0" applyNumberFormat="0" applyFill="0" applyBorder="0" applyAlignment="0" applyProtection="0"/>
    <xf numFmtId="0" fontId="2" fillId="0" borderId="0"/>
    <xf numFmtId="0" fontId="24" fillId="0" borderId="0"/>
    <xf numFmtId="9" fontId="2"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1" fillId="2" borderId="0" xfId="2" applyFill="1"/>
    <xf numFmtId="0" fontId="3" fillId="2" borderId="0" xfId="1" applyFont="1" applyFill="1" applyBorder="1" applyAlignment="1">
      <alignment horizontal="left" vertical="top"/>
    </xf>
    <xf numFmtId="0" fontId="3" fillId="2" borderId="1" xfId="1" applyFont="1" applyFill="1" applyBorder="1" applyAlignment="1">
      <alignment horizontal="left" vertical="top"/>
    </xf>
    <xf numFmtId="0" fontId="9" fillId="2" borderId="0" xfId="2" applyFont="1" applyFill="1"/>
    <xf numFmtId="0" fontId="6" fillId="2" borderId="0" xfId="2" applyFont="1" applyFill="1" applyAlignment="1">
      <alignment horizontal="justify" vertical="justify" wrapText="1"/>
    </xf>
    <xf numFmtId="0" fontId="7" fillId="2" borderId="0" xfId="2" applyFont="1" applyFill="1" applyAlignment="1">
      <alignment horizontal="justify" vertical="justify" wrapText="1"/>
    </xf>
    <xf numFmtId="0" fontId="2" fillId="2" borderId="0" xfId="2" applyFont="1" applyFill="1" applyAlignment="1">
      <alignment horizontal="justify" vertical="justify" wrapText="1"/>
    </xf>
    <xf numFmtId="0" fontId="7" fillId="3" borderId="0" xfId="2" applyFont="1" applyFill="1" applyAlignment="1">
      <alignment horizontal="justify" vertical="justify" wrapText="1"/>
    </xf>
    <xf numFmtId="0" fontId="1" fillId="2" borderId="0" xfId="2" applyFill="1" applyAlignment="1">
      <alignment horizontal="justify" vertical="justify" wrapText="1"/>
    </xf>
    <xf numFmtId="0" fontId="6" fillId="2" borderId="0" xfId="2" applyFont="1" applyFill="1"/>
    <xf numFmtId="0" fontId="12" fillId="2" borderId="0" xfId="2" applyFont="1" applyFill="1"/>
    <xf numFmtId="0" fontId="13" fillId="2" borderId="0" xfId="2" applyFont="1" applyFill="1"/>
    <xf numFmtId="0" fontId="8" fillId="3" borderId="0" xfId="2" applyFont="1" applyFill="1"/>
    <xf numFmtId="0" fontId="8" fillId="2" borderId="0" xfId="2" applyFont="1" applyFill="1"/>
    <xf numFmtId="43" fontId="0" fillId="2" borderId="0" xfId="5" applyFont="1" applyFill="1"/>
    <xf numFmtId="164" fontId="2" fillId="2" borderId="0" xfId="2" applyNumberFormat="1" applyFont="1" applyFill="1" applyAlignment="1">
      <alignment horizontal="left"/>
    </xf>
    <xf numFmtId="0" fontId="10" fillId="2" borderId="0" xfId="2" applyFont="1" applyFill="1"/>
    <xf numFmtId="0" fontId="15" fillId="2" borderId="0" xfId="2" applyFont="1" applyFill="1" applyAlignment="1">
      <alignment horizontal="justify" vertical="justify" wrapText="1"/>
    </xf>
    <xf numFmtId="0" fontId="14" fillId="2" borderId="0" xfId="2" applyFont="1" applyFill="1"/>
    <xf numFmtId="0" fontId="14" fillId="3" borderId="0" xfId="2" applyFont="1" applyFill="1"/>
    <xf numFmtId="0" fontId="14" fillId="3" borderId="0" xfId="2" applyFont="1" applyFill="1" applyAlignment="1">
      <alignment horizontal="justify" vertical="justify" wrapText="1"/>
    </xf>
    <xf numFmtId="0" fontId="2" fillId="3" borderId="0" xfId="7" applyFont="1" applyFill="1" applyAlignment="1"/>
    <xf numFmtId="0" fontId="19" fillId="3" borderId="0" xfId="7" applyFont="1" applyFill="1" applyAlignment="1"/>
    <xf numFmtId="0" fontId="2" fillId="3" borderId="0" xfId="7" applyFont="1" applyFill="1"/>
    <xf numFmtId="0" fontId="21" fillId="3" borderId="0" xfId="4" applyFont="1" applyFill="1"/>
    <xf numFmtId="0" fontId="8" fillId="3" borderId="0" xfId="7" applyFont="1" applyFill="1" applyAlignment="1"/>
    <xf numFmtId="0" fontId="22" fillId="3" borderId="0" xfId="7" applyFont="1" applyFill="1" applyAlignment="1"/>
    <xf numFmtId="0" fontId="8" fillId="3" borderId="0" xfId="7" applyFont="1" applyFill="1"/>
    <xf numFmtId="0" fontId="11" fillId="3" borderId="0" xfId="7" applyFont="1" applyFill="1" applyAlignment="1"/>
    <xf numFmtId="0" fontId="2" fillId="3" borderId="0" xfId="7" applyFont="1" applyFill="1" applyAlignment="1">
      <alignment horizontal="left"/>
    </xf>
    <xf numFmtId="0" fontId="23" fillId="3" borderId="0" xfId="6" applyFont="1" applyFill="1" applyAlignment="1"/>
    <xf numFmtId="0" fontId="17" fillId="3" borderId="0" xfId="8" applyFont="1" applyFill="1"/>
    <xf numFmtId="0" fontId="9" fillId="3" borderId="0" xfId="7" applyFont="1" applyFill="1" applyAlignment="1"/>
    <xf numFmtId="0" fontId="10" fillId="3" borderId="0" xfId="4" applyFont="1" applyFill="1"/>
    <xf numFmtId="0" fontId="10" fillId="3" borderId="0" xfId="4" applyFont="1" applyFill="1" applyAlignment="1"/>
    <xf numFmtId="0" fontId="21" fillId="3" borderId="0" xfId="4" applyFont="1" applyFill="1" applyAlignment="1"/>
    <xf numFmtId="0" fontId="2" fillId="3" borderId="0" xfId="7" applyFont="1" applyFill="1" applyAlignment="1">
      <alignment vertical="center"/>
    </xf>
    <xf numFmtId="0" fontId="19" fillId="3" borderId="0" xfId="7" applyFont="1" applyFill="1" applyAlignment="1">
      <alignment vertical="center"/>
    </xf>
    <xf numFmtId="0" fontId="21" fillId="3" borderId="0" xfId="4" applyFont="1" applyFill="1" applyAlignment="1">
      <alignment horizontal="center"/>
    </xf>
    <xf numFmtId="0" fontId="19" fillId="3" borderId="0" xfId="7" applyFont="1" applyFill="1"/>
    <xf numFmtId="0" fontId="2" fillId="2" borderId="0" xfId="7" applyFill="1"/>
    <xf numFmtId="0" fontId="2" fillId="3" borderId="0" xfId="7" applyFont="1" applyFill="1" applyAlignment="1">
      <alignment horizontal="justify" vertical="top" wrapText="1"/>
    </xf>
    <xf numFmtId="0" fontId="2" fillId="2" borderId="0" xfId="7" applyFont="1" applyFill="1" applyAlignment="1"/>
    <xf numFmtId="0" fontId="26" fillId="4" borderId="0" xfId="7" applyFont="1" applyFill="1" applyAlignment="1">
      <alignment vertical="center"/>
    </xf>
    <xf numFmtId="0" fontId="2" fillId="4" borderId="0" xfId="7" applyFont="1" applyFill="1" applyAlignment="1">
      <alignment vertical="center"/>
    </xf>
    <xf numFmtId="0" fontId="19" fillId="0" borderId="0" xfId="7" applyFont="1"/>
    <xf numFmtId="0" fontId="2" fillId="3" borderId="0" xfId="7" applyFill="1"/>
    <xf numFmtId="0" fontId="6" fillId="2" borderId="0" xfId="7" applyFont="1" applyFill="1"/>
    <xf numFmtId="0" fontId="8" fillId="2" borderId="0" xfId="7" applyFont="1" applyFill="1" applyAlignment="1"/>
    <xf numFmtId="0" fontId="11" fillId="2" borderId="0" xfId="7" applyFont="1" applyFill="1" applyAlignment="1"/>
    <xf numFmtId="0" fontId="18" fillId="0" borderId="0" xfId="0" applyFont="1" applyAlignment="1">
      <alignment horizontal="justify" vertical="center"/>
    </xf>
    <xf numFmtId="0" fontId="4" fillId="3" borderId="0" xfId="2" applyFont="1" applyFill="1" applyAlignment="1">
      <alignment horizontal="left" vertical="top"/>
    </xf>
    <xf numFmtId="0" fontId="27" fillId="2" borderId="0" xfId="2" applyFont="1" applyFill="1"/>
    <xf numFmtId="0" fontId="28" fillId="2" borderId="0" xfId="6" applyFont="1" applyFill="1" applyAlignment="1"/>
    <xf numFmtId="0" fontId="28" fillId="3" borderId="0" xfId="6" applyFont="1" applyFill="1" applyAlignment="1"/>
    <xf numFmtId="0" fontId="29" fillId="0" borderId="0" xfId="7" applyFont="1" applyAlignment="1">
      <alignment wrapText="1"/>
    </xf>
    <xf numFmtId="0" fontId="29" fillId="0" borderId="0" xfId="7" applyFont="1"/>
    <xf numFmtId="0" fontId="9" fillId="0" borderId="0" xfId="7" applyFont="1"/>
    <xf numFmtId="0" fontId="19" fillId="0" borderId="0" xfId="7" applyFont="1" applyFill="1"/>
    <xf numFmtId="0" fontId="19" fillId="0" borderId="0" xfId="7" applyFont="1" applyFill="1" applyAlignment="1">
      <alignment wrapText="1"/>
    </xf>
    <xf numFmtId="0" fontId="20" fillId="0" borderId="2" xfId="7" applyFont="1" applyFill="1" applyBorder="1" applyAlignment="1">
      <alignment horizontal="left" vertical="top" wrapText="1"/>
    </xf>
    <xf numFmtId="0" fontId="20" fillId="0" borderId="3" xfId="7" applyFont="1" applyFill="1" applyBorder="1" applyAlignment="1">
      <alignment horizontal="left" vertical="top" wrapText="1"/>
    </xf>
    <xf numFmtId="0" fontId="20" fillId="0" borderId="4" xfId="7" applyFont="1" applyFill="1" applyBorder="1" applyAlignment="1">
      <alignment horizontal="left" vertical="top" wrapText="1"/>
    </xf>
    <xf numFmtId="0" fontId="20" fillId="0" borderId="5" xfId="7" applyFont="1" applyFill="1" applyBorder="1" applyAlignment="1">
      <alignment vertical="center"/>
    </xf>
    <xf numFmtId="0" fontId="20" fillId="0" borderId="6" xfId="7" applyFont="1" applyFill="1" applyBorder="1" applyAlignment="1">
      <alignment vertical="center"/>
    </xf>
    <xf numFmtId="0" fontId="19" fillId="0" borderId="6" xfId="7" applyFont="1" applyFill="1" applyBorder="1" applyAlignment="1">
      <alignment vertical="center" wrapText="1"/>
    </xf>
    <xf numFmtId="0" fontId="19" fillId="0" borderId="6" xfId="7" applyFont="1" applyFill="1" applyBorder="1"/>
    <xf numFmtId="9" fontId="19" fillId="0" borderId="6" xfId="9" applyFont="1" applyFill="1" applyBorder="1" applyAlignment="1">
      <alignment horizontal="right" vertical="center"/>
    </xf>
    <xf numFmtId="9" fontId="19" fillId="0" borderId="7" xfId="9" applyFont="1" applyFill="1" applyBorder="1" applyAlignment="1">
      <alignment horizontal="right" vertical="center"/>
    </xf>
    <xf numFmtId="0" fontId="19" fillId="0" borderId="0" xfId="7" applyFont="1" applyFill="1" applyBorder="1"/>
    <xf numFmtId="9" fontId="19" fillId="0" borderId="0" xfId="9" applyFont="1" applyFill="1" applyBorder="1" applyAlignment="1">
      <alignment horizontal="right" vertical="center"/>
    </xf>
    <xf numFmtId="165" fontId="19" fillId="0" borderId="0" xfId="5" applyNumberFormat="1" applyFont="1" applyFill="1" applyBorder="1"/>
    <xf numFmtId="0" fontId="19" fillId="0" borderId="8" xfId="7" applyFont="1" applyFill="1" applyBorder="1"/>
    <xf numFmtId="0" fontId="5" fillId="0" borderId="0" xfId="7" applyFont="1" applyFill="1" applyBorder="1" applyAlignment="1">
      <alignment horizontal="left"/>
    </xf>
    <xf numFmtId="0" fontId="19" fillId="0" borderId="0" xfId="7" applyFont="1" applyFill="1" applyBorder="1" applyAlignment="1">
      <alignment vertical="center" wrapText="1"/>
    </xf>
    <xf numFmtId="9" fontId="19" fillId="0" borderId="9" xfId="9" applyFont="1" applyFill="1" applyBorder="1" applyAlignment="1">
      <alignment horizontal="right" vertical="center"/>
    </xf>
    <xf numFmtId="0" fontId="20" fillId="0" borderId="8" xfId="7" applyFont="1" applyFill="1" applyBorder="1" applyAlignment="1">
      <alignment vertical="center"/>
    </xf>
    <xf numFmtId="0" fontId="20" fillId="0" borderId="0" xfId="7" applyFont="1" applyFill="1" applyBorder="1" applyAlignment="1">
      <alignment vertical="center"/>
    </xf>
    <xf numFmtId="0" fontId="20" fillId="0" borderId="8" xfId="0" applyFont="1" applyFill="1" applyBorder="1" applyAlignment="1">
      <alignment vertical="center"/>
    </xf>
    <xf numFmtId="0" fontId="20" fillId="0" borderId="0" xfId="0" applyFont="1" applyFill="1" applyBorder="1" applyAlignment="1">
      <alignment vertical="center"/>
    </xf>
    <xf numFmtId="0" fontId="19" fillId="0" borderId="0" xfId="0" applyFont="1" applyFill="1" applyBorder="1" applyAlignment="1">
      <alignment vertical="center" wrapText="1"/>
    </xf>
    <xf numFmtId="0" fontId="19" fillId="0" borderId="8" xfId="0" applyFont="1" applyFill="1" applyBorder="1"/>
    <xf numFmtId="0" fontId="5" fillId="0" borderId="0" xfId="0" applyFont="1" applyFill="1" applyBorder="1" applyAlignment="1">
      <alignment horizontal="left"/>
    </xf>
    <xf numFmtId="0" fontId="19" fillId="0" borderId="0" xfId="7" applyFont="1" applyFill="1" applyBorder="1" applyAlignment="1">
      <alignment horizontal="left"/>
    </xf>
    <xf numFmtId="0" fontId="31" fillId="0" borderId="8" xfId="7" applyFont="1" applyFill="1" applyBorder="1"/>
    <xf numFmtId="0" fontId="31" fillId="0" borderId="0" xfId="7" applyFont="1" applyFill="1" applyBorder="1" applyAlignment="1">
      <alignment horizontal="left"/>
    </xf>
    <xf numFmtId="0" fontId="32" fillId="0" borderId="0" xfId="7" applyFont="1" applyFill="1" applyBorder="1" applyAlignment="1">
      <alignment vertical="center"/>
    </xf>
    <xf numFmtId="0" fontId="19" fillId="0" borderId="0" xfId="7" applyFont="1" applyFill="1" applyBorder="1" applyAlignment="1"/>
    <xf numFmtId="9" fontId="19" fillId="0" borderId="0" xfId="9" applyFont="1" applyFill="1" applyBorder="1" applyAlignment="1">
      <alignment horizontal="right"/>
    </xf>
    <xf numFmtId="9" fontId="19" fillId="0" borderId="9" xfId="9" applyFont="1" applyFill="1" applyBorder="1" applyAlignment="1">
      <alignment horizontal="right"/>
    </xf>
    <xf numFmtId="166" fontId="19" fillId="0" borderId="0" xfId="7" applyNumberFormat="1" applyFont="1" applyFill="1" applyBorder="1" applyAlignment="1"/>
    <xf numFmtId="0" fontId="31" fillId="0" borderId="0" xfId="7" applyFont="1" applyFill="1"/>
    <xf numFmtId="0" fontId="19" fillId="0" borderId="0" xfId="7" applyFont="1" applyFill="1" applyBorder="1" applyAlignment="1">
      <alignment horizontal="right"/>
    </xf>
    <xf numFmtId="9" fontId="19" fillId="0" borderId="0" xfId="7" applyNumberFormat="1" applyFont="1" applyFill="1" applyBorder="1" applyAlignment="1"/>
    <xf numFmtId="0" fontId="20" fillId="0" borderId="11" xfId="7" applyFont="1" applyFill="1" applyBorder="1" applyAlignment="1">
      <alignment vertical="center"/>
    </xf>
    <xf numFmtId="0" fontId="19" fillId="0" borderId="11" xfId="7" applyFont="1" applyFill="1" applyBorder="1"/>
    <xf numFmtId="9" fontId="19" fillId="0" borderId="12" xfId="9" applyFont="1" applyFill="1" applyBorder="1" applyAlignment="1">
      <alignment horizontal="right" vertical="center"/>
    </xf>
    <xf numFmtId="0" fontId="20" fillId="0" borderId="2" xfId="7" applyFont="1" applyFill="1" applyBorder="1" applyAlignment="1">
      <alignment vertical="center" wrapText="1"/>
    </xf>
    <xf numFmtId="0" fontId="20" fillId="0" borderId="3" xfId="7" applyFont="1" applyFill="1" applyBorder="1" applyAlignment="1">
      <alignment vertical="center" wrapText="1"/>
    </xf>
    <xf numFmtId="0" fontId="20" fillId="0" borderId="4" xfId="7" applyFont="1" applyFill="1" applyBorder="1" applyAlignment="1">
      <alignment vertical="center" wrapText="1"/>
    </xf>
    <xf numFmtId="0" fontId="19" fillId="0" borderId="0" xfId="7" applyFont="1" applyFill="1" applyBorder="1" applyAlignment="1">
      <alignment vertical="center"/>
    </xf>
    <xf numFmtId="0" fontId="19" fillId="0" borderId="0" xfId="7" applyFont="1" applyFill="1" applyBorder="1" applyAlignment="1">
      <alignment horizontal="right" vertical="center"/>
    </xf>
    <xf numFmtId="0" fontId="19" fillId="0" borderId="9" xfId="7" applyFont="1" applyFill="1" applyBorder="1" applyAlignment="1">
      <alignment horizontal="right" vertical="center"/>
    </xf>
    <xf numFmtId="167" fontId="19" fillId="0" borderId="0" xfId="9" applyNumberFormat="1" applyFont="1" applyFill="1" applyBorder="1" applyAlignment="1">
      <alignment horizontal="right" vertical="center"/>
    </xf>
    <xf numFmtId="167" fontId="19" fillId="0" borderId="9" xfId="9" applyNumberFormat="1" applyFont="1" applyFill="1" applyBorder="1" applyAlignment="1">
      <alignment horizontal="right" vertical="center"/>
    </xf>
    <xf numFmtId="0" fontId="5" fillId="0" borderId="11" xfId="7" applyFont="1" applyFill="1" applyBorder="1" applyAlignment="1">
      <alignment horizontal="left"/>
    </xf>
    <xf numFmtId="0" fontId="19" fillId="0" borderId="11" xfId="7" applyFont="1" applyFill="1" applyBorder="1" applyAlignment="1">
      <alignment vertical="center"/>
    </xf>
    <xf numFmtId="0" fontId="19" fillId="0" borderId="11" xfId="7" applyFont="1" applyFill="1" applyBorder="1" applyAlignment="1">
      <alignment horizontal="right" vertical="center"/>
    </xf>
    <xf numFmtId="0" fontId="19" fillId="0" borderId="12" xfId="7" applyFont="1" applyFill="1" applyBorder="1" applyAlignment="1">
      <alignment horizontal="right" vertical="center"/>
    </xf>
    <xf numFmtId="0" fontId="20" fillId="0" borderId="0" xfId="7" applyFont="1" applyFill="1"/>
    <xf numFmtId="0" fontId="19" fillId="0" borderId="6" xfId="7" applyFont="1" applyFill="1" applyBorder="1" applyAlignment="1">
      <alignment vertical="center"/>
    </xf>
    <xf numFmtId="0" fontId="19" fillId="0" borderId="6" xfId="7" applyFont="1" applyFill="1" applyBorder="1" applyAlignment="1">
      <alignment horizontal="right" vertical="center"/>
    </xf>
    <xf numFmtId="0" fontId="19" fillId="0" borderId="7" xfId="7" applyFont="1" applyFill="1" applyBorder="1" applyAlignment="1">
      <alignment horizontal="right" vertical="center"/>
    </xf>
    <xf numFmtId="0" fontId="19" fillId="0" borderId="10" xfId="7" applyFont="1" applyFill="1" applyBorder="1"/>
    <xf numFmtId="0" fontId="20" fillId="0" borderId="2" xfId="7" applyFont="1" applyFill="1" applyBorder="1"/>
    <xf numFmtId="0" fontId="19" fillId="0" borderId="3" xfId="7" applyFont="1" applyFill="1" applyBorder="1"/>
    <xf numFmtId="0" fontId="20" fillId="0" borderId="3" xfId="7" applyFont="1" applyFill="1" applyBorder="1"/>
    <xf numFmtId="0" fontId="20" fillId="0" borderId="4" xfId="7" applyFont="1" applyFill="1" applyBorder="1"/>
    <xf numFmtId="0" fontId="19" fillId="0" borderId="9" xfId="7" applyFont="1" applyFill="1" applyBorder="1"/>
    <xf numFmtId="0" fontId="19" fillId="0" borderId="12" xfId="7" applyFont="1" applyFill="1" applyBorder="1"/>
    <xf numFmtId="3" fontId="19" fillId="0" borderId="0" xfId="7" applyNumberFormat="1" applyFont="1" applyFill="1" applyBorder="1" applyAlignment="1">
      <alignment horizontal="right" vertical="center"/>
    </xf>
    <xf numFmtId="8" fontId="19" fillId="0" borderId="0" xfId="7" applyNumberFormat="1" applyFont="1" applyFill="1" applyBorder="1" applyAlignment="1">
      <alignment horizontal="right" vertical="center"/>
    </xf>
    <xf numFmtId="0" fontId="5" fillId="0" borderId="0" xfId="2" applyFont="1"/>
    <xf numFmtId="0" fontId="19" fillId="0" borderId="0" xfId="7" applyNumberFormat="1" applyFont="1" applyFill="1" applyBorder="1" applyAlignment="1">
      <alignment horizontal="right" vertical="center"/>
    </xf>
    <xf numFmtId="0" fontId="20" fillId="0" borderId="10" xfId="7" applyFont="1" applyFill="1" applyBorder="1" applyAlignment="1">
      <alignment vertical="center"/>
    </xf>
    <xf numFmtId="168" fontId="19" fillId="0" borderId="11" xfId="5" applyNumberFormat="1" applyFont="1" applyFill="1" applyBorder="1" applyAlignment="1">
      <alignment horizontal="right" vertical="center"/>
    </xf>
    <xf numFmtId="0" fontId="19" fillId="0" borderId="11" xfId="7" applyNumberFormat="1" applyFont="1" applyFill="1" applyBorder="1" applyAlignment="1">
      <alignment horizontal="right" vertical="center"/>
    </xf>
    <xf numFmtId="0" fontId="2" fillId="0" borderId="0" xfId="7" applyFont="1"/>
    <xf numFmtId="0" fontId="33" fillId="5" borderId="0" xfId="7" applyFont="1" applyFill="1"/>
    <xf numFmtId="0" fontId="19" fillId="5" borderId="0" xfId="7" applyFont="1" applyFill="1"/>
    <xf numFmtId="165" fontId="5" fillId="5" borderId="0" xfId="5" applyNumberFormat="1" applyFont="1" applyFill="1"/>
    <xf numFmtId="165" fontId="19" fillId="5" borderId="0" xfId="7" applyNumberFormat="1" applyFont="1" applyFill="1"/>
    <xf numFmtId="1" fontId="19" fillId="5" borderId="0" xfId="7" applyNumberFormat="1" applyFont="1" applyFill="1"/>
    <xf numFmtId="0" fontId="33" fillId="5" borderId="0" xfId="7" applyFont="1" applyFill="1" applyAlignment="1">
      <alignment horizontal="left"/>
    </xf>
    <xf numFmtId="0" fontId="6" fillId="2" borderId="0" xfId="2" applyFont="1" applyFill="1" applyAlignment="1">
      <alignment horizontal="justify" vertical="justify"/>
    </xf>
    <xf numFmtId="0" fontId="29" fillId="0" borderId="0" xfId="7" applyFont="1" applyAlignment="1"/>
    <xf numFmtId="0" fontId="9" fillId="0" borderId="0" xfId="7" applyFont="1" applyAlignment="1"/>
    <xf numFmtId="0" fontId="1" fillId="2" borderId="0" xfId="2" applyFill="1" applyAlignment="1">
      <alignment wrapText="1"/>
    </xf>
    <xf numFmtId="0" fontId="2" fillId="0" borderId="0" xfId="7" applyFont="1" applyAlignment="1">
      <alignment wrapText="1"/>
    </xf>
    <xf numFmtId="0" fontId="2" fillId="0" borderId="0" xfId="7" applyFont="1" applyAlignment="1"/>
    <xf numFmtId="0" fontId="33" fillId="0" borderId="13" xfId="2" applyFont="1" applyFill="1" applyBorder="1" applyAlignment="1"/>
    <xf numFmtId="0" fontId="33" fillId="0" borderId="14" xfId="2" applyFont="1" applyFill="1" applyBorder="1" applyAlignment="1">
      <alignment wrapText="1"/>
    </xf>
    <xf numFmtId="0" fontId="33" fillId="0" borderId="15" xfId="2" applyFont="1" applyFill="1" applyBorder="1" applyAlignment="1">
      <alignment wrapText="1"/>
    </xf>
    <xf numFmtId="0" fontId="19" fillId="0" borderId="0" xfId="7" applyFont="1" applyAlignment="1">
      <alignment wrapText="1"/>
    </xf>
    <xf numFmtId="0" fontId="21" fillId="2" borderId="0" xfId="2" applyFont="1" applyFill="1" applyAlignment="1">
      <alignment horizontal="justify" vertical="justify" wrapText="1"/>
    </xf>
    <xf numFmtId="0" fontId="10" fillId="2" borderId="0" xfId="2" applyFont="1" applyFill="1" applyAlignment="1">
      <alignment horizontal="justify" vertical="justify" wrapText="1"/>
    </xf>
    <xf numFmtId="0" fontId="35" fillId="2" borderId="0" xfId="2" applyFont="1" applyFill="1" applyAlignment="1">
      <alignment horizontal="justify" vertical="justify" wrapText="1"/>
    </xf>
    <xf numFmtId="0" fontId="19" fillId="0" borderId="9" xfId="7" applyFont="1" applyFill="1" applyBorder="1" applyAlignment="1">
      <alignment vertical="top" wrapText="1"/>
    </xf>
    <xf numFmtId="0" fontId="5" fillId="0" borderId="9" xfId="2" applyFont="1" applyBorder="1" applyAlignment="1">
      <alignment vertical="top" wrapText="1"/>
    </xf>
    <xf numFmtId="0" fontId="33" fillId="0" borderId="8" xfId="2" applyFont="1" applyBorder="1" applyAlignment="1">
      <alignment vertical="top" wrapText="1"/>
    </xf>
    <xf numFmtId="0" fontId="5" fillId="0" borderId="0" xfId="2" applyFont="1" applyBorder="1" applyAlignment="1">
      <alignment vertical="top"/>
    </xf>
    <xf numFmtId="0" fontId="5" fillId="0" borderId="0" xfId="2" applyFont="1" applyBorder="1" applyAlignment="1">
      <alignment vertical="top" wrapText="1"/>
    </xf>
    <xf numFmtId="0" fontId="19" fillId="0" borderId="0" xfId="2" applyFont="1" applyBorder="1" applyAlignment="1">
      <alignment vertical="top" wrapText="1"/>
    </xf>
    <xf numFmtId="0" fontId="20" fillId="0" borderId="8" xfId="2" applyFont="1" applyBorder="1" applyAlignment="1">
      <alignment vertical="top" wrapText="1"/>
    </xf>
    <xf numFmtId="0" fontId="5" fillId="0" borderId="11" xfId="2" applyFont="1" applyBorder="1" applyAlignment="1">
      <alignment vertical="top" wrapText="1"/>
    </xf>
    <xf numFmtId="0" fontId="5" fillId="0" borderId="12" xfId="2" applyFont="1" applyBorder="1" applyAlignment="1">
      <alignment vertical="top" wrapText="1"/>
    </xf>
    <xf numFmtId="1" fontId="19" fillId="0" borderId="0" xfId="7" applyNumberFormat="1" applyFont="1" applyFill="1" applyBorder="1"/>
    <xf numFmtId="9" fontId="19" fillId="0" borderId="11" xfId="10" applyFont="1" applyFill="1" applyBorder="1" applyAlignment="1">
      <alignment vertical="center"/>
    </xf>
    <xf numFmtId="167" fontId="19" fillId="0" borderId="11" xfId="10" applyNumberFormat="1" applyFont="1" applyFill="1" applyBorder="1" applyAlignment="1">
      <alignment vertical="center"/>
    </xf>
    <xf numFmtId="167" fontId="19" fillId="0" borderId="0" xfId="10" applyNumberFormat="1" applyFont="1" applyFill="1"/>
    <xf numFmtId="0" fontId="33" fillId="0" borderId="11" xfId="2" applyFont="1" applyBorder="1" applyAlignment="1">
      <alignment vertical="top" wrapText="1"/>
    </xf>
    <xf numFmtId="0" fontId="26" fillId="4" borderId="0" xfId="7" applyFont="1" applyFill="1" applyAlignment="1">
      <alignment vertical="center"/>
    </xf>
    <xf numFmtId="0" fontId="13" fillId="3" borderId="0" xfId="7" applyFont="1" applyFill="1" applyAlignment="1">
      <alignment vertical="center"/>
    </xf>
    <xf numFmtId="0" fontId="25" fillId="4" borderId="0" xfId="7" applyFont="1" applyFill="1" applyAlignment="1">
      <alignment vertical="center"/>
    </xf>
    <xf numFmtId="0" fontId="33" fillId="5" borderId="0" xfId="7" applyFont="1" applyFill="1" applyAlignment="1">
      <alignment horizontal="left"/>
    </xf>
  </cellXfs>
  <cellStyles count="11">
    <cellStyle name="Hyperlink" xfId="6" builtinId="8"/>
    <cellStyle name="Komma 2" xfId="5"/>
    <cellStyle name="Normal_m2_bagfunctie" xfId="3"/>
    <cellStyle name="Procent" xfId="10" builtinId="5"/>
    <cellStyle name="Procent 2" xfId="9"/>
    <cellStyle name="Standaard" xfId="0" builtinId="0"/>
    <cellStyle name="Standaard 2" xfId="2"/>
    <cellStyle name="Standaard 2 2" xfId="7"/>
    <cellStyle name="Standaard 3" xfId="4"/>
    <cellStyle name="Standaard 4" xfId="8"/>
    <cellStyle name="Standaard_spv ind 7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6</xdr:col>
      <xdr:colOff>37562</xdr:colOff>
      <xdr:row>15</xdr:row>
      <xdr:rowOff>66524</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1743075"/>
          <a:ext cx="4304762" cy="12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85726</xdr:rowOff>
    </xdr:from>
    <xdr:to>
      <xdr:col>9</xdr:col>
      <xdr:colOff>257175</xdr:colOff>
      <xdr:row>34</xdr:row>
      <xdr:rowOff>128230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0" y="371476"/>
          <a:ext cx="6705600" cy="46145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MODNAM/Werk/MRontwikkelprojecten/CE%20Monitor%202020/4%20Indicatoren/Indicatoren_Data_bewerking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enOverzicht"/>
      <sheetName val="DMI"/>
      <sheetName val="DMI_EU"/>
      <sheetName val="DMC"/>
      <sheetName val="DMC_EU"/>
      <sheetName val="RMI"/>
      <sheetName val="RMC"/>
      <sheetName val="RMI_RMC_EU"/>
      <sheetName val="Afvalaanbod(MM)"/>
      <sheetName val="Afvalaanbod_EU"/>
      <sheetName val="Afvalaanbod(afvalrekening)"/>
      <sheetName val="Zelfvoorzienendheid"/>
      <sheetName val="Zelfvoorzienendheid_EU"/>
      <sheetName val="SubstitutieEnergie"/>
      <sheetName val="SubstitutieEnergie_EU"/>
      <sheetName val="Materiaalprod1"/>
      <sheetName val="Materiaalprod1_EU"/>
      <sheetName val="Materiaalprod2"/>
      <sheetName val="BKGemissies"/>
      <sheetName val="CO2emissie_EU"/>
      <sheetName val="Afvalverwerking_eurostat"/>
      <sheetName val="Afvalverwerking(MM)"/>
      <sheetName val="Afvalverwerking(afvalrekening)"/>
      <sheetName val="BKG_voetafdruk"/>
      <sheetName val="Blad1"/>
      <sheetName val="CMUR_EU"/>
    </sheetNames>
    <sheetDataSet>
      <sheetData sheetId="0"/>
      <sheetData sheetId="1">
        <row r="135">
          <cell r="F135">
            <v>31.400754457634921</v>
          </cell>
        </row>
      </sheetData>
      <sheetData sheetId="2">
        <row r="115">
          <cell r="D115">
            <v>16.102</v>
          </cell>
        </row>
      </sheetData>
      <sheetData sheetId="3">
        <row r="39">
          <cell r="F39">
            <v>11.326759126490506</v>
          </cell>
        </row>
      </sheetData>
      <sheetData sheetId="4">
        <row r="52">
          <cell r="D52">
            <v>14.433999999999999</v>
          </cell>
        </row>
      </sheetData>
      <sheetData sheetId="5">
        <row r="28">
          <cell r="G28">
            <v>37.341645390735124</v>
          </cell>
        </row>
      </sheetData>
      <sheetData sheetId="6"/>
      <sheetData sheetId="7">
        <row r="52">
          <cell r="D52">
            <v>19.681000000000001</v>
          </cell>
        </row>
      </sheetData>
      <sheetData sheetId="8"/>
      <sheetData sheetId="9">
        <row r="12">
          <cell r="E12">
            <v>1765</v>
          </cell>
        </row>
        <row r="14">
          <cell r="E14">
            <v>2539</v>
          </cell>
        </row>
      </sheetData>
      <sheetData sheetId="10"/>
      <sheetData sheetId="11">
        <row r="23">
          <cell r="F23">
            <v>0.52808752042588614</v>
          </cell>
        </row>
      </sheetData>
      <sheetData sheetId="12">
        <row r="38">
          <cell r="E38">
            <v>0.846579454649523</v>
          </cell>
        </row>
      </sheetData>
      <sheetData sheetId="13"/>
      <sheetData sheetId="14"/>
      <sheetData sheetId="15">
        <row r="20">
          <cell r="G20">
            <v>3.8257042434457316</v>
          </cell>
        </row>
      </sheetData>
      <sheetData sheetId="16">
        <row r="23">
          <cell r="D23">
            <v>2.0297684918787287</v>
          </cell>
        </row>
      </sheetData>
      <sheetData sheetId="17"/>
      <sheetData sheetId="18"/>
      <sheetData sheetId="19">
        <row r="34">
          <cell r="K34">
            <v>8922.3534999999993</v>
          </cell>
        </row>
        <row r="35">
          <cell r="K35">
            <v>12109.380150000001</v>
          </cell>
        </row>
      </sheetData>
      <sheetData sheetId="20">
        <row r="13">
          <cell r="E13">
            <v>807</v>
          </cell>
        </row>
        <row r="15">
          <cell r="E15">
            <v>1701</v>
          </cell>
        </row>
        <row r="25">
          <cell r="E25">
            <v>341</v>
          </cell>
        </row>
        <row r="26">
          <cell r="E26">
            <v>65</v>
          </cell>
        </row>
        <row r="37">
          <cell r="E37">
            <v>39</v>
          </cell>
        </row>
        <row r="38">
          <cell r="E38">
            <v>68</v>
          </cell>
        </row>
      </sheetData>
      <sheetData sheetId="21"/>
      <sheetData sheetId="22"/>
      <sheetData sheetId="23"/>
      <sheetData sheetId="24"/>
      <sheetData sheetId="25">
        <row r="12">
          <cell r="J12">
            <v>11.2</v>
          </cell>
        </row>
        <row r="13">
          <cell r="J13">
            <v>29.9</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1"/>
  <sheetViews>
    <sheetView tabSelected="1" zoomScaleNormal="100" workbookViewId="0"/>
  </sheetViews>
  <sheetFormatPr defaultColWidth="8.85546875" defaultRowHeight="15" x14ac:dyDescent="0.25"/>
  <cols>
    <col min="1" max="1" width="18.28515625" style="1" customWidth="1"/>
    <col min="2" max="11" width="9.140625" style="1" customWidth="1"/>
    <col min="12" max="16384" width="8.85546875" style="1"/>
  </cols>
  <sheetData>
    <row r="3" spans="1:14" ht="15.75" x14ac:dyDescent="0.25">
      <c r="A3" s="10" t="s">
        <v>135</v>
      </c>
    </row>
    <row r="4" spans="1:14" ht="15.75" x14ac:dyDescent="0.25">
      <c r="A4" s="53"/>
    </row>
    <row r="5" spans="1:14" ht="15.75" x14ac:dyDescent="0.25">
      <c r="A5" s="11"/>
    </row>
    <row r="6" spans="1:14" x14ac:dyDescent="0.25">
      <c r="A6" s="12" t="s">
        <v>136</v>
      </c>
    </row>
    <row r="11" spans="1:14" x14ac:dyDescent="0.25">
      <c r="A11" s="13"/>
      <c r="B11" s="13"/>
      <c r="C11" s="13"/>
      <c r="D11" s="13"/>
      <c r="E11" s="13"/>
      <c r="F11" s="13"/>
      <c r="G11" s="13"/>
      <c r="H11" s="13"/>
      <c r="I11" s="13"/>
      <c r="J11" s="13"/>
      <c r="K11" s="13"/>
      <c r="L11" s="13"/>
      <c r="M11" s="13"/>
      <c r="N11" s="4"/>
    </row>
    <row r="12" spans="1:14" x14ac:dyDescent="0.25">
      <c r="A12" s="13"/>
      <c r="B12" s="13"/>
      <c r="C12" s="13"/>
      <c r="D12" s="13"/>
      <c r="E12" s="13"/>
      <c r="F12" s="13"/>
      <c r="G12" s="13"/>
      <c r="H12" s="13"/>
      <c r="I12" s="13"/>
      <c r="J12" s="13"/>
      <c r="K12" s="13"/>
      <c r="L12" s="13"/>
      <c r="M12" s="13"/>
      <c r="N12" s="4"/>
    </row>
    <row r="13" spans="1:14" x14ac:dyDescent="0.25">
      <c r="A13" s="13"/>
      <c r="B13" s="13"/>
      <c r="C13" s="13"/>
      <c r="D13" s="13"/>
      <c r="E13" s="13"/>
      <c r="F13" s="13"/>
      <c r="G13" s="13"/>
      <c r="H13" s="13"/>
      <c r="I13" s="13"/>
      <c r="J13" s="13"/>
      <c r="K13" s="13"/>
      <c r="L13" s="13"/>
      <c r="M13" s="13"/>
      <c r="N13" s="4"/>
    </row>
    <row r="14" spans="1:14" x14ac:dyDescent="0.25">
      <c r="A14" s="14"/>
      <c r="B14" s="13"/>
      <c r="C14" s="13"/>
      <c r="D14" s="13"/>
      <c r="E14" s="13"/>
      <c r="F14" s="13"/>
      <c r="G14" s="13"/>
      <c r="H14" s="13"/>
      <c r="I14" s="13"/>
      <c r="J14" s="13"/>
      <c r="K14" s="13"/>
      <c r="L14" s="13"/>
      <c r="M14" s="13"/>
    </row>
    <row r="15" spans="1:14" x14ac:dyDescent="0.25">
      <c r="A15" s="13"/>
      <c r="B15" s="14"/>
      <c r="C15" s="14"/>
      <c r="D15" s="14"/>
      <c r="E15" s="14"/>
      <c r="F15" s="14"/>
      <c r="G15" s="14"/>
      <c r="H15" s="14"/>
      <c r="I15" s="14"/>
      <c r="J15" s="14"/>
      <c r="K15" s="14"/>
      <c r="L15" s="14"/>
      <c r="M15" s="14"/>
    </row>
    <row r="20" spans="1:1" x14ac:dyDescent="0.25">
      <c r="A20" s="14"/>
    </row>
    <row r="29" spans="1:1" s="15" customFormat="1" x14ac:dyDescent="0.25"/>
    <row r="30" spans="1:1" s="15" customFormat="1" x14ac:dyDescent="0.25"/>
    <row r="31" spans="1:1" s="15" customFormat="1" x14ac:dyDescent="0.25"/>
    <row r="32" spans="1:1" s="15" customFormat="1" x14ac:dyDescent="0.25"/>
    <row r="33" s="15" customFormat="1" x14ac:dyDescent="0.25"/>
    <row r="34" s="15" customFormat="1" x14ac:dyDescent="0.25"/>
    <row r="50" spans="1:1" x14ac:dyDescent="0.25">
      <c r="A50" s="17" t="s">
        <v>5</v>
      </c>
    </row>
    <row r="51" spans="1:1" x14ac:dyDescent="0.25">
      <c r="A51" s="16">
        <v>43831</v>
      </c>
    </row>
  </sheetData>
  <pageMargins left="0.7" right="0.7" top="0.75" bottom="0.75" header="0.3" footer="0.3"/>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zoomScaleNormal="100" workbookViewId="0">
      <selection activeCell="B20" sqref="B20"/>
    </sheetView>
  </sheetViews>
  <sheetFormatPr defaultRowHeight="14.25" x14ac:dyDescent="0.2"/>
  <cols>
    <col min="1" max="1" width="24.140625" style="25" customWidth="1"/>
    <col min="2" max="2" width="86.42578125" style="25" customWidth="1"/>
    <col min="3" max="16384" width="9.140625" style="25"/>
  </cols>
  <sheetData>
    <row r="1" spans="1:12" ht="15" customHeight="1" x14ac:dyDescent="0.25">
      <c r="A1" s="48" t="s">
        <v>18</v>
      </c>
      <c r="B1" s="43"/>
      <c r="C1" s="23"/>
      <c r="D1" s="23"/>
      <c r="E1" s="22"/>
      <c r="F1" s="22"/>
      <c r="G1" s="22"/>
      <c r="H1" s="24"/>
      <c r="I1" s="24"/>
      <c r="J1" s="24"/>
      <c r="K1" s="24"/>
      <c r="L1" s="24"/>
    </row>
    <row r="2" spans="1:12" ht="15" customHeight="1" x14ac:dyDescent="0.2">
      <c r="A2" s="49"/>
      <c r="B2" s="49"/>
      <c r="C2" s="27"/>
      <c r="D2" s="27"/>
      <c r="E2" s="26"/>
      <c r="F2" s="26"/>
      <c r="G2" s="26"/>
      <c r="H2" s="28"/>
      <c r="I2" s="28"/>
      <c r="J2" s="28"/>
      <c r="K2" s="24"/>
      <c r="L2" s="24"/>
    </row>
    <row r="3" spans="1:12" ht="15" customHeight="1" x14ac:dyDescent="0.2">
      <c r="A3" s="49"/>
      <c r="B3" s="49"/>
      <c r="C3" s="27"/>
      <c r="D3" s="27"/>
      <c r="E3" s="26"/>
      <c r="F3" s="26"/>
      <c r="G3" s="26"/>
      <c r="H3" s="28"/>
      <c r="I3" s="28"/>
      <c r="J3" s="28"/>
      <c r="K3" s="24"/>
      <c r="L3" s="24"/>
    </row>
    <row r="4" spans="1:12" ht="15" customHeight="1" x14ac:dyDescent="0.2">
      <c r="A4" s="50" t="s">
        <v>19</v>
      </c>
      <c r="B4" s="50" t="s">
        <v>18</v>
      </c>
      <c r="C4" s="24"/>
      <c r="D4" s="22"/>
      <c r="E4" s="22"/>
      <c r="F4" s="22"/>
      <c r="G4" s="22"/>
      <c r="H4" s="24"/>
      <c r="I4" s="24"/>
      <c r="J4" s="24"/>
      <c r="K4" s="24"/>
      <c r="L4" s="24"/>
    </row>
    <row r="5" spans="1:12" ht="15" customHeight="1" x14ac:dyDescent="0.2">
      <c r="A5" s="29"/>
      <c r="B5" s="29"/>
      <c r="C5" s="24"/>
      <c r="D5" s="22"/>
      <c r="E5" s="22"/>
      <c r="F5" s="22"/>
      <c r="G5" s="22"/>
      <c r="H5" s="24"/>
      <c r="I5" s="24"/>
      <c r="J5" s="24"/>
      <c r="K5" s="24"/>
      <c r="L5" s="24"/>
    </row>
    <row r="6" spans="1:12" ht="15" customHeight="1" x14ac:dyDescent="0.2">
      <c r="A6" s="30" t="s">
        <v>6</v>
      </c>
      <c r="B6" s="54" t="s">
        <v>22</v>
      </c>
      <c r="C6" s="24"/>
      <c r="D6" s="22"/>
      <c r="E6" s="22"/>
      <c r="F6" s="22"/>
      <c r="G6" s="22"/>
      <c r="H6" s="24"/>
      <c r="I6" s="24"/>
      <c r="J6" s="24"/>
      <c r="K6" s="24"/>
      <c r="L6" s="24"/>
    </row>
    <row r="7" spans="1:12" ht="15" customHeight="1" x14ac:dyDescent="0.2">
      <c r="A7" s="30" t="s">
        <v>38</v>
      </c>
      <c r="B7" s="54" t="s">
        <v>158</v>
      </c>
      <c r="C7" s="24"/>
      <c r="D7" s="22"/>
      <c r="E7" s="22"/>
      <c r="F7" s="22"/>
      <c r="G7" s="22"/>
      <c r="H7" s="24"/>
      <c r="I7" s="24"/>
      <c r="J7" s="24"/>
      <c r="K7" s="24"/>
      <c r="L7" s="24"/>
    </row>
    <row r="8" spans="1:12" s="24" customFormat="1" ht="15" customHeight="1" x14ac:dyDescent="0.2">
      <c r="A8" s="43" t="s">
        <v>1</v>
      </c>
      <c r="B8" s="54" t="s">
        <v>139</v>
      </c>
      <c r="D8" s="22"/>
      <c r="E8" s="22"/>
      <c r="F8" s="22"/>
      <c r="G8" s="22"/>
    </row>
    <row r="9" spans="1:12" s="24" customFormat="1" ht="15" customHeight="1" x14ac:dyDescent="0.2">
      <c r="A9" s="43" t="s">
        <v>140</v>
      </c>
      <c r="B9" s="54" t="s">
        <v>143</v>
      </c>
      <c r="D9" s="22"/>
      <c r="E9" s="22"/>
      <c r="F9" s="22"/>
      <c r="G9" s="22"/>
    </row>
    <row r="10" spans="1:12" ht="15" customHeight="1" x14ac:dyDescent="0.2">
      <c r="A10" s="43" t="s">
        <v>141</v>
      </c>
      <c r="B10" s="54" t="s">
        <v>144</v>
      </c>
      <c r="C10" s="24"/>
      <c r="D10" s="22"/>
      <c r="E10" s="22"/>
      <c r="F10" s="22"/>
      <c r="G10" s="22"/>
      <c r="H10" s="24"/>
      <c r="I10" s="24"/>
      <c r="J10" s="24"/>
      <c r="K10" s="24"/>
      <c r="L10" s="24"/>
    </row>
    <row r="11" spans="1:12" ht="15" customHeight="1" x14ac:dyDescent="0.2">
      <c r="A11" s="43" t="s">
        <v>21</v>
      </c>
      <c r="B11" s="54" t="s">
        <v>146</v>
      </c>
      <c r="C11" s="22"/>
      <c r="D11" s="22"/>
      <c r="E11" s="22"/>
      <c r="F11" s="22"/>
      <c r="G11" s="22"/>
      <c r="H11" s="24"/>
      <c r="I11" s="24"/>
      <c r="J11" s="24"/>
      <c r="K11" s="24"/>
      <c r="L11" s="24"/>
    </row>
    <row r="12" spans="1:12" ht="15" customHeight="1" x14ac:dyDescent="0.2">
      <c r="A12" s="43" t="s">
        <v>148</v>
      </c>
      <c r="B12" s="54" t="s">
        <v>149</v>
      </c>
      <c r="C12" s="22"/>
      <c r="D12" s="22"/>
      <c r="E12" s="22"/>
      <c r="F12" s="22"/>
      <c r="G12" s="22"/>
      <c r="H12" s="24"/>
      <c r="I12" s="24"/>
      <c r="J12" s="24"/>
      <c r="K12" s="24"/>
      <c r="L12" s="24"/>
    </row>
    <row r="13" spans="1:12" ht="15" customHeight="1" x14ac:dyDescent="0.2">
      <c r="A13" s="30"/>
      <c r="B13" s="55"/>
      <c r="C13" s="32"/>
      <c r="D13" s="22"/>
      <c r="E13" s="22"/>
      <c r="F13" s="22"/>
      <c r="G13" s="22"/>
      <c r="H13" s="24"/>
      <c r="I13" s="24"/>
      <c r="J13" s="24"/>
      <c r="K13" s="24"/>
      <c r="L13" s="24"/>
    </row>
    <row r="14" spans="1:12" ht="15" customHeight="1" x14ac:dyDescent="0.2">
      <c r="A14" s="30"/>
      <c r="B14" s="55"/>
      <c r="C14" s="22"/>
      <c r="D14" s="22"/>
      <c r="E14" s="22"/>
      <c r="F14" s="22"/>
      <c r="G14" s="22"/>
      <c r="H14" s="24"/>
      <c r="I14" s="24"/>
      <c r="J14" s="24"/>
      <c r="K14" s="24"/>
      <c r="L14" s="24"/>
    </row>
    <row r="15" spans="1:12" ht="15" customHeight="1" x14ac:dyDescent="0.2">
      <c r="A15" s="30"/>
      <c r="B15" s="31"/>
      <c r="C15" s="22"/>
      <c r="D15" s="22"/>
      <c r="E15" s="22"/>
      <c r="F15" s="22"/>
      <c r="G15" s="22"/>
      <c r="H15" s="24"/>
      <c r="I15" s="24"/>
      <c r="J15" s="24"/>
      <c r="K15" s="24"/>
      <c r="L15" s="24"/>
    </row>
    <row r="16" spans="1:12" ht="15" customHeight="1" x14ac:dyDescent="0.2">
      <c r="A16" s="30"/>
      <c r="B16" s="31"/>
      <c r="C16" s="22"/>
      <c r="D16" s="22"/>
      <c r="E16" s="22"/>
      <c r="F16" s="22"/>
      <c r="G16" s="22"/>
      <c r="H16" s="24"/>
      <c r="I16" s="24"/>
      <c r="J16" s="24"/>
      <c r="K16" s="24"/>
      <c r="L16" s="24"/>
    </row>
    <row r="17" spans="1:12" ht="15" customHeight="1" x14ac:dyDescent="0.2">
      <c r="A17" s="30"/>
      <c r="B17" s="31"/>
      <c r="C17" s="22"/>
      <c r="D17" s="22"/>
      <c r="E17" s="22"/>
      <c r="F17" s="33"/>
      <c r="G17" s="22"/>
      <c r="H17" s="24"/>
      <c r="I17" s="24"/>
      <c r="J17" s="24"/>
      <c r="K17" s="24"/>
      <c r="L17" s="24"/>
    </row>
    <row r="18" spans="1:12" ht="15" customHeight="1" x14ac:dyDescent="0.2">
      <c r="A18" s="30"/>
      <c r="B18" s="31"/>
      <c r="C18" s="22"/>
      <c r="D18" s="22"/>
      <c r="E18" s="22"/>
      <c r="F18" s="22"/>
      <c r="G18" s="22"/>
    </row>
    <row r="19" spans="1:12" ht="15" customHeight="1" x14ac:dyDescent="0.2">
      <c r="A19" s="30"/>
      <c r="B19" s="31"/>
      <c r="C19" s="34"/>
      <c r="D19" s="34"/>
    </row>
    <row r="20" spans="1:12" ht="15" customHeight="1" x14ac:dyDescent="0.2">
      <c r="A20" s="30"/>
      <c r="B20" s="31"/>
      <c r="C20" s="34"/>
      <c r="D20" s="34"/>
    </row>
    <row r="21" spans="1:12" ht="15" customHeight="1" x14ac:dyDescent="0.2">
      <c r="A21" s="30"/>
      <c r="B21" s="31"/>
      <c r="C21" s="34"/>
      <c r="D21" s="34"/>
    </row>
    <row r="22" spans="1:12" ht="15" customHeight="1" x14ac:dyDescent="0.2">
      <c r="A22" s="35"/>
      <c r="B22" s="35"/>
      <c r="C22" s="35"/>
      <c r="D22" s="35"/>
      <c r="E22" s="36"/>
      <c r="F22" s="36"/>
      <c r="G22" s="36"/>
      <c r="H22" s="36"/>
      <c r="I22" s="36"/>
      <c r="J22" s="36"/>
      <c r="K22" s="36"/>
      <c r="L22" s="36"/>
    </row>
    <row r="23" spans="1:12" ht="15" customHeight="1" x14ac:dyDescent="0.2">
      <c r="A23" s="35"/>
      <c r="B23" s="35"/>
      <c r="C23" s="35"/>
      <c r="D23" s="35"/>
      <c r="E23" s="36"/>
      <c r="F23" s="36"/>
      <c r="G23" s="36"/>
      <c r="H23" s="36"/>
      <c r="I23" s="36"/>
      <c r="J23" s="36"/>
      <c r="K23" s="36"/>
      <c r="L23" s="36"/>
    </row>
    <row r="24" spans="1:12" ht="15" customHeight="1" x14ac:dyDescent="0.2">
      <c r="A24" s="36"/>
      <c r="B24" s="36"/>
      <c r="C24" s="36"/>
      <c r="D24" s="36"/>
      <c r="E24" s="36"/>
      <c r="F24" s="36"/>
      <c r="G24" s="36"/>
      <c r="H24" s="36"/>
      <c r="I24" s="36"/>
      <c r="J24" s="36"/>
      <c r="K24" s="36"/>
      <c r="L24" s="36"/>
    </row>
    <row r="25" spans="1:12" ht="15" customHeight="1" x14ac:dyDescent="0.2">
      <c r="A25" s="36"/>
      <c r="B25" s="36"/>
      <c r="C25" s="36"/>
      <c r="D25" s="36"/>
      <c r="E25" s="36"/>
      <c r="F25" s="36"/>
      <c r="G25" s="36"/>
      <c r="H25" s="36"/>
      <c r="I25" s="36"/>
      <c r="J25" s="36"/>
      <c r="K25" s="36"/>
      <c r="L25" s="36"/>
    </row>
    <row r="26" spans="1:12" ht="15" customHeight="1" x14ac:dyDescent="0.2">
      <c r="A26" s="36"/>
      <c r="B26" s="36"/>
      <c r="C26" s="36"/>
      <c r="D26" s="36"/>
      <c r="E26" s="36"/>
      <c r="F26" s="36"/>
      <c r="G26" s="36"/>
      <c r="H26" s="36"/>
      <c r="I26" s="36"/>
      <c r="J26" s="36"/>
      <c r="K26" s="36"/>
      <c r="L26" s="36"/>
    </row>
    <row r="27" spans="1:12" ht="15" customHeight="1" x14ac:dyDescent="0.2">
      <c r="A27" s="36"/>
      <c r="B27" s="36"/>
      <c r="C27" s="36"/>
      <c r="D27" s="36"/>
      <c r="E27" s="36"/>
      <c r="F27" s="36"/>
      <c r="G27" s="36"/>
      <c r="H27" s="36"/>
      <c r="I27" s="36"/>
      <c r="J27" s="36"/>
      <c r="K27" s="36"/>
      <c r="L27" s="36"/>
    </row>
    <row r="28" spans="1:12" ht="15" customHeight="1" x14ac:dyDescent="0.2">
      <c r="A28" s="36"/>
      <c r="B28" s="36"/>
      <c r="C28" s="36"/>
      <c r="D28" s="36"/>
      <c r="E28" s="36"/>
      <c r="F28" s="36"/>
      <c r="G28" s="36"/>
      <c r="H28" s="36"/>
      <c r="I28" s="36"/>
      <c r="J28" s="36"/>
      <c r="K28" s="36"/>
      <c r="L28" s="36"/>
    </row>
    <row r="29" spans="1:12" ht="15" customHeight="1" x14ac:dyDescent="0.2">
      <c r="A29" s="36"/>
      <c r="B29" s="36"/>
      <c r="C29" s="36"/>
      <c r="D29" s="36"/>
      <c r="E29" s="36"/>
      <c r="F29" s="36"/>
      <c r="G29" s="36"/>
      <c r="H29" s="36"/>
      <c r="I29" s="36"/>
      <c r="J29" s="36"/>
      <c r="K29" s="36"/>
      <c r="L29" s="36"/>
    </row>
    <row r="30" spans="1:12" ht="15" customHeight="1" x14ac:dyDescent="0.2">
      <c r="A30" s="36"/>
      <c r="B30" s="36"/>
      <c r="C30" s="36"/>
      <c r="D30" s="36"/>
      <c r="E30" s="36"/>
      <c r="F30" s="36"/>
      <c r="G30" s="36"/>
      <c r="H30" s="36"/>
      <c r="I30" s="36"/>
      <c r="J30" s="36"/>
      <c r="K30" s="36"/>
      <c r="L30" s="36"/>
    </row>
    <row r="31" spans="1:12" ht="15" customHeight="1" x14ac:dyDescent="0.2">
      <c r="A31" s="36"/>
      <c r="B31" s="36"/>
      <c r="C31" s="36"/>
      <c r="D31" s="36"/>
      <c r="E31" s="36"/>
      <c r="F31" s="36"/>
      <c r="G31" s="36"/>
      <c r="H31" s="36"/>
      <c r="I31" s="36"/>
      <c r="J31" s="36"/>
      <c r="K31" s="36"/>
      <c r="L31" s="36"/>
    </row>
    <row r="32" spans="1:12" ht="15" customHeight="1" x14ac:dyDescent="0.2">
      <c r="A32" s="36"/>
      <c r="B32" s="36"/>
      <c r="C32" s="36"/>
      <c r="D32" s="36"/>
      <c r="E32" s="36"/>
      <c r="F32" s="36"/>
      <c r="G32" s="36"/>
      <c r="H32" s="36"/>
      <c r="I32" s="36"/>
      <c r="J32" s="36"/>
      <c r="K32" s="36"/>
      <c r="L32" s="36"/>
    </row>
    <row r="33" spans="1:12" ht="15" customHeight="1" x14ac:dyDescent="0.2">
      <c r="A33" s="36"/>
      <c r="B33" s="36"/>
      <c r="C33" s="36"/>
      <c r="D33" s="36"/>
      <c r="E33" s="36"/>
      <c r="F33" s="36"/>
      <c r="G33" s="36"/>
      <c r="H33" s="36"/>
      <c r="I33" s="36"/>
      <c r="J33" s="36"/>
      <c r="K33" s="36"/>
      <c r="L33" s="36"/>
    </row>
    <row r="34" spans="1:12" ht="15" customHeight="1" x14ac:dyDescent="0.2">
      <c r="A34" s="36"/>
      <c r="B34" s="36"/>
      <c r="C34" s="36"/>
      <c r="D34" s="36"/>
      <c r="E34" s="36"/>
      <c r="F34" s="36"/>
      <c r="G34" s="36"/>
      <c r="H34" s="36"/>
      <c r="I34" s="36"/>
      <c r="J34" s="36"/>
      <c r="K34" s="36"/>
      <c r="L34" s="36"/>
    </row>
    <row r="35" spans="1:12" ht="15" customHeight="1" x14ac:dyDescent="0.2">
      <c r="A35" s="163"/>
      <c r="B35" s="163"/>
      <c r="C35" s="36"/>
      <c r="D35" s="36"/>
      <c r="E35" s="36"/>
      <c r="F35" s="36"/>
      <c r="G35" s="36"/>
      <c r="H35" s="36"/>
      <c r="I35" s="36"/>
      <c r="J35" s="36"/>
      <c r="K35" s="36"/>
      <c r="L35" s="36"/>
    </row>
    <row r="36" spans="1:12" ht="15" customHeight="1" x14ac:dyDescent="0.2">
      <c r="A36" s="37"/>
      <c r="B36" s="37"/>
    </row>
    <row r="37" spans="1:12" ht="15" customHeight="1" x14ac:dyDescent="0.2">
      <c r="A37" s="37"/>
      <c r="B37" s="37"/>
      <c r="C37" s="38"/>
      <c r="D37" s="38"/>
    </row>
    <row r="38" spans="1:12" ht="15" customHeight="1" x14ac:dyDescent="0.2">
      <c r="A38" s="37"/>
      <c r="B38" s="37"/>
      <c r="C38" s="39"/>
      <c r="D38" s="36"/>
      <c r="E38" s="36"/>
      <c r="F38" s="36"/>
    </row>
    <row r="39" spans="1:12" ht="15" customHeight="1" x14ac:dyDescent="0.2">
      <c r="A39" s="37"/>
      <c r="B39" s="37"/>
      <c r="C39" s="36"/>
      <c r="D39" s="36"/>
      <c r="E39" s="36"/>
      <c r="F39" s="36"/>
    </row>
    <row r="40" spans="1:12" ht="15" customHeight="1" x14ac:dyDescent="0.2">
      <c r="A40" s="164" t="s">
        <v>7</v>
      </c>
      <c r="B40" s="164"/>
      <c r="C40" s="36"/>
      <c r="D40" s="36"/>
      <c r="E40" s="36"/>
      <c r="F40" s="36"/>
    </row>
    <row r="41" spans="1:12" ht="15" customHeight="1" x14ac:dyDescent="0.2">
      <c r="A41" s="162" t="s">
        <v>8</v>
      </c>
      <c r="B41" s="162"/>
      <c r="C41" s="36"/>
      <c r="D41" s="36"/>
      <c r="E41" s="36"/>
      <c r="F41" s="36"/>
    </row>
    <row r="42" spans="1:12" ht="15" customHeight="1" x14ac:dyDescent="0.2">
      <c r="A42" s="162" t="s">
        <v>9</v>
      </c>
      <c r="B42" s="162"/>
      <c r="C42" s="36"/>
      <c r="D42" s="36"/>
      <c r="E42" s="36"/>
      <c r="F42" s="36"/>
    </row>
    <row r="43" spans="1:12" ht="15" customHeight="1" x14ac:dyDescent="0.2">
      <c r="A43" s="44" t="s">
        <v>10</v>
      </c>
      <c r="B43" s="44"/>
      <c r="C43" s="22"/>
      <c r="D43" s="22"/>
      <c r="E43" s="22"/>
      <c r="F43" s="22"/>
    </row>
    <row r="44" spans="1:12" ht="15" customHeight="1" x14ac:dyDescent="0.2">
      <c r="A44" s="162" t="s">
        <v>11</v>
      </c>
      <c r="B44" s="162"/>
      <c r="C44" s="22"/>
      <c r="D44" s="22"/>
      <c r="E44" s="22"/>
      <c r="F44" s="22"/>
    </row>
    <row r="45" spans="1:12" ht="15" customHeight="1" x14ac:dyDescent="0.2">
      <c r="A45" s="162" t="s">
        <v>12</v>
      </c>
      <c r="B45" s="162"/>
      <c r="C45" s="22"/>
      <c r="D45" s="22"/>
      <c r="E45" s="22"/>
      <c r="F45" s="22"/>
    </row>
    <row r="46" spans="1:12" ht="15" customHeight="1" x14ac:dyDescent="0.2">
      <c r="A46" s="162" t="s">
        <v>13</v>
      </c>
      <c r="B46" s="162"/>
    </row>
    <row r="47" spans="1:12" ht="15" customHeight="1" x14ac:dyDescent="0.2">
      <c r="A47" s="162" t="s">
        <v>14</v>
      </c>
      <c r="B47" s="162"/>
      <c r="C47" s="24"/>
      <c r="D47" s="24"/>
      <c r="E47" s="24"/>
      <c r="F47" s="24"/>
    </row>
    <row r="48" spans="1:12" ht="15" customHeight="1" x14ac:dyDescent="0.2">
      <c r="A48" s="162" t="s">
        <v>15</v>
      </c>
      <c r="B48" s="162"/>
      <c r="C48" s="24"/>
      <c r="D48" s="24"/>
      <c r="E48" s="24"/>
      <c r="F48" s="24"/>
    </row>
    <row r="49" spans="1:2" ht="15" customHeight="1" x14ac:dyDescent="0.2">
      <c r="A49" s="162" t="s">
        <v>16</v>
      </c>
      <c r="B49" s="162"/>
    </row>
    <row r="50" spans="1:2" x14ac:dyDescent="0.2">
      <c r="A50" s="44" t="s">
        <v>17</v>
      </c>
      <c r="B50" s="45"/>
    </row>
    <row r="51" spans="1:2" x14ac:dyDescent="0.2">
      <c r="A51" s="41"/>
      <c r="B51" s="41"/>
    </row>
    <row r="52" spans="1:2" x14ac:dyDescent="0.2">
      <c r="A52" s="46"/>
      <c r="B52" s="41"/>
    </row>
    <row r="53" spans="1:2" x14ac:dyDescent="0.2">
      <c r="A53" s="40" t="s">
        <v>23</v>
      </c>
      <c r="B53" s="47"/>
    </row>
    <row r="54" spans="1:2" x14ac:dyDescent="0.2">
      <c r="A54" s="40" t="s">
        <v>20</v>
      </c>
      <c r="B54" s="41"/>
    </row>
  </sheetData>
  <mergeCells count="10">
    <mergeCell ref="A46:B46"/>
    <mergeCell ref="A47:B47"/>
    <mergeCell ref="A48:B48"/>
    <mergeCell ref="A49:B49"/>
    <mergeCell ref="A35:B35"/>
    <mergeCell ref="A40:B40"/>
    <mergeCell ref="A41:B41"/>
    <mergeCell ref="A42:B42"/>
    <mergeCell ref="A44:B44"/>
    <mergeCell ref="A45:B45"/>
  </mergeCells>
  <hyperlinks>
    <hyperlink ref="B8" location="'Tabel 1'!A1" display="Indicatoren totaal Nederland, 2010, 2016 en 2018"/>
    <hyperlink ref="B9" location="'Tabel 2a'!A1" display="Materiaalinzet en afvalaanbod naar wel/niet Transitieagenda, 2010, 2016 en 2018"/>
    <hyperlink ref="B10" location="'Tabel 2b'!A1" display="Afvalaanbod (MM) naar sector, 2018"/>
    <hyperlink ref="B6" location="Toelichting!A1" display="Toelichtingen bij de tabellen"/>
    <hyperlink ref="B11" location="'Tabel 3'!A1" display="Indicatoren in vergelijking met EU-27, meest recente verslagperiode"/>
    <hyperlink ref="B12" location="'Figuur 1'!A1" display="Sankey materiaalstromen Nederland, 2018"/>
    <hyperlink ref="B7" location="Indicatoren!A1" display="Toelichting bij de indicatoren"/>
  </hyperlink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zoomScaleNormal="100" workbookViewId="0"/>
  </sheetViews>
  <sheetFormatPr defaultRowHeight="15" x14ac:dyDescent="0.25"/>
  <cols>
    <col min="1" max="1" width="104.5703125" style="9" customWidth="1"/>
    <col min="2" max="2" width="9.140625" style="1"/>
    <col min="3" max="3" width="9.140625" style="1" customWidth="1"/>
    <col min="4" max="16384" width="9.140625" style="1"/>
  </cols>
  <sheetData>
    <row r="1" spans="1:6" ht="15.75" x14ac:dyDescent="0.25">
      <c r="A1" s="5" t="s">
        <v>2</v>
      </c>
    </row>
    <row r="3" spans="1:6" s="19" customFormat="1" x14ac:dyDescent="0.25">
      <c r="A3" s="6" t="s">
        <v>3</v>
      </c>
    </row>
    <row r="4" spans="1:6" s="19" customFormat="1" ht="4.5" customHeight="1" x14ac:dyDescent="0.25">
      <c r="A4" s="18"/>
    </row>
    <row r="5" spans="1:6" s="19" customFormat="1" ht="102.75" customHeight="1" x14ac:dyDescent="0.25">
      <c r="A5" s="42" t="s">
        <v>205</v>
      </c>
    </row>
    <row r="6" spans="1:6" s="19" customFormat="1" ht="4.5" customHeight="1" x14ac:dyDescent="0.25">
      <c r="A6" s="18"/>
    </row>
    <row r="7" spans="1:6" s="19" customFormat="1" ht="63.75" x14ac:dyDescent="0.25">
      <c r="A7" s="42" t="s">
        <v>37</v>
      </c>
      <c r="D7" s="20"/>
      <c r="F7" s="20"/>
    </row>
    <row r="8" spans="1:6" s="19" customFormat="1" ht="4.5" customHeight="1" x14ac:dyDescent="0.25">
      <c r="A8" s="42"/>
      <c r="D8" s="20"/>
      <c r="F8" s="20"/>
    </row>
    <row r="9" spans="1:6" s="19" customFormat="1" ht="38.25" x14ac:dyDescent="0.25">
      <c r="A9" s="42" t="s">
        <v>224</v>
      </c>
      <c r="D9" s="20"/>
      <c r="F9" s="20"/>
    </row>
    <row r="10" spans="1:6" s="19" customFormat="1" x14ac:dyDescent="0.25">
      <c r="A10" s="51"/>
      <c r="D10" s="20"/>
      <c r="F10" s="20"/>
    </row>
    <row r="11" spans="1:6" s="19" customFormat="1" x14ac:dyDescent="0.25">
      <c r="A11" s="8" t="s">
        <v>4</v>
      </c>
      <c r="D11" s="20"/>
      <c r="F11" s="20"/>
    </row>
    <row r="12" spans="1:6" s="19" customFormat="1" ht="4.5" customHeight="1" x14ac:dyDescent="0.25">
      <c r="A12" s="21"/>
      <c r="D12" s="20"/>
      <c r="E12" s="58"/>
      <c r="F12" s="20"/>
    </row>
    <row r="13" spans="1:6" s="19" customFormat="1" ht="63.75" x14ac:dyDescent="0.25">
      <c r="A13" s="7" t="s">
        <v>218</v>
      </c>
      <c r="D13" s="20"/>
      <c r="E13" s="20"/>
      <c r="F13" s="20"/>
    </row>
    <row r="14" spans="1:6" s="19" customFormat="1" x14ac:dyDescent="0.25">
      <c r="A14" s="21"/>
    </row>
    <row r="15" spans="1:6" s="19" customFormat="1" x14ac:dyDescent="0.25">
      <c r="A15" s="6" t="s">
        <v>153</v>
      </c>
    </row>
    <row r="16" spans="1:6" s="19" customFormat="1" ht="4.5" customHeight="1" x14ac:dyDescent="0.25">
      <c r="A16" s="6"/>
    </row>
    <row r="17" spans="1:1" s="19" customFormat="1" x14ac:dyDescent="0.25">
      <c r="A17" s="7" t="s">
        <v>179</v>
      </c>
    </row>
    <row r="18" spans="1:1" s="19" customFormat="1" x14ac:dyDescent="0.25">
      <c r="A18" s="7" t="s">
        <v>156</v>
      </c>
    </row>
    <row r="19" spans="1:1" ht="25.5" x14ac:dyDescent="0.25">
      <c r="A19" s="7" t="s">
        <v>196</v>
      </c>
    </row>
    <row r="20" spans="1:1" x14ac:dyDescent="0.25">
      <c r="A20" s="7" t="s">
        <v>157</v>
      </c>
    </row>
    <row r="22" spans="1:1" x14ac:dyDescent="0.25">
      <c r="A22" s="6" t="s">
        <v>180</v>
      </c>
    </row>
    <row r="23" spans="1:1" ht="4.5" customHeight="1" x14ac:dyDescent="0.25"/>
    <row r="24" spans="1:1" x14ac:dyDescent="0.25">
      <c r="A24" s="146" t="s">
        <v>181</v>
      </c>
    </row>
    <row r="25" spans="1:1" x14ac:dyDescent="0.25">
      <c r="A25" s="147" t="s">
        <v>182</v>
      </c>
    </row>
    <row r="26" spans="1:1" x14ac:dyDescent="0.25">
      <c r="A26" s="147" t="s">
        <v>183</v>
      </c>
    </row>
    <row r="27" spans="1:1" x14ac:dyDescent="0.25">
      <c r="A27" s="147" t="s">
        <v>184</v>
      </c>
    </row>
    <row r="28" spans="1:1" x14ac:dyDescent="0.25">
      <c r="A28" s="147" t="s">
        <v>185</v>
      </c>
    </row>
    <row r="29" spans="1:1" x14ac:dyDescent="0.25">
      <c r="A29" s="147" t="s">
        <v>186</v>
      </c>
    </row>
    <row r="30" spans="1:1" x14ac:dyDescent="0.25">
      <c r="A30" s="147" t="s">
        <v>187</v>
      </c>
    </row>
    <row r="31" spans="1:1" x14ac:dyDescent="0.25">
      <c r="A31" s="147" t="s">
        <v>188</v>
      </c>
    </row>
    <row r="32" spans="1:1" x14ac:dyDescent="0.25">
      <c r="A32" s="147" t="s">
        <v>189</v>
      </c>
    </row>
    <row r="33" spans="1:1" x14ac:dyDescent="0.25">
      <c r="A33" s="147" t="s">
        <v>190</v>
      </c>
    </row>
    <row r="34" spans="1:1" x14ac:dyDescent="0.25">
      <c r="A34" s="147" t="s">
        <v>191</v>
      </c>
    </row>
    <row r="35" spans="1:1" x14ac:dyDescent="0.25">
      <c r="A35" s="147" t="s">
        <v>192</v>
      </c>
    </row>
    <row r="36" spans="1:1" x14ac:dyDescent="0.25">
      <c r="A36" s="147" t="s">
        <v>193</v>
      </c>
    </row>
    <row r="37" spans="1:1" x14ac:dyDescent="0.25">
      <c r="A37" s="147" t="s">
        <v>194</v>
      </c>
    </row>
    <row r="38" spans="1:1" x14ac:dyDescent="0.25">
      <c r="A38" s="147" t="s">
        <v>195</v>
      </c>
    </row>
    <row r="39" spans="1:1" x14ac:dyDescent="0.25">
      <c r="A39" s="147" t="s">
        <v>197</v>
      </c>
    </row>
    <row r="40" spans="1:1" x14ac:dyDescent="0.25">
      <c r="A40" s="147" t="s">
        <v>199</v>
      </c>
    </row>
    <row r="41" spans="1:1" x14ac:dyDescent="0.25">
      <c r="A41" s="147" t="s">
        <v>198</v>
      </c>
    </row>
    <row r="42" spans="1:1" x14ac:dyDescent="0.25">
      <c r="A42" s="147" t="s">
        <v>200</v>
      </c>
    </row>
    <row r="43" spans="1:1" x14ac:dyDescent="0.25">
      <c r="A43" s="146" t="s">
        <v>206</v>
      </c>
    </row>
    <row r="44" spans="1:1" x14ac:dyDescent="0.25">
      <c r="A44" s="145"/>
    </row>
  </sheetData>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8"/>
  <sheetViews>
    <sheetView showGridLines="0" zoomScaleNormal="100" workbookViewId="0"/>
  </sheetViews>
  <sheetFormatPr defaultColWidth="9.140625" defaultRowHeight="12.75" x14ac:dyDescent="0.2"/>
  <cols>
    <col min="1" max="1" width="46.140625" style="136" customWidth="1"/>
    <col min="2" max="2" width="19.28515625" style="57" customWidth="1"/>
    <col min="3" max="3" width="102.85546875" style="56" customWidth="1"/>
    <col min="4" max="4" width="74.28515625" style="56" customWidth="1"/>
    <col min="5" max="16384" width="9.140625" style="57"/>
  </cols>
  <sheetData>
    <row r="1" spans="1:4" ht="15.75" x14ac:dyDescent="0.2">
      <c r="A1" s="135" t="s">
        <v>158</v>
      </c>
    </row>
    <row r="2" spans="1:4" ht="13.5" thickBot="1" x14ac:dyDescent="0.25"/>
    <row r="3" spans="1:4" s="144" customFormat="1" ht="11.25" x14ac:dyDescent="0.2">
      <c r="A3" s="141" t="s">
        <v>38</v>
      </c>
      <c r="B3" s="142" t="s">
        <v>155</v>
      </c>
      <c r="C3" s="142" t="s">
        <v>154</v>
      </c>
      <c r="D3" s="143" t="s">
        <v>159</v>
      </c>
    </row>
    <row r="4" spans="1:4" s="46" customFormat="1" ht="33.75" x14ac:dyDescent="0.2">
      <c r="A4" s="150" t="s">
        <v>39</v>
      </c>
      <c r="B4" s="151" t="s">
        <v>40</v>
      </c>
      <c r="C4" s="152" t="s">
        <v>217</v>
      </c>
      <c r="D4" s="149" t="s">
        <v>163</v>
      </c>
    </row>
    <row r="5" spans="1:4" s="46" customFormat="1" ht="22.5" x14ac:dyDescent="0.2">
      <c r="A5" s="150" t="s">
        <v>41</v>
      </c>
      <c r="B5" s="151" t="s">
        <v>40</v>
      </c>
      <c r="C5" s="153" t="s">
        <v>161</v>
      </c>
      <c r="D5" s="149" t="s">
        <v>163</v>
      </c>
    </row>
    <row r="6" spans="1:4" s="46" customFormat="1" ht="22.5" x14ac:dyDescent="0.2">
      <c r="A6" s="150" t="s">
        <v>42</v>
      </c>
      <c r="B6" s="151" t="s">
        <v>43</v>
      </c>
      <c r="C6" s="152" t="s">
        <v>173</v>
      </c>
      <c r="D6" s="149" t="s">
        <v>160</v>
      </c>
    </row>
    <row r="7" spans="1:4" s="46" customFormat="1" ht="33.75" x14ac:dyDescent="0.2">
      <c r="A7" s="150" t="s">
        <v>44</v>
      </c>
      <c r="B7" s="151" t="s">
        <v>40</v>
      </c>
      <c r="C7" s="153" t="s">
        <v>201</v>
      </c>
      <c r="D7" s="149" t="s">
        <v>78</v>
      </c>
    </row>
    <row r="8" spans="1:4" s="46" customFormat="1" ht="33.75" x14ac:dyDescent="0.2">
      <c r="A8" s="150" t="s">
        <v>45</v>
      </c>
      <c r="B8" s="151" t="s">
        <v>46</v>
      </c>
      <c r="C8" s="153" t="s">
        <v>174</v>
      </c>
      <c r="D8" s="148" t="s">
        <v>162</v>
      </c>
    </row>
    <row r="9" spans="1:4" s="46" customFormat="1" ht="22.5" x14ac:dyDescent="0.2">
      <c r="A9" s="150" t="s">
        <v>47</v>
      </c>
      <c r="B9" s="151" t="s">
        <v>40</v>
      </c>
      <c r="C9" s="153" t="s">
        <v>176</v>
      </c>
      <c r="D9" s="149" t="s">
        <v>78</v>
      </c>
    </row>
    <row r="10" spans="1:4" s="46" customFormat="1" ht="33.75" x14ac:dyDescent="0.2">
      <c r="A10" s="150" t="s">
        <v>48</v>
      </c>
      <c r="B10" s="151" t="s">
        <v>46</v>
      </c>
      <c r="C10" s="153" t="s">
        <v>175</v>
      </c>
      <c r="D10" s="148" t="s">
        <v>162</v>
      </c>
    </row>
    <row r="11" spans="1:4" s="46" customFormat="1" ht="22.5" x14ac:dyDescent="0.2">
      <c r="A11" s="150" t="s">
        <v>49</v>
      </c>
      <c r="B11" s="151" t="s">
        <v>40</v>
      </c>
      <c r="C11" s="152" t="s">
        <v>50</v>
      </c>
      <c r="D11" s="149" t="s">
        <v>163</v>
      </c>
    </row>
    <row r="12" spans="1:4" s="46" customFormat="1" ht="11.25" x14ac:dyDescent="0.2">
      <c r="A12" s="150" t="s">
        <v>51</v>
      </c>
      <c r="B12" s="151" t="s">
        <v>40</v>
      </c>
      <c r="C12" s="152" t="s">
        <v>204</v>
      </c>
      <c r="D12" s="149" t="s">
        <v>164</v>
      </c>
    </row>
    <row r="13" spans="1:4" s="46" customFormat="1" ht="33.75" x14ac:dyDescent="0.2">
      <c r="A13" s="150" t="s">
        <v>52</v>
      </c>
      <c r="B13" s="151" t="s">
        <v>40</v>
      </c>
      <c r="C13" s="153" t="s">
        <v>216</v>
      </c>
      <c r="D13" s="149" t="s">
        <v>78</v>
      </c>
    </row>
    <row r="14" spans="1:4" s="46" customFormat="1" ht="22.5" x14ac:dyDescent="0.2">
      <c r="A14" s="154" t="s">
        <v>53</v>
      </c>
      <c r="B14" s="151" t="s">
        <v>54</v>
      </c>
      <c r="C14" s="152" t="s">
        <v>165</v>
      </c>
      <c r="D14" s="149" t="s">
        <v>78</v>
      </c>
    </row>
    <row r="15" spans="1:4" s="46" customFormat="1" ht="33.75" x14ac:dyDescent="0.2">
      <c r="A15" s="150" t="s">
        <v>55</v>
      </c>
      <c r="B15" s="151" t="s">
        <v>56</v>
      </c>
      <c r="C15" s="152" t="s">
        <v>177</v>
      </c>
      <c r="D15" s="149" t="s">
        <v>78</v>
      </c>
    </row>
    <row r="16" spans="1:4" s="46" customFormat="1" ht="11.25" x14ac:dyDescent="0.2">
      <c r="A16" s="154" t="s">
        <v>57</v>
      </c>
      <c r="B16" s="151" t="s">
        <v>56</v>
      </c>
      <c r="C16" s="152" t="s">
        <v>178</v>
      </c>
      <c r="D16" s="149" t="s">
        <v>78</v>
      </c>
    </row>
    <row r="17" spans="1:4" s="46" customFormat="1" ht="11.25" x14ac:dyDescent="0.2">
      <c r="A17" s="154"/>
      <c r="B17" s="151"/>
      <c r="C17" s="152"/>
      <c r="D17" s="149"/>
    </row>
    <row r="18" spans="1:4" s="46" customFormat="1" ht="22.5" x14ac:dyDescent="0.2">
      <c r="A18" s="154" t="s">
        <v>58</v>
      </c>
      <c r="B18" s="151" t="s">
        <v>59</v>
      </c>
      <c r="C18" s="152" t="s">
        <v>166</v>
      </c>
      <c r="D18" s="149" t="s">
        <v>78</v>
      </c>
    </row>
    <row r="19" spans="1:4" s="128" customFormat="1" ht="90.75" thickBot="1" x14ac:dyDescent="0.25">
      <c r="A19" s="161" t="s">
        <v>214</v>
      </c>
      <c r="B19" s="155" t="s">
        <v>213</v>
      </c>
      <c r="C19" s="155" t="s">
        <v>215</v>
      </c>
      <c r="D19" s="156" t="s">
        <v>78</v>
      </c>
    </row>
    <row r="20" spans="1:4" s="128" customFormat="1" x14ac:dyDescent="0.2">
      <c r="A20" s="140"/>
      <c r="C20" s="139"/>
      <c r="D20" s="139"/>
    </row>
    <row r="21" spans="1:4" s="128" customFormat="1" x14ac:dyDescent="0.2">
      <c r="A21" s="140"/>
      <c r="C21" s="139"/>
      <c r="D21" s="139"/>
    </row>
    <row r="27" spans="1:4" x14ac:dyDescent="0.2">
      <c r="A27" s="137"/>
    </row>
    <row r="28" spans="1:4" s="1" customFormat="1" ht="15" x14ac:dyDescent="0.25">
      <c r="A28" s="137"/>
      <c r="D28" s="138"/>
    </row>
  </sheetData>
  <pageMargins left="0.7" right="0.7" top="0.75" bottom="0.75" header="0.3" footer="0.3"/>
  <pageSetup paperSize="9" scale="57" fitToWidth="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showGridLines="0" topLeftCell="A31" zoomScaleNormal="100" workbookViewId="0">
      <selection activeCell="A67" sqref="A67"/>
    </sheetView>
  </sheetViews>
  <sheetFormatPr defaultColWidth="9.140625" defaultRowHeight="11.25" x14ac:dyDescent="0.2"/>
  <cols>
    <col min="1" max="1" width="8.7109375" style="59" customWidth="1"/>
    <col min="2" max="2" width="11.28515625" style="59" customWidth="1"/>
    <col min="3" max="3" width="23.140625" style="59" customWidth="1"/>
    <col min="4" max="4" width="37.5703125" style="60" customWidth="1"/>
    <col min="5" max="14" width="9.140625" style="59"/>
    <col min="15" max="17" width="10.7109375" style="59" bestFit="1" customWidth="1"/>
    <col min="18" max="18" width="11.85546875" style="59" bestFit="1" customWidth="1"/>
    <col min="19" max="19" width="10.7109375" style="59" bestFit="1" customWidth="1"/>
    <col min="20" max="16384" width="9.140625" style="59"/>
  </cols>
  <sheetData>
    <row r="1" spans="1:18" x14ac:dyDescent="0.2">
      <c r="A1" s="2" t="s">
        <v>1</v>
      </c>
    </row>
    <row r="2" spans="1:18" ht="12" thickBot="1" x14ac:dyDescent="0.25">
      <c r="A2" s="3" t="s">
        <v>139</v>
      </c>
    </row>
    <row r="3" spans="1:18" ht="23.25" thickBot="1" x14ac:dyDescent="0.25">
      <c r="A3" s="61" t="s">
        <v>60</v>
      </c>
      <c r="B3" s="62" t="s">
        <v>61</v>
      </c>
      <c r="C3" s="62" t="s">
        <v>62</v>
      </c>
      <c r="D3" s="62" t="s">
        <v>63</v>
      </c>
      <c r="E3" s="62" t="s">
        <v>64</v>
      </c>
      <c r="F3" s="62" t="s">
        <v>65</v>
      </c>
      <c r="G3" s="62" t="s">
        <v>66</v>
      </c>
      <c r="H3" s="62" t="s">
        <v>67</v>
      </c>
      <c r="I3" s="63" t="s">
        <v>68</v>
      </c>
    </row>
    <row r="4" spans="1:18" x14ac:dyDescent="0.2">
      <c r="A4" s="64" t="s">
        <v>69</v>
      </c>
      <c r="B4" s="65"/>
      <c r="C4" s="65"/>
      <c r="D4" s="66" t="s">
        <v>70</v>
      </c>
      <c r="E4" s="67">
        <v>401</v>
      </c>
      <c r="F4" s="67">
        <v>402</v>
      </c>
      <c r="G4" s="67">
        <v>397</v>
      </c>
      <c r="H4" s="68">
        <v>-1.0107383152865079E-2</v>
      </c>
      <c r="I4" s="69">
        <v>-1.1559254251300444E-2</v>
      </c>
      <c r="K4" s="70"/>
      <c r="L4" s="70"/>
      <c r="M4" s="70"/>
      <c r="N4" s="71"/>
      <c r="O4" s="71"/>
      <c r="P4" s="70"/>
      <c r="Q4" s="70"/>
      <c r="R4" s="72"/>
    </row>
    <row r="5" spans="1:18" x14ac:dyDescent="0.2">
      <c r="A5" s="73"/>
      <c r="B5" s="74" t="s">
        <v>71</v>
      </c>
      <c r="C5" s="74"/>
      <c r="D5" s="75" t="s">
        <v>70</v>
      </c>
      <c r="E5" s="70">
        <v>98</v>
      </c>
      <c r="F5" s="70">
        <v>101</v>
      </c>
      <c r="G5" s="70">
        <v>105</v>
      </c>
      <c r="H5" s="71">
        <v>7.2528592856590191E-2</v>
      </c>
      <c r="I5" s="76">
        <v>3.6318112223567178E-2</v>
      </c>
      <c r="K5" s="70"/>
      <c r="L5" s="70"/>
      <c r="M5" s="70"/>
      <c r="N5" s="71"/>
      <c r="O5" s="71"/>
      <c r="P5" s="70"/>
      <c r="Q5" s="70"/>
      <c r="R5" s="72"/>
    </row>
    <row r="6" spans="1:18" x14ac:dyDescent="0.2">
      <c r="A6" s="73"/>
      <c r="B6" s="74" t="s">
        <v>72</v>
      </c>
      <c r="C6" s="74"/>
      <c r="D6" s="75" t="s">
        <v>70</v>
      </c>
      <c r="E6" s="70">
        <v>27</v>
      </c>
      <c r="F6" s="70">
        <v>30</v>
      </c>
      <c r="G6" s="70">
        <v>33</v>
      </c>
      <c r="H6" s="71">
        <v>0.23896115026797315</v>
      </c>
      <c r="I6" s="76">
        <v>9.3303731104230403E-2</v>
      </c>
      <c r="K6" s="70"/>
      <c r="L6" s="70"/>
      <c r="M6" s="70"/>
      <c r="N6" s="71"/>
      <c r="O6" s="71"/>
      <c r="P6" s="70"/>
      <c r="Q6" s="70"/>
      <c r="R6" s="72"/>
    </row>
    <row r="7" spans="1:18" x14ac:dyDescent="0.2">
      <c r="A7" s="73"/>
      <c r="B7" s="74" t="s">
        <v>73</v>
      </c>
      <c r="C7" s="74"/>
      <c r="D7" s="75" t="s">
        <v>70</v>
      </c>
      <c r="E7" s="70">
        <v>80</v>
      </c>
      <c r="F7" s="70">
        <v>67</v>
      </c>
      <c r="G7" s="70">
        <v>67</v>
      </c>
      <c r="H7" s="71">
        <v>-0.15792357292671533</v>
      </c>
      <c r="I7" s="76">
        <v>-2.7238116241683485E-3</v>
      </c>
      <c r="K7" s="70"/>
      <c r="L7" s="70"/>
      <c r="M7" s="70"/>
      <c r="N7" s="71"/>
      <c r="O7" s="71"/>
      <c r="P7" s="70"/>
      <c r="Q7" s="70"/>
      <c r="R7" s="72"/>
    </row>
    <row r="8" spans="1:18" x14ac:dyDescent="0.2">
      <c r="A8" s="73"/>
      <c r="B8" s="74" t="s">
        <v>74</v>
      </c>
      <c r="C8" s="74"/>
      <c r="D8" s="75" t="s">
        <v>70</v>
      </c>
      <c r="E8" s="70">
        <v>197</v>
      </c>
      <c r="F8" s="70">
        <v>203</v>
      </c>
      <c r="G8" s="70">
        <v>192</v>
      </c>
      <c r="H8" s="71">
        <v>-2.5321653524193688E-2</v>
      </c>
      <c r="I8" s="76">
        <v>-5.4171621772674761E-2</v>
      </c>
    </row>
    <row r="9" spans="1:18" x14ac:dyDescent="0.2">
      <c r="A9" s="77" t="s">
        <v>75</v>
      </c>
      <c r="B9" s="78"/>
      <c r="C9" s="78"/>
      <c r="D9" s="75" t="s">
        <v>70</v>
      </c>
      <c r="E9" s="70">
        <v>195</v>
      </c>
      <c r="F9" s="70">
        <v>193</v>
      </c>
      <c r="G9" s="70">
        <v>195</v>
      </c>
      <c r="H9" s="71">
        <v>-3.247285392337651E-3</v>
      </c>
      <c r="I9" s="76">
        <v>9.8386176119558133E-3</v>
      </c>
    </row>
    <row r="10" spans="1:18" x14ac:dyDescent="0.2">
      <c r="A10" s="73"/>
      <c r="B10" s="74" t="s">
        <v>71</v>
      </c>
      <c r="C10" s="74"/>
      <c r="D10" s="75" t="s">
        <v>70</v>
      </c>
      <c r="E10" s="70">
        <v>51</v>
      </c>
      <c r="F10" s="70">
        <v>54</v>
      </c>
      <c r="G10" s="70">
        <v>56</v>
      </c>
      <c r="H10" s="71">
        <v>0.10506780317439657</v>
      </c>
      <c r="I10" s="76">
        <v>4.8765347388660008E-2</v>
      </c>
    </row>
    <row r="11" spans="1:18" x14ac:dyDescent="0.2">
      <c r="A11" s="73"/>
      <c r="B11" s="74" t="s">
        <v>72</v>
      </c>
      <c r="C11" s="74"/>
      <c r="D11" s="75" t="s">
        <v>70</v>
      </c>
      <c r="E11" s="70">
        <v>4</v>
      </c>
      <c r="F11" s="70">
        <v>8</v>
      </c>
      <c r="G11" s="70">
        <v>13</v>
      </c>
      <c r="H11" s="71">
        <v>2.3748838200470024</v>
      </c>
      <c r="I11" s="76">
        <v>0.5391221361670977</v>
      </c>
    </row>
    <row r="12" spans="1:18" x14ac:dyDescent="0.2">
      <c r="A12" s="73"/>
      <c r="B12" s="74" t="s">
        <v>73</v>
      </c>
      <c r="C12" s="74"/>
      <c r="D12" s="75" t="s">
        <v>70</v>
      </c>
      <c r="E12" s="70">
        <v>54</v>
      </c>
      <c r="F12" s="70">
        <v>41</v>
      </c>
      <c r="G12" s="70">
        <v>42</v>
      </c>
      <c r="H12" s="71">
        <v>-0.21649721948390588</v>
      </c>
      <c r="I12" s="76">
        <v>2.2613640990258865E-2</v>
      </c>
    </row>
    <row r="13" spans="1:18" x14ac:dyDescent="0.2">
      <c r="A13" s="73"/>
      <c r="B13" s="74" t="s">
        <v>74</v>
      </c>
      <c r="C13" s="74"/>
      <c r="D13" s="75" t="s">
        <v>70</v>
      </c>
      <c r="E13" s="70">
        <v>86</v>
      </c>
      <c r="F13" s="70">
        <v>89</v>
      </c>
      <c r="G13" s="70">
        <v>83</v>
      </c>
      <c r="H13" s="71">
        <v>-3.7302205631801977E-2</v>
      </c>
      <c r="I13" s="76">
        <v>-6.8342915316200625E-2</v>
      </c>
    </row>
    <row r="14" spans="1:18" x14ac:dyDescent="0.2">
      <c r="A14" s="77" t="s">
        <v>76</v>
      </c>
      <c r="B14" s="78"/>
      <c r="C14" s="78"/>
      <c r="D14" s="75" t="s">
        <v>70</v>
      </c>
      <c r="E14" s="70">
        <v>597</v>
      </c>
      <c r="F14" s="70">
        <v>627</v>
      </c>
      <c r="G14" s="70">
        <v>647</v>
      </c>
      <c r="H14" s="71">
        <v>8.3798727974299547E-2</v>
      </c>
      <c r="I14" s="76">
        <v>3.0920583158932757E-2</v>
      </c>
    </row>
    <row r="15" spans="1:18" x14ac:dyDescent="0.2">
      <c r="A15" s="73"/>
      <c r="B15" s="74" t="s">
        <v>71</v>
      </c>
      <c r="C15" s="74"/>
      <c r="D15" s="75" t="s">
        <v>70</v>
      </c>
      <c r="E15" s="70">
        <v>98</v>
      </c>
      <c r="F15" s="70">
        <v>111</v>
      </c>
      <c r="G15" s="70">
        <v>118</v>
      </c>
      <c r="H15" s="71">
        <v>0.19704234698479506</v>
      </c>
      <c r="I15" s="76">
        <v>6.1127002810515307E-2</v>
      </c>
    </row>
    <row r="16" spans="1:18" x14ac:dyDescent="0.2">
      <c r="A16" s="73"/>
      <c r="B16" s="74" t="s">
        <v>72</v>
      </c>
      <c r="C16" s="74"/>
      <c r="D16" s="75" t="s">
        <v>70</v>
      </c>
      <c r="E16" s="70">
        <v>84</v>
      </c>
      <c r="F16" s="70">
        <v>88</v>
      </c>
      <c r="G16" s="70">
        <v>104</v>
      </c>
      <c r="H16" s="71">
        <v>0.24428628232053762</v>
      </c>
      <c r="I16" s="76">
        <v>0.18201971156703212</v>
      </c>
    </row>
    <row r="17" spans="1:9" x14ac:dyDescent="0.2">
      <c r="A17" s="73"/>
      <c r="B17" s="74" t="s">
        <v>73</v>
      </c>
      <c r="C17" s="74"/>
      <c r="D17" s="75" t="s">
        <v>70</v>
      </c>
      <c r="E17" s="70">
        <v>122</v>
      </c>
      <c r="F17" s="70">
        <v>116</v>
      </c>
      <c r="G17" s="70">
        <v>113</v>
      </c>
      <c r="H17" s="71">
        <v>-6.7972265644859697E-2</v>
      </c>
      <c r="I17" s="76">
        <v>-2.2156862179141146E-2</v>
      </c>
    </row>
    <row r="18" spans="1:9" x14ac:dyDescent="0.2">
      <c r="A18" s="73"/>
      <c r="B18" s="74" t="s">
        <v>74</v>
      </c>
      <c r="C18" s="74"/>
      <c r="D18" s="75" t="s">
        <v>70</v>
      </c>
      <c r="E18" s="70">
        <v>293</v>
      </c>
      <c r="F18" s="70">
        <v>312</v>
      </c>
      <c r="G18" s="70">
        <v>311</v>
      </c>
      <c r="H18" s="71">
        <v>6.287601557141409E-2</v>
      </c>
      <c r="I18" s="76">
        <v>-2.8195510122761558E-3</v>
      </c>
    </row>
    <row r="19" spans="1:9" x14ac:dyDescent="0.2">
      <c r="A19" s="79" t="s">
        <v>76</v>
      </c>
      <c r="B19" s="80"/>
      <c r="C19" s="80"/>
      <c r="D19" s="81"/>
      <c r="E19" s="70"/>
      <c r="F19" s="70"/>
      <c r="G19" s="70"/>
      <c r="H19" s="71"/>
      <c r="I19" s="76"/>
    </row>
    <row r="20" spans="1:9" x14ac:dyDescent="0.2">
      <c r="A20" s="82"/>
      <c r="B20" s="83" t="s">
        <v>71</v>
      </c>
      <c r="C20" s="83"/>
      <c r="D20" s="81" t="s">
        <v>90</v>
      </c>
      <c r="E20" s="70">
        <v>6</v>
      </c>
      <c r="F20" s="70">
        <v>7</v>
      </c>
      <c r="G20" s="70">
        <v>7</v>
      </c>
      <c r="H20" s="71">
        <v>0.15481443044031229</v>
      </c>
      <c r="I20" s="76">
        <v>4.8653432807852726E-2</v>
      </c>
    </row>
    <row r="21" spans="1:9" x14ac:dyDescent="0.2">
      <c r="A21" s="82"/>
      <c r="B21" s="83" t="s">
        <v>72</v>
      </c>
      <c r="C21" s="83"/>
      <c r="D21" s="81" t="s">
        <v>90</v>
      </c>
      <c r="E21" s="70">
        <v>5</v>
      </c>
      <c r="F21" s="70">
        <v>5</v>
      </c>
      <c r="G21" s="70">
        <v>6</v>
      </c>
      <c r="H21" s="71">
        <v>0.20039174724445807</v>
      </c>
      <c r="I21" s="76">
        <v>0.16812504525686656</v>
      </c>
    </row>
    <row r="22" spans="1:9" x14ac:dyDescent="0.2">
      <c r="A22" s="82"/>
      <c r="B22" s="83" t="s">
        <v>73</v>
      </c>
      <c r="C22" s="83"/>
      <c r="D22" s="81" t="s">
        <v>90</v>
      </c>
      <c r="E22" s="70">
        <v>7</v>
      </c>
      <c r="F22" s="70">
        <v>7</v>
      </c>
      <c r="G22" s="70">
        <v>7</v>
      </c>
      <c r="H22" s="71">
        <v>-0.10085129409579907</v>
      </c>
      <c r="I22" s="76">
        <v>-3.3651428615510959E-2</v>
      </c>
    </row>
    <row r="23" spans="1:9" x14ac:dyDescent="0.2">
      <c r="A23" s="82"/>
      <c r="B23" s="83" t="s">
        <v>74</v>
      </c>
      <c r="C23" s="83"/>
      <c r="D23" s="81" t="s">
        <v>90</v>
      </c>
      <c r="E23" s="70">
        <v>18</v>
      </c>
      <c r="F23" s="70">
        <v>18</v>
      </c>
      <c r="G23" s="70">
        <v>18</v>
      </c>
      <c r="H23" s="71">
        <v>2.5381068299300757E-2</v>
      </c>
      <c r="I23" s="76">
        <v>-1.4541427943868812E-2</v>
      </c>
    </row>
    <row r="24" spans="1:9" x14ac:dyDescent="0.2">
      <c r="A24" s="77" t="s">
        <v>77</v>
      </c>
      <c r="B24" s="78"/>
      <c r="C24" s="78"/>
      <c r="D24" s="75" t="s">
        <v>70</v>
      </c>
      <c r="E24" s="70">
        <v>66</v>
      </c>
      <c r="F24" s="70">
        <v>69</v>
      </c>
      <c r="G24" s="70">
        <v>71</v>
      </c>
      <c r="H24" s="71">
        <v>7.3929197124388946E-2</v>
      </c>
      <c r="I24" s="76">
        <v>2.5705012621709766E-2</v>
      </c>
    </row>
    <row r="25" spans="1:9" x14ac:dyDescent="0.2">
      <c r="A25" s="73"/>
      <c r="B25" s="84" t="s">
        <v>71</v>
      </c>
      <c r="C25" s="84"/>
      <c r="D25" s="75" t="s">
        <v>70</v>
      </c>
      <c r="E25" s="70">
        <v>26</v>
      </c>
      <c r="F25" s="70">
        <v>26</v>
      </c>
      <c r="G25" s="70">
        <v>26</v>
      </c>
      <c r="H25" s="71">
        <v>9.1911094165197937E-4</v>
      </c>
      <c r="I25" s="76">
        <v>1.5079575551047997E-2</v>
      </c>
    </row>
    <row r="26" spans="1:9" x14ac:dyDescent="0.2">
      <c r="A26" s="73"/>
      <c r="B26" s="84" t="s">
        <v>72</v>
      </c>
      <c r="C26" s="84"/>
      <c r="D26" s="75" t="s">
        <v>70</v>
      </c>
      <c r="E26" s="70">
        <v>3</v>
      </c>
      <c r="F26" s="70">
        <v>4</v>
      </c>
      <c r="G26" s="70">
        <v>4</v>
      </c>
      <c r="H26" s="71">
        <v>0.2078309563638836</v>
      </c>
      <c r="I26" s="76">
        <v>0.13280692125162674</v>
      </c>
    </row>
    <row r="27" spans="1:9" x14ac:dyDescent="0.2">
      <c r="A27" s="73"/>
      <c r="B27" s="84" t="s">
        <v>73</v>
      </c>
      <c r="C27" s="84"/>
      <c r="D27" s="75" t="s">
        <v>70</v>
      </c>
      <c r="E27" s="70">
        <v>33</v>
      </c>
      <c r="F27" s="70">
        <v>36</v>
      </c>
      <c r="G27" s="70">
        <v>37</v>
      </c>
      <c r="H27" s="71">
        <v>0.1222291498539787</v>
      </c>
      <c r="I27" s="76">
        <v>1.9604902519639644E-2</v>
      </c>
    </row>
    <row r="28" spans="1:9" x14ac:dyDescent="0.2">
      <c r="A28" s="73"/>
      <c r="B28" s="84" t="s">
        <v>74</v>
      </c>
      <c r="C28" s="84"/>
      <c r="D28" s="75" t="s">
        <v>70</v>
      </c>
      <c r="E28" s="70">
        <v>4</v>
      </c>
      <c r="F28" s="70">
        <v>4</v>
      </c>
      <c r="G28" s="70">
        <v>4</v>
      </c>
      <c r="H28" s="71">
        <v>4.1808717446716104E-2</v>
      </c>
      <c r="I28" s="76">
        <v>5.1588829273078174E-2</v>
      </c>
    </row>
    <row r="29" spans="1:9" x14ac:dyDescent="0.2">
      <c r="A29" s="77" t="s">
        <v>137</v>
      </c>
      <c r="B29" s="84"/>
      <c r="C29" s="84"/>
      <c r="D29" s="75" t="s">
        <v>70</v>
      </c>
      <c r="E29" s="70">
        <v>59</v>
      </c>
      <c r="F29" s="70">
        <v>60</v>
      </c>
      <c r="G29" s="70">
        <v>61</v>
      </c>
      <c r="H29" s="71" t="s">
        <v>78</v>
      </c>
      <c r="I29" s="76">
        <v>1.5123950734607705E-2</v>
      </c>
    </row>
    <row r="30" spans="1:9" x14ac:dyDescent="0.2">
      <c r="A30" s="77" t="s">
        <v>79</v>
      </c>
      <c r="B30" s="78"/>
      <c r="C30" s="78"/>
      <c r="D30" s="75" t="s">
        <v>70</v>
      </c>
      <c r="E30" s="70">
        <v>70</v>
      </c>
      <c r="F30" s="70">
        <v>74</v>
      </c>
      <c r="G30" s="70">
        <v>78</v>
      </c>
      <c r="H30" s="71" t="s">
        <v>78</v>
      </c>
      <c r="I30" s="76">
        <v>4.2832966206414858E-2</v>
      </c>
    </row>
    <row r="31" spans="1:9" x14ac:dyDescent="0.2">
      <c r="A31" s="73"/>
      <c r="B31" s="84" t="s">
        <v>80</v>
      </c>
      <c r="C31" s="84"/>
      <c r="D31" s="75" t="s">
        <v>70</v>
      </c>
      <c r="E31" s="70">
        <v>55</v>
      </c>
      <c r="F31" s="70">
        <v>58</v>
      </c>
      <c r="G31" s="70">
        <v>61</v>
      </c>
      <c r="H31" s="71">
        <v>0.11805732600065566</v>
      </c>
      <c r="I31" s="76">
        <v>4.9557249820506577E-2</v>
      </c>
    </row>
    <row r="32" spans="1:9" x14ac:dyDescent="0.2">
      <c r="A32" s="73"/>
      <c r="B32" s="84"/>
      <c r="C32" s="84" t="s">
        <v>71</v>
      </c>
      <c r="D32" s="75" t="s">
        <v>70</v>
      </c>
      <c r="E32" s="70">
        <v>20</v>
      </c>
      <c r="F32" s="70">
        <v>18</v>
      </c>
      <c r="G32" s="70">
        <v>20</v>
      </c>
      <c r="H32" s="71">
        <v>-3.3331411752733908E-3</v>
      </c>
      <c r="I32" s="76">
        <v>9.6916774362535874E-2</v>
      </c>
    </row>
    <row r="33" spans="1:9" x14ac:dyDescent="0.2">
      <c r="A33" s="73"/>
      <c r="B33" s="84"/>
      <c r="C33" s="84" t="s">
        <v>72</v>
      </c>
      <c r="D33" s="75" t="s">
        <v>70</v>
      </c>
      <c r="E33" s="70">
        <v>4</v>
      </c>
      <c r="F33" s="70">
        <v>3</v>
      </c>
      <c r="G33" s="70">
        <v>3</v>
      </c>
      <c r="H33" s="71">
        <v>-0.24607104735791174</v>
      </c>
      <c r="I33" s="76">
        <v>-8.6303585007280526E-2</v>
      </c>
    </row>
    <row r="34" spans="1:9" x14ac:dyDescent="0.2">
      <c r="A34" s="73"/>
      <c r="B34" s="84"/>
      <c r="C34" s="84" t="s">
        <v>73</v>
      </c>
      <c r="D34" s="75" t="s">
        <v>70</v>
      </c>
      <c r="E34" s="70">
        <v>30</v>
      </c>
      <c r="F34" s="70">
        <v>35</v>
      </c>
      <c r="G34" s="70">
        <v>36</v>
      </c>
      <c r="H34" s="71">
        <v>0.22302737646626847</v>
      </c>
      <c r="I34" s="76">
        <v>2.6023462921146434E-2</v>
      </c>
    </row>
    <row r="35" spans="1:9" x14ac:dyDescent="0.2">
      <c r="A35" s="73"/>
      <c r="B35" s="84"/>
      <c r="C35" s="84" t="s">
        <v>74</v>
      </c>
      <c r="D35" s="75" t="s">
        <v>70</v>
      </c>
      <c r="E35" s="70">
        <v>1</v>
      </c>
      <c r="F35" s="70">
        <v>2</v>
      </c>
      <c r="G35" s="70">
        <v>2</v>
      </c>
      <c r="H35" s="71">
        <v>0.89119804494921984</v>
      </c>
      <c r="I35" s="76">
        <v>0.31947340926292611</v>
      </c>
    </row>
    <row r="36" spans="1:9" x14ac:dyDescent="0.2">
      <c r="A36" s="73"/>
      <c r="B36" s="84" t="s">
        <v>81</v>
      </c>
      <c r="C36" s="84"/>
      <c r="D36" s="75" t="s">
        <v>70</v>
      </c>
      <c r="E36" s="70">
        <v>13</v>
      </c>
      <c r="F36" s="70">
        <v>15</v>
      </c>
      <c r="G36" s="70">
        <v>15</v>
      </c>
      <c r="H36" s="71">
        <v>9.4900849858357006E-2</v>
      </c>
      <c r="I36" s="76">
        <v>-8.4391034296515954E-3</v>
      </c>
    </row>
    <row r="37" spans="1:9" x14ac:dyDescent="0.2">
      <c r="A37" s="73"/>
      <c r="B37" s="84"/>
      <c r="C37" s="84" t="s">
        <v>71</v>
      </c>
      <c r="D37" s="75" t="s">
        <v>70</v>
      </c>
      <c r="E37" s="70">
        <v>9</v>
      </c>
      <c r="F37" s="70">
        <v>10</v>
      </c>
      <c r="G37" s="70">
        <v>10</v>
      </c>
      <c r="H37" s="71">
        <v>0.11054495755470684</v>
      </c>
      <c r="I37" s="76">
        <v>-2.4623428849293583E-2</v>
      </c>
    </row>
    <row r="38" spans="1:9" x14ac:dyDescent="0.2">
      <c r="A38" s="73"/>
      <c r="B38" s="84"/>
      <c r="C38" s="84" t="s">
        <v>72</v>
      </c>
      <c r="D38" s="75" t="s">
        <v>70</v>
      </c>
      <c r="E38" s="70">
        <v>1</v>
      </c>
      <c r="F38" s="70">
        <v>1</v>
      </c>
      <c r="G38" s="70">
        <v>1</v>
      </c>
      <c r="H38" s="71">
        <v>5.3182447847849978E-2</v>
      </c>
      <c r="I38" s="76">
        <v>2.4143318342552345E-2</v>
      </c>
    </row>
    <row r="39" spans="1:9" x14ac:dyDescent="0.2">
      <c r="A39" s="73"/>
      <c r="B39" s="84"/>
      <c r="C39" s="84" t="s">
        <v>73</v>
      </c>
      <c r="D39" s="75" t="s">
        <v>70</v>
      </c>
      <c r="E39" s="70">
        <v>2</v>
      </c>
      <c r="F39" s="70">
        <v>2</v>
      </c>
      <c r="G39" s="70">
        <v>2</v>
      </c>
      <c r="H39" s="71">
        <v>9.2913086649147658E-2</v>
      </c>
      <c r="I39" s="76">
        <v>3.7587557155778217E-3</v>
      </c>
    </row>
    <row r="40" spans="1:9" x14ac:dyDescent="0.2">
      <c r="A40" s="73"/>
      <c r="B40" s="84"/>
      <c r="C40" s="84" t="s">
        <v>74</v>
      </c>
      <c r="D40" s="75" t="s">
        <v>70</v>
      </c>
      <c r="E40" s="70">
        <v>2</v>
      </c>
      <c r="F40" s="70">
        <v>2</v>
      </c>
      <c r="G40" s="70">
        <v>3</v>
      </c>
      <c r="H40" s="71">
        <v>5.4903514616222004E-2</v>
      </c>
      <c r="I40" s="76">
        <v>3.6660666763548511E-2</v>
      </c>
    </row>
    <row r="41" spans="1:9" x14ac:dyDescent="0.2">
      <c r="A41" s="73"/>
      <c r="B41" s="84" t="s">
        <v>82</v>
      </c>
      <c r="C41" s="84"/>
      <c r="D41" s="75" t="s">
        <v>70</v>
      </c>
      <c r="E41" s="70">
        <v>2</v>
      </c>
      <c r="F41" s="70">
        <v>1</v>
      </c>
      <c r="G41" s="70">
        <v>2</v>
      </c>
      <c r="H41" s="71">
        <v>-0.26243486499289437</v>
      </c>
      <c r="I41" s="76">
        <v>0.36339754816112091</v>
      </c>
    </row>
    <row r="42" spans="1:9" x14ac:dyDescent="0.2">
      <c r="A42" s="73"/>
      <c r="B42" s="84"/>
      <c r="C42" s="84" t="s">
        <v>71</v>
      </c>
      <c r="D42" s="75" t="s">
        <v>70</v>
      </c>
      <c r="E42" s="70">
        <v>0</v>
      </c>
      <c r="F42" s="70">
        <v>0</v>
      </c>
      <c r="G42" s="70">
        <v>0</v>
      </c>
      <c r="H42" s="71" t="s">
        <v>78</v>
      </c>
      <c r="I42" s="76" t="s">
        <v>78</v>
      </c>
    </row>
    <row r="43" spans="1:9" x14ac:dyDescent="0.2">
      <c r="A43" s="73"/>
      <c r="B43" s="84"/>
      <c r="C43" s="84" t="s">
        <v>72</v>
      </c>
      <c r="D43" s="75" t="s">
        <v>70</v>
      </c>
      <c r="E43" s="70">
        <v>0</v>
      </c>
      <c r="F43" s="70">
        <v>0</v>
      </c>
      <c r="G43" s="70">
        <v>0</v>
      </c>
      <c r="H43" s="71" t="s">
        <v>78</v>
      </c>
      <c r="I43" s="76" t="s">
        <v>78</v>
      </c>
    </row>
    <row r="44" spans="1:9" x14ac:dyDescent="0.2">
      <c r="A44" s="85"/>
      <c r="B44" s="86"/>
      <c r="C44" s="74" t="s">
        <v>73</v>
      </c>
      <c r="D44" s="75" t="s">
        <v>70</v>
      </c>
      <c r="E44" s="70">
        <v>1</v>
      </c>
      <c r="F44" s="70">
        <v>1</v>
      </c>
      <c r="G44" s="70">
        <v>1</v>
      </c>
      <c r="H44" s="71">
        <v>-0.37769532387683336</v>
      </c>
      <c r="I44" s="76">
        <v>0.22309983949306744</v>
      </c>
    </row>
    <row r="45" spans="1:9" x14ac:dyDescent="0.2">
      <c r="A45" s="85"/>
      <c r="B45" s="86"/>
      <c r="C45" s="74" t="s">
        <v>74</v>
      </c>
      <c r="D45" s="75" t="s">
        <v>70</v>
      </c>
      <c r="E45" s="70">
        <v>0</v>
      </c>
      <c r="F45" s="70">
        <v>0</v>
      </c>
      <c r="G45" s="70">
        <v>0</v>
      </c>
      <c r="H45" s="71" t="s">
        <v>78</v>
      </c>
      <c r="I45" s="76" t="s">
        <v>78</v>
      </c>
    </row>
    <row r="46" spans="1:9" x14ac:dyDescent="0.2">
      <c r="A46" s="77" t="s">
        <v>138</v>
      </c>
      <c r="B46" s="86"/>
      <c r="C46" s="74"/>
      <c r="D46" s="75" t="s">
        <v>70</v>
      </c>
      <c r="E46" s="70">
        <v>66</v>
      </c>
      <c r="F46" s="70">
        <v>65</v>
      </c>
      <c r="G46" s="70">
        <v>66</v>
      </c>
      <c r="H46" s="71">
        <v>4.3130414166592246E-5</v>
      </c>
      <c r="I46" s="76">
        <v>1.6898746524690145E-2</v>
      </c>
    </row>
    <row r="47" spans="1:9" x14ac:dyDescent="0.2">
      <c r="A47" s="85"/>
      <c r="B47" s="84" t="s">
        <v>83</v>
      </c>
      <c r="C47" s="74"/>
      <c r="D47" s="75" t="s">
        <v>70</v>
      </c>
      <c r="E47" s="70">
        <v>54</v>
      </c>
      <c r="F47" s="70">
        <v>52</v>
      </c>
      <c r="G47" s="70">
        <v>53</v>
      </c>
      <c r="H47" s="71">
        <v>-1.31756518164865E-2</v>
      </c>
      <c r="I47" s="76">
        <v>2.5544785382503932E-2</v>
      </c>
    </row>
    <row r="48" spans="1:9" x14ac:dyDescent="0.2">
      <c r="A48" s="85"/>
      <c r="B48" s="84" t="s">
        <v>81</v>
      </c>
      <c r="C48" s="74"/>
      <c r="D48" s="75" t="s">
        <v>70</v>
      </c>
      <c r="E48" s="70">
        <v>11</v>
      </c>
      <c r="F48" s="70">
        <v>12</v>
      </c>
      <c r="G48" s="70">
        <v>12</v>
      </c>
      <c r="H48" s="71">
        <v>8.8454696700356328E-2</v>
      </c>
      <c r="I48" s="76">
        <v>-2.5579428139120619E-2</v>
      </c>
    </row>
    <row r="49" spans="1:11" x14ac:dyDescent="0.2">
      <c r="A49" s="85"/>
      <c r="B49" s="84" t="s">
        <v>84</v>
      </c>
      <c r="C49" s="74"/>
      <c r="D49" s="75" t="s">
        <v>70</v>
      </c>
      <c r="E49" s="70">
        <v>2</v>
      </c>
      <c r="F49" s="70">
        <v>1</v>
      </c>
      <c r="G49" s="70">
        <v>2</v>
      </c>
      <c r="H49" s="71">
        <v>-0.12853343404001105</v>
      </c>
      <c r="I49" s="76">
        <v>5.6353123787717063E-2</v>
      </c>
    </row>
    <row r="50" spans="1:11" x14ac:dyDescent="0.2">
      <c r="A50" s="77" t="s">
        <v>49</v>
      </c>
      <c r="B50" s="87"/>
      <c r="C50" s="87"/>
      <c r="D50" s="75" t="s">
        <v>50</v>
      </c>
      <c r="E50" s="70">
        <v>0.7</v>
      </c>
      <c r="F50" s="70">
        <v>0.6</v>
      </c>
      <c r="G50" s="70">
        <v>0.53</v>
      </c>
      <c r="H50" s="71">
        <v>-0.24498156469815013</v>
      </c>
      <c r="I50" s="76">
        <v>-0.12518807487881556</v>
      </c>
    </row>
    <row r="51" spans="1:11" x14ac:dyDescent="0.2">
      <c r="A51" s="73"/>
      <c r="B51" s="74" t="s">
        <v>71</v>
      </c>
      <c r="C51" s="74"/>
      <c r="D51" s="75" t="s">
        <v>50</v>
      </c>
      <c r="E51" s="70">
        <v>0.79</v>
      </c>
      <c r="F51" s="70">
        <v>0.78</v>
      </c>
      <c r="G51" s="70">
        <v>0.73</v>
      </c>
      <c r="H51" s="71">
        <v>-7.7134147895093874E-2</v>
      </c>
      <c r="I51" s="76">
        <v>-6.447336137629589E-2</v>
      </c>
    </row>
    <row r="52" spans="1:11" x14ac:dyDescent="0.2">
      <c r="A52" s="73"/>
      <c r="B52" s="74" t="s">
        <v>72</v>
      </c>
      <c r="C52" s="74"/>
      <c r="D52" s="75" t="s">
        <v>50</v>
      </c>
      <c r="E52" s="88">
        <v>0</v>
      </c>
      <c r="F52" s="88">
        <v>0</v>
      </c>
      <c r="G52" s="88">
        <v>0</v>
      </c>
      <c r="H52" s="89" t="s">
        <v>78</v>
      </c>
      <c r="I52" s="90" t="s">
        <v>78</v>
      </c>
    </row>
    <row r="53" spans="1:11" x14ac:dyDescent="0.2">
      <c r="A53" s="73"/>
      <c r="B53" s="74" t="s">
        <v>73</v>
      </c>
      <c r="C53" s="74"/>
      <c r="D53" s="75" t="s">
        <v>50</v>
      </c>
      <c r="E53" s="88">
        <v>0.5</v>
      </c>
      <c r="F53" s="88">
        <v>0.77</v>
      </c>
      <c r="G53" s="88">
        <v>0.72</v>
      </c>
      <c r="H53" s="89">
        <v>0.4541132743087648</v>
      </c>
      <c r="I53" s="90">
        <v>-5.5821575126405398E-2</v>
      </c>
    </row>
    <row r="54" spans="1:11" x14ac:dyDescent="0.2">
      <c r="A54" s="73"/>
      <c r="B54" s="74" t="s">
        <v>74</v>
      </c>
      <c r="C54" s="74"/>
      <c r="D54" s="75" t="s">
        <v>50</v>
      </c>
      <c r="E54" s="88">
        <v>0.8</v>
      </c>
      <c r="F54" s="88">
        <v>0.48</v>
      </c>
      <c r="G54" s="88">
        <v>0.37</v>
      </c>
      <c r="H54" s="89">
        <v>-0.53553557916797934</v>
      </c>
      <c r="I54" s="90">
        <v>-0.21956687078665427</v>
      </c>
    </row>
    <row r="55" spans="1:11" x14ac:dyDescent="0.2">
      <c r="A55" s="77" t="s">
        <v>85</v>
      </c>
      <c r="B55" s="78"/>
      <c r="C55" s="78"/>
      <c r="D55" s="75" t="s">
        <v>203</v>
      </c>
      <c r="E55" s="91">
        <v>3.4</v>
      </c>
      <c r="F55" s="91">
        <v>3.66</v>
      </c>
      <c r="G55" s="91">
        <v>3.83</v>
      </c>
      <c r="H55" s="89">
        <v>0.12360081606333773</v>
      </c>
      <c r="I55" s="90">
        <v>4.5552478552817632E-2</v>
      </c>
    </row>
    <row r="56" spans="1:11" x14ac:dyDescent="0.2">
      <c r="A56" s="77" t="s">
        <v>86</v>
      </c>
      <c r="B56" s="78"/>
      <c r="C56" s="78"/>
      <c r="D56" s="75" t="s">
        <v>87</v>
      </c>
      <c r="E56" s="88">
        <v>0.09</v>
      </c>
      <c r="F56" s="88">
        <v>0.09</v>
      </c>
      <c r="G56" s="88">
        <v>0.09</v>
      </c>
      <c r="H56" s="89">
        <v>7.3583408659190441E-2</v>
      </c>
      <c r="I56" s="90">
        <v>2.406757535135351E-2</v>
      </c>
      <c r="J56" s="92"/>
      <c r="K56" s="92"/>
    </row>
    <row r="57" spans="1:11" x14ac:dyDescent="0.2">
      <c r="A57" s="77" t="s">
        <v>53</v>
      </c>
      <c r="B57" s="78"/>
      <c r="C57" s="78"/>
      <c r="D57" s="75" t="s">
        <v>88</v>
      </c>
      <c r="E57" s="93" t="s">
        <v>78</v>
      </c>
      <c r="F57" s="94">
        <v>0.12889585641326454</v>
      </c>
      <c r="G57" s="94">
        <v>0.13624202519312476</v>
      </c>
      <c r="H57" s="89" t="s">
        <v>78</v>
      </c>
      <c r="I57" s="90">
        <v>5.6993056132906394E-2</v>
      </c>
      <c r="J57" s="92"/>
      <c r="K57" s="92"/>
    </row>
    <row r="58" spans="1:11" x14ac:dyDescent="0.2">
      <c r="A58" s="77" t="s">
        <v>55</v>
      </c>
      <c r="B58" s="78"/>
      <c r="C58" s="78"/>
      <c r="D58" s="75" t="s">
        <v>89</v>
      </c>
      <c r="E58" s="70">
        <v>245</v>
      </c>
      <c r="F58" s="70">
        <v>231</v>
      </c>
      <c r="G58" s="70">
        <v>225</v>
      </c>
      <c r="H58" s="71">
        <v>-8.4518241537777761E-2</v>
      </c>
      <c r="I58" s="76">
        <v>-2.9414562023915569E-2</v>
      </c>
      <c r="J58" s="92"/>
      <c r="K58" s="92"/>
    </row>
    <row r="59" spans="1:11" x14ac:dyDescent="0.2">
      <c r="A59" s="77" t="s">
        <v>57</v>
      </c>
      <c r="B59" s="78"/>
      <c r="C59" s="78"/>
      <c r="D59" s="75" t="s">
        <v>90</v>
      </c>
      <c r="E59" s="70">
        <v>18.100000000000001</v>
      </c>
      <c r="F59" s="70">
        <v>14.9</v>
      </c>
      <c r="G59" s="70">
        <v>16.399999999999999</v>
      </c>
      <c r="H59" s="71">
        <v>-9.2935884669453128E-2</v>
      </c>
      <c r="I59" s="76">
        <v>0.1049513493708234</v>
      </c>
      <c r="J59" s="92"/>
      <c r="K59" s="92"/>
    </row>
    <row r="60" spans="1:11" x14ac:dyDescent="0.2">
      <c r="A60" s="78" t="s">
        <v>207</v>
      </c>
      <c r="C60" s="78"/>
      <c r="D60" s="75" t="s">
        <v>210</v>
      </c>
      <c r="E60" s="157">
        <v>310643.83497432218</v>
      </c>
      <c r="F60" s="157">
        <v>318218.07984364865</v>
      </c>
      <c r="G60" s="157">
        <v>325552.05343082862</v>
      </c>
      <c r="H60" s="71">
        <v>4.7991354657782766E-2</v>
      </c>
      <c r="I60" s="76">
        <v>2.3047004716964525E-2</v>
      </c>
    </row>
    <row r="61" spans="1:11" x14ac:dyDescent="0.2">
      <c r="A61" s="101"/>
      <c r="C61" s="78"/>
      <c r="D61" s="75" t="s">
        <v>211</v>
      </c>
      <c r="E61" s="160">
        <v>4.421976298566864E-2</v>
      </c>
      <c r="F61" s="160">
        <v>4.4450074010846295E-2</v>
      </c>
      <c r="G61" s="160">
        <v>4.3360689055784316E-2</v>
      </c>
      <c r="H61" s="71">
        <v>-1.9427375270255176E-2</v>
      </c>
      <c r="I61" s="76">
        <v>-2.4508057169852136E-2</v>
      </c>
    </row>
    <row r="62" spans="1:11" x14ac:dyDescent="0.2">
      <c r="A62" s="78" t="s">
        <v>208</v>
      </c>
      <c r="C62" s="78"/>
      <c r="D62" s="75" t="s">
        <v>212</v>
      </c>
      <c r="E62" s="157">
        <v>56976.943631262133</v>
      </c>
      <c r="F62" s="157">
        <v>65544.615352894034</v>
      </c>
      <c r="G62" s="157">
        <v>71838.360046277492</v>
      </c>
      <c r="H62" s="71">
        <v>0.26083210975994142</v>
      </c>
      <c r="I62" s="76">
        <v>9.602229961222232E-2</v>
      </c>
    </row>
    <row r="63" spans="1:11" x14ac:dyDescent="0.2">
      <c r="A63" s="101"/>
      <c r="C63" s="78"/>
      <c r="D63" s="75" t="s">
        <v>211</v>
      </c>
      <c r="E63" s="160">
        <v>4.766345655663843E-2</v>
      </c>
      <c r="F63" s="160">
        <v>4.8185854141746441E-2</v>
      </c>
      <c r="G63" s="160">
        <v>4.770815018201599E-2</v>
      </c>
      <c r="H63" s="71">
        <v>9.3769165323650584E-4</v>
      </c>
      <c r="I63" s="76">
        <v>-9.9137800551424866E-3</v>
      </c>
    </row>
    <row r="64" spans="1:11" x14ac:dyDescent="0.2">
      <c r="A64" s="78" t="s">
        <v>209</v>
      </c>
      <c r="C64" s="78"/>
      <c r="D64" s="75" t="s">
        <v>212</v>
      </c>
      <c r="E64" s="157">
        <v>27782.52197701242</v>
      </c>
      <c r="F64" s="157">
        <v>31209.406505021627</v>
      </c>
      <c r="G64" s="157">
        <v>34084.042401444909</v>
      </c>
      <c r="H64" s="71">
        <v>0.22681599710949349</v>
      </c>
      <c r="I64" s="76">
        <v>9.2107996220971086E-2</v>
      </c>
    </row>
    <row r="65" spans="1:9" ht="12" thickBot="1" x14ac:dyDescent="0.25">
      <c r="A65" s="107"/>
      <c r="B65" s="95"/>
      <c r="C65" s="95"/>
      <c r="D65" s="107" t="s">
        <v>211</v>
      </c>
      <c r="E65" s="159">
        <v>4.3465405236671618E-2</v>
      </c>
      <c r="F65" s="159">
        <v>4.4060110519458434E-2</v>
      </c>
      <c r="G65" s="159">
        <v>4.4034011724790233E-2</v>
      </c>
      <c r="H65" s="158">
        <v>1.3081817252652296E-2</v>
      </c>
      <c r="I65" s="97">
        <v>-5.9234519297620379E-4</v>
      </c>
    </row>
    <row r="66" spans="1:9" x14ac:dyDescent="0.2">
      <c r="A66" s="52" t="s">
        <v>0</v>
      </c>
    </row>
    <row r="67" spans="1:9" x14ac:dyDescent="0.2">
      <c r="A67" s="59" t="s">
        <v>202</v>
      </c>
    </row>
  </sheetData>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showGridLines="0" zoomScaleNormal="100" workbookViewId="0"/>
  </sheetViews>
  <sheetFormatPr defaultColWidth="9.140625" defaultRowHeight="11.25" x14ac:dyDescent="0.2"/>
  <cols>
    <col min="1" max="1" width="7.85546875" style="59" customWidth="1"/>
    <col min="2" max="2" width="26.5703125" style="59" customWidth="1"/>
    <col min="3" max="3" width="36.7109375" style="59" customWidth="1"/>
    <col min="4" max="16384" width="9.140625" style="59"/>
  </cols>
  <sheetData>
    <row r="1" spans="1:6" x14ac:dyDescent="0.2">
      <c r="A1" s="2" t="s">
        <v>140</v>
      </c>
    </row>
    <row r="2" spans="1:6" ht="12" thickBot="1" x14ac:dyDescent="0.25">
      <c r="A2" s="3" t="s">
        <v>143</v>
      </c>
    </row>
    <row r="3" spans="1:6" ht="12" thickBot="1" x14ac:dyDescent="0.25">
      <c r="A3" s="98" t="s">
        <v>60</v>
      </c>
      <c r="B3" s="99" t="s">
        <v>91</v>
      </c>
      <c r="C3" s="99" t="s">
        <v>63</v>
      </c>
      <c r="D3" s="99" t="s">
        <v>64</v>
      </c>
      <c r="E3" s="99" t="s">
        <v>65</v>
      </c>
      <c r="F3" s="100" t="s">
        <v>66</v>
      </c>
    </row>
    <row r="4" spans="1:6" x14ac:dyDescent="0.2">
      <c r="A4" s="64" t="s">
        <v>219</v>
      </c>
      <c r="B4" s="65"/>
      <c r="C4" s="111"/>
      <c r="D4" s="112"/>
      <c r="E4" s="112"/>
      <c r="F4" s="113"/>
    </row>
    <row r="5" spans="1:6" x14ac:dyDescent="0.2">
      <c r="A5" s="73"/>
      <c r="B5" s="74" t="s">
        <v>93</v>
      </c>
      <c r="C5" s="101" t="s">
        <v>92</v>
      </c>
      <c r="D5" s="104">
        <v>0.61947045479227247</v>
      </c>
      <c r="E5" s="104">
        <v>0.63949428470386549</v>
      </c>
      <c r="F5" s="105">
        <v>0.65040821997263853</v>
      </c>
    </row>
    <row r="6" spans="1:6" x14ac:dyDescent="0.2">
      <c r="A6" s="73"/>
      <c r="B6" s="74" t="s">
        <v>94</v>
      </c>
      <c r="C6" s="101" t="s">
        <v>92</v>
      </c>
      <c r="D6" s="104">
        <v>0.32413451908341678</v>
      </c>
      <c r="E6" s="104">
        <v>0.30607553661445874</v>
      </c>
      <c r="F6" s="105">
        <v>0.29496455311414821</v>
      </c>
    </row>
    <row r="7" spans="1:6" x14ac:dyDescent="0.2">
      <c r="A7" s="77" t="s">
        <v>221</v>
      </c>
      <c r="B7" s="78"/>
      <c r="C7" s="101"/>
      <c r="D7" s="102"/>
      <c r="E7" s="102"/>
      <c r="F7" s="103"/>
    </row>
    <row r="8" spans="1:6" x14ac:dyDescent="0.2">
      <c r="A8" s="73"/>
      <c r="B8" s="74" t="s">
        <v>93</v>
      </c>
      <c r="C8" s="101" t="s">
        <v>70</v>
      </c>
      <c r="D8" s="102">
        <v>40.5</v>
      </c>
      <c r="E8" s="102">
        <v>42.4</v>
      </c>
      <c r="F8" s="103">
        <v>44.1</v>
      </c>
    </row>
    <row r="9" spans="1:6" ht="12" thickBot="1" x14ac:dyDescent="0.25">
      <c r="A9" s="114"/>
      <c r="B9" s="106" t="s">
        <v>94</v>
      </c>
      <c r="C9" s="107" t="s">
        <v>70</v>
      </c>
      <c r="D9" s="108">
        <v>6.9</v>
      </c>
      <c r="E9" s="108">
        <v>7.3</v>
      </c>
      <c r="F9" s="109">
        <v>6.6</v>
      </c>
    </row>
    <row r="10" spans="1:6" x14ac:dyDescent="0.2">
      <c r="A10" s="52" t="s">
        <v>0</v>
      </c>
    </row>
    <row r="11" spans="1:6" x14ac:dyDescent="0.2">
      <c r="A11" s="59" t="s">
        <v>222</v>
      </c>
    </row>
    <row r="12" spans="1:6" x14ac:dyDescent="0.2">
      <c r="A12" s="59" t="s">
        <v>220</v>
      </c>
    </row>
    <row r="13" spans="1:6" x14ac:dyDescent="0.2">
      <c r="A13" s="59" t="s">
        <v>223</v>
      </c>
    </row>
  </sheetData>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7"/>
  <sheetViews>
    <sheetView showGridLines="0" zoomScaleNormal="100" workbookViewId="0"/>
  </sheetViews>
  <sheetFormatPr defaultColWidth="9.140625" defaultRowHeight="11.25" x14ac:dyDescent="0.2"/>
  <cols>
    <col min="1" max="1" width="7.85546875" style="59" customWidth="1"/>
    <col min="2" max="2" width="58.85546875" style="59" customWidth="1"/>
    <col min="3" max="3" width="23.5703125" style="59" customWidth="1"/>
    <col min="4" max="16384" width="9.140625" style="59"/>
  </cols>
  <sheetData>
    <row r="1" spans="1:4" x14ac:dyDescent="0.2">
      <c r="A1" s="2" t="s">
        <v>142</v>
      </c>
    </row>
    <row r="2" spans="1:4" ht="12" thickBot="1" x14ac:dyDescent="0.25">
      <c r="A2" s="3" t="s">
        <v>144</v>
      </c>
    </row>
    <row r="3" spans="1:4" ht="12" thickBot="1" x14ac:dyDescent="0.25">
      <c r="A3" s="115" t="s">
        <v>145</v>
      </c>
      <c r="B3" s="116"/>
      <c r="C3" s="117" t="s">
        <v>63</v>
      </c>
      <c r="D3" s="118" t="s">
        <v>66</v>
      </c>
    </row>
    <row r="4" spans="1:4" x14ac:dyDescent="0.2">
      <c r="A4" s="73" t="s">
        <v>24</v>
      </c>
      <c r="B4" s="70"/>
      <c r="C4" s="70" t="s">
        <v>70</v>
      </c>
      <c r="D4" s="119">
        <v>4.7</v>
      </c>
    </row>
    <row r="5" spans="1:4" x14ac:dyDescent="0.2">
      <c r="A5" s="73" t="s">
        <v>95</v>
      </c>
      <c r="B5" s="70"/>
      <c r="C5" s="70" t="s">
        <v>70</v>
      </c>
      <c r="D5" s="119">
        <v>0.1</v>
      </c>
    </row>
    <row r="6" spans="1:4" x14ac:dyDescent="0.2">
      <c r="A6" s="73" t="s">
        <v>96</v>
      </c>
      <c r="B6" s="70"/>
      <c r="C6" s="70" t="s">
        <v>70</v>
      </c>
      <c r="D6" s="119">
        <v>8.1999999999999993</v>
      </c>
    </row>
    <row r="7" spans="1:4" x14ac:dyDescent="0.2">
      <c r="A7" s="73" t="s">
        <v>25</v>
      </c>
      <c r="B7" s="70"/>
      <c r="C7" s="70" t="s">
        <v>70</v>
      </c>
      <c r="D7" s="119">
        <v>0.1</v>
      </c>
    </row>
    <row r="8" spans="1:4" x14ac:dyDescent="0.2">
      <c r="A8" s="73" t="s">
        <v>26</v>
      </c>
      <c r="B8" s="70"/>
      <c r="C8" s="70" t="s">
        <v>70</v>
      </c>
      <c r="D8" s="119">
        <v>0.7</v>
      </c>
    </row>
    <row r="9" spans="1:4" x14ac:dyDescent="0.2">
      <c r="A9" s="73" t="s">
        <v>27</v>
      </c>
      <c r="B9" s="70"/>
      <c r="C9" s="70" t="s">
        <v>70</v>
      </c>
      <c r="D9" s="119">
        <v>0.6</v>
      </c>
    </row>
    <row r="10" spans="1:4" x14ac:dyDescent="0.2">
      <c r="A10" s="73" t="s">
        <v>28</v>
      </c>
      <c r="B10" s="70"/>
      <c r="C10" s="70" t="s">
        <v>70</v>
      </c>
      <c r="D10" s="119">
        <v>0.8</v>
      </c>
    </row>
    <row r="11" spans="1:4" x14ac:dyDescent="0.2">
      <c r="A11" s="73" t="s">
        <v>97</v>
      </c>
      <c r="B11" s="70"/>
      <c r="C11" s="70" t="s">
        <v>70</v>
      </c>
      <c r="D11" s="119">
        <v>0.1</v>
      </c>
    </row>
    <row r="12" spans="1:4" x14ac:dyDescent="0.2">
      <c r="A12" s="73" t="s">
        <v>98</v>
      </c>
      <c r="B12" s="70"/>
      <c r="C12" s="70" t="s">
        <v>70</v>
      </c>
      <c r="D12" s="119">
        <v>0.5</v>
      </c>
    </row>
    <row r="13" spans="1:4" x14ac:dyDescent="0.2">
      <c r="A13" s="73" t="s">
        <v>99</v>
      </c>
      <c r="B13" s="70"/>
      <c r="C13" s="70" t="s">
        <v>70</v>
      </c>
      <c r="D13" s="119">
        <v>1.8</v>
      </c>
    </row>
    <row r="14" spans="1:4" x14ac:dyDescent="0.2">
      <c r="A14" s="73" t="s">
        <v>100</v>
      </c>
      <c r="B14" s="70"/>
      <c r="C14" s="70" t="s">
        <v>70</v>
      </c>
      <c r="D14" s="119">
        <v>0.4</v>
      </c>
    </row>
    <row r="15" spans="1:4" x14ac:dyDescent="0.2">
      <c r="A15" s="73" t="s">
        <v>29</v>
      </c>
      <c r="B15" s="70"/>
      <c r="C15" s="70" t="s">
        <v>70</v>
      </c>
      <c r="D15" s="119">
        <v>0</v>
      </c>
    </row>
    <row r="16" spans="1:4" x14ac:dyDescent="0.2">
      <c r="A16" s="73" t="s">
        <v>30</v>
      </c>
      <c r="B16" s="70"/>
      <c r="C16" s="70" t="s">
        <v>70</v>
      </c>
      <c r="D16" s="119">
        <v>0</v>
      </c>
    </row>
    <row r="17" spans="1:4" x14ac:dyDescent="0.2">
      <c r="A17" s="73" t="s">
        <v>31</v>
      </c>
      <c r="B17" s="70"/>
      <c r="C17" s="70" t="s">
        <v>70</v>
      </c>
      <c r="D17" s="119">
        <v>0.1</v>
      </c>
    </row>
    <row r="18" spans="1:4" x14ac:dyDescent="0.2">
      <c r="A18" s="73" t="s">
        <v>32</v>
      </c>
      <c r="B18" s="70"/>
      <c r="C18" s="70" t="s">
        <v>70</v>
      </c>
      <c r="D18" s="119">
        <v>0.1</v>
      </c>
    </row>
    <row r="19" spans="1:4" x14ac:dyDescent="0.2">
      <c r="A19" s="73" t="s">
        <v>33</v>
      </c>
      <c r="B19" s="70"/>
      <c r="C19" s="70" t="s">
        <v>70</v>
      </c>
      <c r="D19" s="119">
        <v>0.2</v>
      </c>
    </row>
    <row r="20" spans="1:4" x14ac:dyDescent="0.2">
      <c r="A20" s="73" t="s">
        <v>101</v>
      </c>
      <c r="B20" s="70"/>
      <c r="C20" s="70" t="s">
        <v>70</v>
      </c>
      <c r="D20" s="119">
        <v>1.5</v>
      </c>
    </row>
    <row r="21" spans="1:4" x14ac:dyDescent="0.2">
      <c r="A21" s="73" t="s">
        <v>34</v>
      </c>
      <c r="B21" s="70"/>
      <c r="C21" s="70" t="s">
        <v>70</v>
      </c>
      <c r="D21" s="119">
        <v>5.2</v>
      </c>
    </row>
    <row r="22" spans="1:4" x14ac:dyDescent="0.2">
      <c r="A22" s="73" t="s">
        <v>35</v>
      </c>
      <c r="B22" s="70"/>
      <c r="C22" s="70" t="s">
        <v>70</v>
      </c>
      <c r="D22" s="119">
        <v>19.5</v>
      </c>
    </row>
    <row r="23" spans="1:4" x14ac:dyDescent="0.2">
      <c r="A23" s="73" t="s">
        <v>36</v>
      </c>
      <c r="B23" s="70"/>
      <c r="C23" s="70" t="s">
        <v>70</v>
      </c>
      <c r="D23" s="119">
        <v>5.8</v>
      </c>
    </row>
    <row r="24" spans="1:4" x14ac:dyDescent="0.2">
      <c r="A24" s="73" t="s">
        <v>102</v>
      </c>
      <c r="B24" s="70"/>
      <c r="C24" s="70" t="s">
        <v>70</v>
      </c>
      <c r="D24" s="119">
        <v>8.1</v>
      </c>
    </row>
    <row r="25" spans="1:4" x14ac:dyDescent="0.2">
      <c r="A25" s="73" t="s">
        <v>103</v>
      </c>
      <c r="B25" s="70"/>
      <c r="C25" s="70" t="s">
        <v>70</v>
      </c>
      <c r="D25" s="119">
        <v>12.3</v>
      </c>
    </row>
    <row r="26" spans="1:4" ht="12" thickBot="1" x14ac:dyDescent="0.25">
      <c r="A26" s="114" t="s">
        <v>104</v>
      </c>
      <c r="B26" s="96"/>
      <c r="C26" s="96" t="s">
        <v>70</v>
      </c>
      <c r="D26" s="120">
        <v>0</v>
      </c>
    </row>
    <row r="27" spans="1:4" x14ac:dyDescent="0.2">
      <c r="A27" s="52" t="s">
        <v>0</v>
      </c>
    </row>
  </sheetData>
  <pageMargins left="0.7" right="0.7" top="0.75" bottom="0.75" header="0.3" footer="0.3"/>
  <pageSetup paperSize="9" scale="8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zoomScaleNormal="100" workbookViewId="0"/>
  </sheetViews>
  <sheetFormatPr defaultColWidth="9.140625" defaultRowHeight="11.25" x14ac:dyDescent="0.2"/>
  <cols>
    <col min="1" max="1" width="7.85546875" style="59" customWidth="1"/>
    <col min="2" max="2" width="26.5703125" style="59" customWidth="1"/>
    <col min="3" max="3" width="65.140625" style="59" customWidth="1"/>
    <col min="4" max="4" width="15.28515625" style="59" customWidth="1"/>
    <col min="5" max="5" width="9.7109375" style="59" bestFit="1" customWidth="1"/>
    <col min="6" max="6" width="9.140625" style="59"/>
    <col min="7" max="7" width="12.7109375" style="59" customWidth="1"/>
    <col min="8" max="8" width="9.140625" style="59"/>
    <col min="9" max="9" width="16.7109375" style="59" customWidth="1"/>
    <col min="10" max="16384" width="9.140625" style="59"/>
  </cols>
  <sheetData>
    <row r="1" spans="1:9" x14ac:dyDescent="0.2">
      <c r="A1" s="2" t="s">
        <v>21</v>
      </c>
    </row>
    <row r="2" spans="1:9" ht="12" thickBot="1" x14ac:dyDescent="0.25">
      <c r="A2" s="3" t="s">
        <v>146</v>
      </c>
    </row>
    <row r="3" spans="1:9" ht="23.25" thickBot="1" x14ac:dyDescent="0.25">
      <c r="A3" s="98" t="s">
        <v>60</v>
      </c>
      <c r="B3" s="99" t="s">
        <v>105</v>
      </c>
      <c r="C3" s="99" t="s">
        <v>63</v>
      </c>
      <c r="D3" s="99" t="s">
        <v>106</v>
      </c>
      <c r="E3" s="99" t="s">
        <v>107</v>
      </c>
      <c r="F3" s="99" t="s">
        <v>108</v>
      </c>
      <c r="G3" s="100" t="s">
        <v>109</v>
      </c>
      <c r="I3" s="110"/>
    </row>
    <row r="4" spans="1:9" x14ac:dyDescent="0.2">
      <c r="A4" s="77" t="s">
        <v>69</v>
      </c>
      <c r="B4" s="78"/>
      <c r="C4" s="101" t="s">
        <v>110</v>
      </c>
      <c r="D4" s="101">
        <v>2018</v>
      </c>
      <c r="E4" s="102">
        <f>ROUND([1]DMI!$F$135,1)</f>
        <v>31.4</v>
      </c>
      <c r="F4" s="102">
        <f>ROUND([1]DMI_EU!D115,1)</f>
        <v>16.100000000000001</v>
      </c>
      <c r="G4" s="76">
        <f>E4/F4-1</f>
        <v>0.95031055900621086</v>
      </c>
    </row>
    <row r="5" spans="1:9" x14ac:dyDescent="0.2">
      <c r="A5" s="77" t="s">
        <v>75</v>
      </c>
      <c r="B5" s="78"/>
      <c r="C5" s="101" t="s">
        <v>110</v>
      </c>
      <c r="D5" s="101">
        <v>2018</v>
      </c>
      <c r="E5" s="102">
        <f>ROUND([1]DMC!$F$39,1)</f>
        <v>11.3</v>
      </c>
      <c r="F5" s="102">
        <f>ROUND([1]DMC_EU!$D52,1)</f>
        <v>14.4</v>
      </c>
      <c r="G5" s="76">
        <f>E5/F5-1</f>
        <v>-0.21527777777777779</v>
      </c>
    </row>
    <row r="6" spans="1:9" x14ac:dyDescent="0.2">
      <c r="A6" s="77" t="s">
        <v>76</v>
      </c>
      <c r="B6" s="78"/>
      <c r="C6" s="101" t="s">
        <v>110</v>
      </c>
      <c r="D6" s="101">
        <v>2017</v>
      </c>
      <c r="E6" s="70">
        <f>ROUND([1]RMI!$G$28,1)</f>
        <v>37.299999999999997</v>
      </c>
      <c r="F6" s="102">
        <f>ROUND([1]RMI_RMC_EU!$D$52,1)</f>
        <v>19.7</v>
      </c>
      <c r="G6" s="76">
        <f>E6/F6-1</f>
        <v>0.89340101522842641</v>
      </c>
    </row>
    <row r="7" spans="1:9" x14ac:dyDescent="0.2">
      <c r="A7" s="77" t="s">
        <v>111</v>
      </c>
      <c r="B7" s="78"/>
      <c r="C7" s="101" t="s">
        <v>110</v>
      </c>
      <c r="D7" s="101">
        <v>2016</v>
      </c>
      <c r="E7" s="121">
        <f>[1]Afvalaanbod_EU!$E$14</f>
        <v>2539</v>
      </c>
      <c r="F7" s="121">
        <f>[1]Afvalaanbod_EU!$E$12</f>
        <v>1765</v>
      </c>
      <c r="G7" s="76">
        <f t="shared" ref="G7:G15" si="0">E7/F7-1</f>
        <v>0.43852691218130313</v>
      </c>
    </row>
    <row r="8" spans="1:9" x14ac:dyDescent="0.2">
      <c r="A8" s="77" t="s">
        <v>112</v>
      </c>
      <c r="B8" s="78"/>
      <c r="C8" s="101"/>
      <c r="D8" s="101"/>
      <c r="E8" s="102"/>
      <c r="F8" s="102"/>
      <c r="G8" s="76"/>
    </row>
    <row r="9" spans="1:9" x14ac:dyDescent="0.2">
      <c r="A9" s="73"/>
      <c r="B9" s="84" t="s">
        <v>80</v>
      </c>
      <c r="C9" s="101" t="s">
        <v>110</v>
      </c>
      <c r="D9" s="101">
        <v>2016</v>
      </c>
      <c r="E9" s="121">
        <f>[1]Afvalverwerking_eurostat!$E$15</f>
        <v>1701</v>
      </c>
      <c r="F9" s="121">
        <f>[1]Afvalverwerking_eurostat!$E$13</f>
        <v>807</v>
      </c>
      <c r="G9" s="76">
        <f t="shared" si="0"/>
        <v>1.1078066914498139</v>
      </c>
    </row>
    <row r="10" spans="1:9" x14ac:dyDescent="0.2">
      <c r="A10" s="73"/>
      <c r="B10" s="84" t="s">
        <v>81</v>
      </c>
      <c r="C10" s="101" t="s">
        <v>110</v>
      </c>
      <c r="D10" s="101">
        <v>2016</v>
      </c>
      <c r="E10" s="121">
        <f>[1]Afvalverwerking_eurostat!$E$38</f>
        <v>68</v>
      </c>
      <c r="F10" s="121">
        <f>[1]Afvalverwerking_eurostat!$E$37</f>
        <v>39</v>
      </c>
      <c r="G10" s="76">
        <f t="shared" si="0"/>
        <v>0.74358974358974361</v>
      </c>
    </row>
    <row r="11" spans="1:9" x14ac:dyDescent="0.2">
      <c r="A11" s="73"/>
      <c r="B11" s="84" t="s">
        <v>82</v>
      </c>
      <c r="C11" s="101" t="s">
        <v>110</v>
      </c>
      <c r="D11" s="101">
        <v>2016</v>
      </c>
      <c r="E11" s="121">
        <f>[1]Afvalverwerking_eurostat!$E$26</f>
        <v>65</v>
      </c>
      <c r="F11" s="121">
        <f>[1]Afvalverwerking_eurostat!$E$25</f>
        <v>341</v>
      </c>
      <c r="G11" s="76">
        <f t="shared" si="0"/>
        <v>-0.80938416422287385</v>
      </c>
    </row>
    <row r="12" spans="1:9" x14ac:dyDescent="0.2">
      <c r="A12" s="77" t="s">
        <v>49</v>
      </c>
      <c r="B12" s="78"/>
      <c r="C12" s="101" t="s">
        <v>50</v>
      </c>
      <c r="D12" s="101">
        <v>2018</v>
      </c>
      <c r="E12" s="102">
        <f>ROUND([1]Zelfvoorzienendheid!$F$23,3)</f>
        <v>0.52800000000000002</v>
      </c>
      <c r="F12" s="102">
        <f>ROUND([1]Zelfvoorzienendheid_EU!$E38,3)</f>
        <v>0.84699999999999998</v>
      </c>
      <c r="G12" s="76">
        <f t="shared" si="0"/>
        <v>-0.37662337662337653</v>
      </c>
    </row>
    <row r="13" spans="1:9" x14ac:dyDescent="0.2">
      <c r="A13" s="77" t="s">
        <v>85</v>
      </c>
      <c r="B13" s="78"/>
      <c r="C13" s="101" t="s">
        <v>113</v>
      </c>
      <c r="D13" s="101">
        <v>2018</v>
      </c>
      <c r="E13" s="122">
        <f>[1]Materiaalprod1!$G$20</f>
        <v>3.8257042434457316</v>
      </c>
      <c r="F13" s="122">
        <f>[1]Materiaalprod1_EU!$D$23</f>
        <v>2.0297684918787287</v>
      </c>
      <c r="G13" s="76">
        <f t="shared" si="0"/>
        <v>0.88479831998215075</v>
      </c>
      <c r="I13" s="123"/>
    </row>
    <row r="14" spans="1:9" x14ac:dyDescent="0.2">
      <c r="A14" s="77" t="s">
        <v>53</v>
      </c>
      <c r="B14" s="78"/>
      <c r="C14" s="101" t="s">
        <v>114</v>
      </c>
      <c r="D14" s="101">
        <v>2017</v>
      </c>
      <c r="E14" s="124">
        <f>[1]CMUR_EU!$J$13</f>
        <v>29.9</v>
      </c>
      <c r="F14" s="124">
        <f>[1]CMUR_EU!$J$12</f>
        <v>11.2</v>
      </c>
      <c r="G14" s="76">
        <f t="shared" si="0"/>
        <v>1.6696428571428572</v>
      </c>
    </row>
    <row r="15" spans="1:9" ht="12" thickBot="1" x14ac:dyDescent="0.25">
      <c r="A15" s="125" t="s">
        <v>55</v>
      </c>
      <c r="B15" s="95"/>
      <c r="C15" s="107" t="s">
        <v>115</v>
      </c>
      <c r="D15" s="107">
        <v>2018</v>
      </c>
      <c r="E15" s="126">
        <f>ROUND([1]CO2emissie_EU!$K35/1000,1)</f>
        <v>12.1</v>
      </c>
      <c r="F15" s="127">
        <f>ROUND([1]CO2emissie_EU!$K34/1000,1)</f>
        <v>8.9</v>
      </c>
      <c r="G15" s="97">
        <f t="shared" si="0"/>
        <v>0.3595505617977528</v>
      </c>
    </row>
    <row r="16" spans="1:9" x14ac:dyDescent="0.2">
      <c r="A16" s="52" t="s">
        <v>147</v>
      </c>
    </row>
  </sheetData>
  <pageMargins left="0.7" right="0.7" top="0.75" bottom="0.7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
  <sheetViews>
    <sheetView showGridLines="0" workbookViewId="0"/>
  </sheetViews>
  <sheetFormatPr defaultRowHeight="11.25" x14ac:dyDescent="0.2"/>
  <cols>
    <col min="1" max="1" width="14.140625" style="46" customWidth="1"/>
    <col min="2" max="2" width="12.5703125" style="46" customWidth="1"/>
    <col min="3" max="3" width="10.28515625" style="46" customWidth="1"/>
    <col min="4" max="4" width="9.5703125" style="46" bestFit="1" customWidth="1"/>
    <col min="5" max="5" width="9.140625" style="46"/>
    <col min="6" max="6" width="13.42578125" style="46" customWidth="1"/>
    <col min="7" max="8" width="9.140625" style="46"/>
    <col min="9" max="9" width="9.28515625" style="46" bestFit="1" customWidth="1"/>
    <col min="10" max="10" width="9.140625" style="46"/>
    <col min="11" max="11" width="11.7109375" style="46" bestFit="1" customWidth="1"/>
    <col min="12" max="12" width="9.28515625" style="46" bestFit="1" customWidth="1"/>
    <col min="13" max="16384" width="9.140625" style="46"/>
  </cols>
  <sheetData>
    <row r="1" spans="1:1" x14ac:dyDescent="0.2">
      <c r="A1" s="2" t="s">
        <v>148</v>
      </c>
    </row>
    <row r="2" spans="1:1" x14ac:dyDescent="0.2">
      <c r="A2" s="2" t="s">
        <v>167</v>
      </c>
    </row>
    <row r="3" spans="1:1" x14ac:dyDescent="0.2">
      <c r="A3" s="2"/>
    </row>
    <row r="4" spans="1:1" x14ac:dyDescent="0.2">
      <c r="A4" s="2"/>
    </row>
    <row r="5" spans="1:1" x14ac:dyDescent="0.2">
      <c r="A5" s="2"/>
    </row>
    <row r="6" spans="1:1" x14ac:dyDescent="0.2">
      <c r="A6" s="2"/>
    </row>
    <row r="7" spans="1:1" x14ac:dyDescent="0.2">
      <c r="A7" s="2"/>
    </row>
    <row r="8" spans="1:1" x14ac:dyDescent="0.2">
      <c r="A8" s="2"/>
    </row>
    <row r="9" spans="1:1" x14ac:dyDescent="0.2">
      <c r="A9" s="2"/>
    </row>
    <row r="10" spans="1:1" x14ac:dyDescent="0.2">
      <c r="A10" s="2"/>
    </row>
    <row r="11" spans="1:1" x14ac:dyDescent="0.2">
      <c r="A11" s="2"/>
    </row>
    <row r="12" spans="1:1" x14ac:dyDescent="0.2">
      <c r="A12" s="2"/>
    </row>
    <row r="13" spans="1:1" x14ac:dyDescent="0.2">
      <c r="A13" s="2"/>
    </row>
    <row r="14" spans="1:1" x14ac:dyDescent="0.2">
      <c r="A14" s="2"/>
    </row>
    <row r="15" spans="1:1" x14ac:dyDescent="0.2">
      <c r="A15" s="2"/>
    </row>
    <row r="16" spans="1:1" x14ac:dyDescent="0.2">
      <c r="A16" s="2"/>
    </row>
    <row r="17" spans="1:1" x14ac:dyDescent="0.2">
      <c r="A17" s="2"/>
    </row>
    <row r="18" spans="1:1" x14ac:dyDescent="0.2">
      <c r="A18" s="2"/>
    </row>
    <row r="19" spans="1:1" x14ac:dyDescent="0.2">
      <c r="A19" s="2"/>
    </row>
    <row r="20" spans="1:1" x14ac:dyDescent="0.2">
      <c r="A20" s="2"/>
    </row>
    <row r="21" spans="1:1" x14ac:dyDescent="0.2">
      <c r="A21" s="2"/>
    </row>
    <row r="22" spans="1:1" x14ac:dyDescent="0.2">
      <c r="A22" s="2"/>
    </row>
    <row r="23" spans="1:1" x14ac:dyDescent="0.2">
      <c r="A23" s="2"/>
    </row>
    <row r="24" spans="1:1" x14ac:dyDescent="0.2">
      <c r="A24" s="2"/>
    </row>
    <row r="25" spans="1:1" x14ac:dyDescent="0.2">
      <c r="A25" s="2"/>
    </row>
    <row r="26" spans="1:1" x14ac:dyDescent="0.2">
      <c r="A26" s="2"/>
    </row>
    <row r="27" spans="1:1" x14ac:dyDescent="0.2">
      <c r="A27" s="2"/>
    </row>
    <row r="28" spans="1:1" x14ac:dyDescent="0.2">
      <c r="A28" s="2"/>
    </row>
    <row r="29" spans="1:1" x14ac:dyDescent="0.2">
      <c r="A29" s="2"/>
    </row>
    <row r="30" spans="1:1" x14ac:dyDescent="0.2">
      <c r="A30" s="2"/>
    </row>
    <row r="31" spans="1:1" x14ac:dyDescent="0.2">
      <c r="A31" s="2"/>
    </row>
    <row r="32" spans="1:1" x14ac:dyDescent="0.2">
      <c r="A32" s="2"/>
    </row>
    <row r="33" spans="1:9" x14ac:dyDescent="0.2">
      <c r="A33" s="2"/>
    </row>
    <row r="34" spans="1:9" x14ac:dyDescent="0.2">
      <c r="A34" s="2"/>
    </row>
    <row r="35" spans="1:9" x14ac:dyDescent="0.2">
      <c r="A35" s="2"/>
    </row>
    <row r="36" spans="1:9" x14ac:dyDescent="0.2">
      <c r="A36" s="165" t="s">
        <v>116</v>
      </c>
      <c r="B36" s="165"/>
      <c r="C36" s="165"/>
      <c r="D36" s="165"/>
      <c r="E36" s="165"/>
      <c r="F36" s="165"/>
      <c r="G36" s="165"/>
      <c r="H36" s="165"/>
      <c r="I36" s="165"/>
    </row>
    <row r="37" spans="1:9" x14ac:dyDescent="0.2">
      <c r="A37" s="134"/>
      <c r="B37" s="134"/>
      <c r="C37" s="134"/>
      <c r="D37" s="134"/>
      <c r="E37" s="134"/>
      <c r="F37" s="134" t="s">
        <v>170</v>
      </c>
      <c r="G37" s="134"/>
      <c r="H37" s="134"/>
      <c r="I37" s="134"/>
    </row>
    <row r="38" spans="1:9" x14ac:dyDescent="0.2">
      <c r="A38" s="129" t="s">
        <v>150</v>
      </c>
      <c r="B38" s="129" t="s">
        <v>151</v>
      </c>
      <c r="C38" s="129" t="s">
        <v>152</v>
      </c>
      <c r="D38" s="130" t="s">
        <v>168</v>
      </c>
      <c r="E38" s="130"/>
      <c r="F38" s="129" t="s">
        <v>150</v>
      </c>
      <c r="G38" s="129" t="s">
        <v>151</v>
      </c>
      <c r="H38" s="129" t="s">
        <v>152</v>
      </c>
      <c r="I38" s="130" t="s">
        <v>168</v>
      </c>
    </row>
    <row r="39" spans="1:9" x14ac:dyDescent="0.2">
      <c r="A39" s="130" t="s">
        <v>117</v>
      </c>
      <c r="B39" s="130" t="s">
        <v>118</v>
      </c>
      <c r="C39" s="130" t="s">
        <v>119</v>
      </c>
      <c r="D39" s="131">
        <v>52676.683240197221</v>
      </c>
      <c r="E39" s="131"/>
      <c r="F39" s="130" t="s">
        <v>117</v>
      </c>
      <c r="G39" s="130" t="s">
        <v>171</v>
      </c>
      <c r="H39" s="130" t="s">
        <v>119</v>
      </c>
      <c r="I39" s="131">
        <v>24618.290891224675</v>
      </c>
    </row>
    <row r="40" spans="1:9" x14ac:dyDescent="0.2">
      <c r="A40" s="130"/>
      <c r="B40" s="130"/>
      <c r="C40" s="130" t="s">
        <v>120</v>
      </c>
      <c r="D40" s="131">
        <v>158029.37830450776</v>
      </c>
      <c r="E40" s="131"/>
      <c r="F40" s="130"/>
      <c r="G40" s="130"/>
      <c r="H40" s="130" t="s">
        <v>120</v>
      </c>
      <c r="I40" s="131">
        <v>92035.778411004692</v>
      </c>
    </row>
    <row r="41" spans="1:9" x14ac:dyDescent="0.2">
      <c r="A41" s="130"/>
      <c r="B41" s="130"/>
      <c r="C41" s="130" t="s">
        <v>121</v>
      </c>
      <c r="D41" s="131">
        <v>29739.071318419581</v>
      </c>
      <c r="E41" s="131"/>
      <c r="F41" s="130"/>
      <c r="G41" s="130"/>
      <c r="H41" s="130" t="s">
        <v>121</v>
      </c>
      <c r="I41" s="131">
        <v>9664.0988963582586</v>
      </c>
    </row>
    <row r="42" spans="1:9" x14ac:dyDescent="0.2">
      <c r="A42" s="130"/>
      <c r="B42" s="130"/>
      <c r="C42" s="130" t="s">
        <v>122</v>
      </c>
      <c r="D42" s="131">
        <v>33372.286802608702</v>
      </c>
      <c r="E42" s="131"/>
      <c r="F42" s="130"/>
      <c r="G42" s="130"/>
      <c r="H42" s="130" t="s">
        <v>122</v>
      </c>
      <c r="I42" s="131">
        <v>7814.4121356784708</v>
      </c>
    </row>
    <row r="43" spans="1:9" x14ac:dyDescent="0.2">
      <c r="A43" s="130" t="s">
        <v>169</v>
      </c>
      <c r="B43" s="130"/>
      <c r="C43" s="130" t="s">
        <v>119</v>
      </c>
      <c r="D43" s="131">
        <v>11790.439812096181</v>
      </c>
      <c r="E43" s="131"/>
      <c r="F43" s="130" t="s">
        <v>123</v>
      </c>
      <c r="G43" s="130" t="s">
        <v>124</v>
      </c>
      <c r="H43" s="130" t="s">
        <v>119</v>
      </c>
      <c r="I43" s="131">
        <v>3810.76049407152</v>
      </c>
    </row>
    <row r="44" spans="1:9" x14ac:dyDescent="0.2">
      <c r="A44" s="130"/>
      <c r="B44" s="130"/>
      <c r="C44" s="130" t="s">
        <v>120</v>
      </c>
      <c r="D44" s="131">
        <v>1773.112914219236</v>
      </c>
      <c r="E44" s="131"/>
      <c r="F44" s="130"/>
      <c r="G44" s="130"/>
      <c r="H44" s="130" t="s">
        <v>120</v>
      </c>
      <c r="I44" s="131">
        <v>339.40884598330399</v>
      </c>
    </row>
    <row r="45" spans="1:9" x14ac:dyDescent="0.2">
      <c r="A45" s="130"/>
      <c r="B45" s="130"/>
      <c r="C45" s="130" t="s">
        <v>121</v>
      </c>
      <c r="D45" s="131">
        <v>3483.1567863054202</v>
      </c>
      <c r="E45" s="131"/>
      <c r="F45" s="130"/>
      <c r="G45" s="130"/>
      <c r="H45" s="130" t="s">
        <v>121</v>
      </c>
      <c r="I45" s="131">
        <v>3422.5179397911402</v>
      </c>
    </row>
    <row r="46" spans="1:9" x14ac:dyDescent="0.2">
      <c r="A46" s="130"/>
      <c r="B46" s="130"/>
      <c r="C46" s="130" t="s">
        <v>122</v>
      </c>
      <c r="D46" s="131">
        <v>3087.2904873791995</v>
      </c>
      <c r="E46" s="131"/>
      <c r="F46" s="130"/>
      <c r="G46" s="130"/>
      <c r="H46" s="130" t="s">
        <v>122</v>
      </c>
      <c r="I46" s="131">
        <v>1073.3127201540301</v>
      </c>
    </row>
    <row r="47" spans="1:9" x14ac:dyDescent="0.2">
      <c r="A47" s="130" t="s">
        <v>125</v>
      </c>
      <c r="B47" s="130"/>
      <c r="C47" s="130" t="s">
        <v>119</v>
      </c>
      <c r="D47" s="131">
        <v>40453.897222983796</v>
      </c>
      <c r="E47" s="131"/>
      <c r="F47" s="130"/>
      <c r="G47" s="130"/>
      <c r="H47" s="130"/>
      <c r="I47" s="130"/>
    </row>
    <row r="48" spans="1:9" x14ac:dyDescent="0.2">
      <c r="A48" s="130"/>
      <c r="B48" s="130"/>
      <c r="C48" s="130" t="s">
        <v>120</v>
      </c>
      <c r="D48" s="131">
        <v>31704.987211625099</v>
      </c>
      <c r="E48" s="131"/>
      <c r="F48" s="130"/>
      <c r="G48" s="130"/>
      <c r="H48" s="130"/>
      <c r="I48" s="130"/>
    </row>
    <row r="49" spans="1:9" x14ac:dyDescent="0.2">
      <c r="A49" s="130"/>
      <c r="B49" s="130"/>
      <c r="C49" s="130" t="s">
        <v>121</v>
      </c>
      <c r="D49" s="131">
        <v>0</v>
      </c>
      <c r="E49" s="131"/>
      <c r="F49" s="130"/>
      <c r="G49" s="130"/>
      <c r="H49" s="130"/>
      <c r="I49" s="130"/>
    </row>
    <row r="50" spans="1:9" x14ac:dyDescent="0.2">
      <c r="A50" s="130"/>
      <c r="B50" s="130"/>
      <c r="C50" s="130" t="s">
        <v>122</v>
      </c>
      <c r="D50" s="131">
        <v>30610.115565391101</v>
      </c>
      <c r="E50" s="131"/>
      <c r="F50" s="132"/>
      <c r="G50" s="132"/>
      <c r="H50" s="130"/>
      <c r="I50" s="130"/>
    </row>
    <row r="51" spans="1:9" x14ac:dyDescent="0.2">
      <c r="A51" s="130" t="s">
        <v>126</v>
      </c>
      <c r="B51" s="130"/>
      <c r="C51" s="130" t="s">
        <v>119</v>
      </c>
      <c r="D51" s="131">
        <v>18564.370425377529</v>
      </c>
      <c r="E51" s="131"/>
      <c r="F51" s="132"/>
      <c r="G51" s="132"/>
      <c r="H51" s="132"/>
      <c r="I51" s="130"/>
    </row>
    <row r="52" spans="1:9" x14ac:dyDescent="0.2">
      <c r="A52" s="130"/>
      <c r="B52" s="130"/>
      <c r="C52" s="130" t="s">
        <v>120</v>
      </c>
      <c r="D52" s="131">
        <v>856.67098501688452</v>
      </c>
      <c r="E52" s="131"/>
      <c r="F52" s="130"/>
      <c r="G52" s="132"/>
      <c r="H52" s="132"/>
      <c r="I52" s="130"/>
    </row>
    <row r="53" spans="1:9" x14ac:dyDescent="0.2">
      <c r="A53" s="130"/>
      <c r="B53" s="130"/>
      <c r="C53" s="130" t="s">
        <v>121</v>
      </c>
      <c r="D53" s="131">
        <v>3556.7789781023298</v>
      </c>
      <c r="E53" s="131"/>
      <c r="F53" s="132"/>
      <c r="G53" s="130"/>
      <c r="H53" s="130"/>
      <c r="I53" s="130"/>
    </row>
    <row r="54" spans="1:9" x14ac:dyDescent="0.2">
      <c r="A54" s="130"/>
      <c r="B54" s="130"/>
      <c r="C54" s="130" t="s">
        <v>122</v>
      </c>
      <c r="D54" s="131">
        <v>28604.219777680199</v>
      </c>
      <c r="E54" s="131"/>
      <c r="F54" s="132"/>
      <c r="G54" s="130"/>
      <c r="H54" s="130"/>
      <c r="I54" s="130"/>
    </row>
    <row r="55" spans="1:9" x14ac:dyDescent="0.2">
      <c r="A55" s="130"/>
      <c r="B55" s="130"/>
      <c r="C55" s="130"/>
      <c r="D55" s="131"/>
      <c r="E55" s="131"/>
      <c r="F55" s="130"/>
      <c r="G55" s="130"/>
      <c r="H55" s="130"/>
      <c r="I55" s="130"/>
    </row>
    <row r="56" spans="1:9" x14ac:dyDescent="0.2">
      <c r="A56" s="130" t="s">
        <v>118</v>
      </c>
      <c r="B56" s="130" t="s">
        <v>127</v>
      </c>
      <c r="C56" s="130" t="s">
        <v>119</v>
      </c>
      <c r="D56" s="131">
        <v>6636.8869640012263</v>
      </c>
      <c r="E56" s="131"/>
      <c r="F56" s="133"/>
      <c r="G56" s="130"/>
      <c r="H56" s="130"/>
      <c r="I56" s="130"/>
    </row>
    <row r="57" spans="1:9" x14ac:dyDescent="0.2">
      <c r="A57" s="130"/>
      <c r="B57" s="130"/>
      <c r="C57" s="130" t="s">
        <v>120</v>
      </c>
      <c r="D57" s="131">
        <v>66166.326531058643</v>
      </c>
      <c r="E57" s="131"/>
      <c r="F57" s="130"/>
      <c r="G57" s="130"/>
      <c r="H57" s="130"/>
      <c r="I57" s="130"/>
    </row>
    <row r="58" spans="1:9" x14ac:dyDescent="0.2">
      <c r="A58" s="130"/>
      <c r="B58" s="130"/>
      <c r="C58" s="130" t="s">
        <v>121</v>
      </c>
      <c r="D58" s="131">
        <v>170.01074052054599</v>
      </c>
      <c r="E58" s="131"/>
      <c r="F58" s="130"/>
      <c r="G58" s="131"/>
      <c r="H58" s="130"/>
      <c r="I58" s="130"/>
    </row>
    <row r="59" spans="1:9" x14ac:dyDescent="0.2">
      <c r="A59" s="130"/>
      <c r="B59" s="130"/>
      <c r="C59" s="130" t="s">
        <v>122</v>
      </c>
      <c r="D59" s="131">
        <v>262.46667158984297</v>
      </c>
      <c r="E59" s="131"/>
      <c r="F59" s="130"/>
      <c r="G59" s="131"/>
      <c r="H59" s="130"/>
      <c r="I59" s="130"/>
    </row>
    <row r="60" spans="1:9" x14ac:dyDescent="0.2">
      <c r="A60" s="130"/>
      <c r="B60" s="130" t="s">
        <v>128</v>
      </c>
      <c r="C60" s="130" t="s">
        <v>119</v>
      </c>
      <c r="D60" s="131">
        <v>68380.36854574841</v>
      </c>
      <c r="E60" s="131"/>
      <c r="F60" s="130"/>
      <c r="G60" s="131"/>
      <c r="H60" s="130"/>
      <c r="I60" s="130"/>
    </row>
    <row r="61" spans="1:9" x14ac:dyDescent="0.2">
      <c r="A61" s="130"/>
      <c r="B61" s="130"/>
      <c r="C61" s="130" t="s">
        <v>120</v>
      </c>
      <c r="D61" s="131">
        <v>17864.550660587331</v>
      </c>
      <c r="E61" s="131"/>
      <c r="F61" s="130"/>
      <c r="G61" s="131"/>
      <c r="H61" s="130"/>
      <c r="I61" s="130"/>
    </row>
    <row r="62" spans="1:9" x14ac:dyDescent="0.2">
      <c r="A62" s="130"/>
      <c r="B62" s="130"/>
      <c r="C62" s="130" t="s">
        <v>121</v>
      </c>
      <c r="D62" s="131">
        <v>16053.043160963085</v>
      </c>
      <c r="E62" s="131"/>
      <c r="F62" s="130"/>
      <c r="G62" s="131"/>
      <c r="H62" s="130"/>
      <c r="I62" s="130"/>
    </row>
    <row r="63" spans="1:9" x14ac:dyDescent="0.2">
      <c r="A63" s="130"/>
      <c r="B63" s="130"/>
      <c r="C63" s="130" t="s">
        <v>122</v>
      </c>
      <c r="D63" s="131">
        <v>70654.38689170804</v>
      </c>
      <c r="E63" s="131"/>
      <c r="F63" s="130"/>
      <c r="G63" s="131"/>
      <c r="H63" s="130"/>
      <c r="I63" s="130"/>
    </row>
    <row r="64" spans="1:9" x14ac:dyDescent="0.2">
      <c r="A64" s="130"/>
      <c r="B64" s="130" t="s">
        <v>129</v>
      </c>
      <c r="C64" s="130" t="s">
        <v>119</v>
      </c>
      <c r="D64" s="131">
        <v>48468.135190905101</v>
      </c>
      <c r="E64" s="131"/>
      <c r="F64" s="130"/>
      <c r="G64" s="131"/>
      <c r="H64" s="130"/>
      <c r="I64" s="130"/>
    </row>
    <row r="65" spans="1:9" x14ac:dyDescent="0.2">
      <c r="A65" s="130"/>
      <c r="B65" s="130" t="s">
        <v>130</v>
      </c>
      <c r="C65" s="130" t="s">
        <v>120</v>
      </c>
      <c r="D65" s="131">
        <v>108333.272223723</v>
      </c>
      <c r="E65" s="131"/>
      <c r="F65" s="130"/>
      <c r="G65" s="131"/>
      <c r="H65" s="130"/>
      <c r="I65" s="130"/>
    </row>
    <row r="66" spans="1:9" x14ac:dyDescent="0.2">
      <c r="A66" s="130"/>
      <c r="B66" s="130"/>
      <c r="C66" s="130" t="s">
        <v>121</v>
      </c>
      <c r="D66" s="131">
        <v>20555.953181343699</v>
      </c>
      <c r="E66" s="131"/>
      <c r="F66" s="130"/>
      <c r="G66" s="131"/>
      <c r="H66" s="130"/>
      <c r="I66" s="130"/>
    </row>
    <row r="67" spans="1:9" x14ac:dyDescent="0.2">
      <c r="A67" s="130"/>
      <c r="B67" s="130"/>
      <c r="C67" s="130" t="s">
        <v>122</v>
      </c>
      <c r="D67" s="131">
        <v>24757.059069761301</v>
      </c>
      <c r="E67" s="131"/>
      <c r="F67" s="130"/>
      <c r="G67" s="131"/>
      <c r="H67" s="130"/>
      <c r="I67" s="130"/>
    </row>
    <row r="68" spans="1:9" x14ac:dyDescent="0.2">
      <c r="A68" s="130"/>
      <c r="B68" s="130"/>
      <c r="C68" s="130"/>
      <c r="D68" s="131"/>
      <c r="E68" s="131"/>
      <c r="F68" s="130"/>
      <c r="G68" s="131"/>
      <c r="H68" s="130"/>
      <c r="I68" s="130"/>
    </row>
    <row r="69" spans="1:9" x14ac:dyDescent="0.2">
      <c r="A69" s="130" t="s">
        <v>128</v>
      </c>
      <c r="B69" s="130" t="s">
        <v>131</v>
      </c>
      <c r="C69" s="130" t="s">
        <v>119</v>
      </c>
      <c r="D69" s="131">
        <v>24105.499795999531</v>
      </c>
      <c r="E69" s="131"/>
      <c r="F69" s="130"/>
      <c r="G69" s="131"/>
      <c r="H69" s="130"/>
      <c r="I69" s="130"/>
    </row>
    <row r="70" spans="1:9" x14ac:dyDescent="0.2">
      <c r="A70" s="130"/>
      <c r="B70" s="130"/>
      <c r="C70" s="130" t="s">
        <v>120</v>
      </c>
      <c r="D70" s="131">
        <v>1207</v>
      </c>
      <c r="E70" s="131"/>
      <c r="F70" s="130"/>
      <c r="G70" s="131"/>
      <c r="H70" s="130"/>
      <c r="I70" s="130"/>
    </row>
    <row r="71" spans="1:9" x14ac:dyDescent="0.2">
      <c r="A71" s="130"/>
      <c r="B71" s="130"/>
      <c r="C71" s="130" t="s">
        <v>121</v>
      </c>
      <c r="D71" s="131">
        <v>0</v>
      </c>
      <c r="E71" s="131"/>
      <c r="F71" s="130"/>
      <c r="G71" s="131"/>
      <c r="H71" s="130"/>
      <c r="I71" s="130"/>
    </row>
    <row r="72" spans="1:9" x14ac:dyDescent="0.2">
      <c r="A72" s="130"/>
      <c r="B72" s="130"/>
      <c r="C72" s="130" t="s">
        <v>122</v>
      </c>
      <c r="D72" s="131">
        <v>0</v>
      </c>
      <c r="E72" s="131"/>
      <c r="F72" s="130"/>
      <c r="G72" s="131"/>
      <c r="H72" s="130"/>
      <c r="I72" s="130"/>
    </row>
    <row r="73" spans="1:9" x14ac:dyDescent="0.2">
      <c r="A73" s="130"/>
      <c r="B73" s="130" t="s">
        <v>132</v>
      </c>
      <c r="C73" s="130" t="s">
        <v>119</v>
      </c>
      <c r="D73" s="131">
        <v>20289.868749748879</v>
      </c>
      <c r="E73" s="131"/>
      <c r="F73" s="130"/>
      <c r="G73" s="131"/>
      <c r="H73" s="130"/>
      <c r="I73" s="130"/>
    </row>
    <row r="74" spans="1:9" x14ac:dyDescent="0.2">
      <c r="A74" s="130"/>
      <c r="B74" s="130"/>
      <c r="C74" s="130" t="s">
        <v>120</v>
      </c>
      <c r="D74" s="131">
        <v>16657.550660587331</v>
      </c>
      <c r="E74" s="131"/>
      <c r="F74" s="130"/>
      <c r="G74" s="131"/>
      <c r="H74" s="130"/>
      <c r="I74" s="130"/>
    </row>
    <row r="75" spans="1:9" x14ac:dyDescent="0.2">
      <c r="A75" s="130"/>
      <c r="B75" s="130"/>
      <c r="C75" s="130" t="s">
        <v>121</v>
      </c>
      <c r="D75" s="131">
        <v>16053.043160963085</v>
      </c>
      <c r="E75" s="131"/>
      <c r="F75" s="130"/>
      <c r="G75" s="131"/>
      <c r="H75" s="130"/>
      <c r="I75" s="130"/>
    </row>
    <row r="76" spans="1:9" x14ac:dyDescent="0.2">
      <c r="A76" s="130"/>
      <c r="B76" s="130"/>
      <c r="C76" s="130" t="s">
        <v>122</v>
      </c>
      <c r="D76" s="131">
        <v>70654.38689170804</v>
      </c>
      <c r="E76" s="131"/>
      <c r="F76" s="130"/>
      <c r="G76" s="131"/>
      <c r="H76" s="130"/>
      <c r="I76" s="130"/>
    </row>
    <row r="77" spans="1:9" x14ac:dyDescent="0.2">
      <c r="A77" s="130"/>
      <c r="B77" s="130" t="s">
        <v>133</v>
      </c>
      <c r="C77" s="130" t="s">
        <v>119</v>
      </c>
      <c r="D77" s="131">
        <v>23985</v>
      </c>
      <c r="E77" s="131"/>
      <c r="F77" s="130"/>
      <c r="G77" s="131"/>
      <c r="H77" s="130"/>
      <c r="I77" s="130"/>
    </row>
    <row r="78" spans="1:9" x14ac:dyDescent="0.2">
      <c r="A78" s="130"/>
      <c r="B78" s="130"/>
      <c r="C78" s="130" t="s">
        <v>120</v>
      </c>
      <c r="D78" s="131">
        <v>0</v>
      </c>
      <c r="E78" s="131"/>
      <c r="F78" s="130"/>
      <c r="G78" s="131"/>
      <c r="H78" s="130"/>
      <c r="I78" s="130"/>
    </row>
    <row r="79" spans="1:9" x14ac:dyDescent="0.2">
      <c r="A79" s="130"/>
      <c r="B79" s="130"/>
      <c r="C79" s="130" t="s">
        <v>121</v>
      </c>
      <c r="D79" s="131">
        <v>0</v>
      </c>
      <c r="E79" s="131"/>
      <c r="F79" s="130"/>
      <c r="G79" s="131"/>
      <c r="H79" s="130"/>
      <c r="I79" s="130"/>
    </row>
    <row r="80" spans="1:9" x14ac:dyDescent="0.2">
      <c r="A80" s="130"/>
      <c r="B80" s="130"/>
      <c r="C80" s="130" t="s">
        <v>122</v>
      </c>
      <c r="D80" s="131">
        <v>0</v>
      </c>
      <c r="E80" s="131"/>
      <c r="F80" s="130"/>
      <c r="G80" s="131"/>
      <c r="H80" s="130"/>
      <c r="I80" s="130"/>
    </row>
    <row r="81" spans="1:9" x14ac:dyDescent="0.2">
      <c r="A81" s="130"/>
      <c r="B81" s="130"/>
      <c r="C81" s="130"/>
      <c r="D81" s="131"/>
      <c r="E81" s="131"/>
      <c r="F81" s="130"/>
      <c r="G81" s="131"/>
      <c r="H81" s="130"/>
      <c r="I81" s="130"/>
    </row>
    <row r="82" spans="1:9" x14ac:dyDescent="0.2">
      <c r="A82" s="130" t="s">
        <v>172</v>
      </c>
      <c r="B82" s="130" t="s">
        <v>134</v>
      </c>
      <c r="C82" s="130" t="s">
        <v>119</v>
      </c>
      <c r="D82" s="131">
        <v>7494.1169668770999</v>
      </c>
      <c r="E82" s="131"/>
      <c r="F82" s="130"/>
      <c r="G82" s="130"/>
      <c r="H82" s="130"/>
      <c r="I82" s="130"/>
    </row>
    <row r="83" spans="1:9" x14ac:dyDescent="0.2">
      <c r="A83" s="130"/>
      <c r="B83" s="130"/>
      <c r="C83" s="130" t="s">
        <v>120</v>
      </c>
      <c r="D83" s="131">
        <v>0</v>
      </c>
      <c r="E83" s="131"/>
      <c r="F83" s="130"/>
      <c r="G83" s="130"/>
      <c r="H83" s="130"/>
      <c r="I83" s="130"/>
    </row>
    <row r="84" spans="1:9" x14ac:dyDescent="0.2">
      <c r="A84" s="130"/>
      <c r="B84" s="130"/>
      <c r="C84" s="130" t="s">
        <v>121</v>
      </c>
      <c r="D84" s="131">
        <v>0</v>
      </c>
      <c r="E84" s="131"/>
      <c r="F84" s="130"/>
      <c r="G84" s="130"/>
      <c r="H84" s="130"/>
      <c r="I84" s="130"/>
    </row>
    <row r="85" spans="1:9" x14ac:dyDescent="0.2">
      <c r="A85" s="130"/>
      <c r="B85" s="130"/>
      <c r="C85" s="130" t="s">
        <v>122</v>
      </c>
      <c r="D85" s="131">
        <v>0</v>
      </c>
      <c r="E85" s="131"/>
      <c r="F85" s="130"/>
      <c r="G85" s="130"/>
      <c r="H85" s="130"/>
      <c r="I85" s="130"/>
    </row>
    <row r="86" spans="1:9" x14ac:dyDescent="0.2">
      <c r="A86" s="130"/>
      <c r="B86" s="130" t="s">
        <v>133</v>
      </c>
      <c r="C86" s="130" t="s">
        <v>119</v>
      </c>
      <c r="D86" s="131">
        <v>16611.382829122431</v>
      </c>
      <c r="E86" s="131"/>
      <c r="F86" s="130"/>
      <c r="G86" s="130"/>
      <c r="H86" s="130"/>
      <c r="I86" s="130"/>
    </row>
    <row r="87" spans="1:9" x14ac:dyDescent="0.2">
      <c r="A87" s="130"/>
      <c r="B87" s="130"/>
      <c r="C87" s="130" t="s">
        <v>120</v>
      </c>
      <c r="D87" s="131">
        <v>1207</v>
      </c>
      <c r="E87" s="131"/>
      <c r="F87" s="130"/>
      <c r="G87" s="130"/>
      <c r="H87" s="130"/>
      <c r="I87" s="130"/>
    </row>
    <row r="88" spans="1:9" x14ac:dyDescent="0.2">
      <c r="A88" s="130"/>
      <c r="B88" s="130"/>
      <c r="C88" s="130" t="s">
        <v>121</v>
      </c>
      <c r="D88" s="131">
        <v>0</v>
      </c>
      <c r="E88" s="131"/>
      <c r="F88" s="130"/>
      <c r="G88" s="130"/>
      <c r="H88" s="130"/>
      <c r="I88" s="130"/>
    </row>
    <row r="89" spans="1:9" x14ac:dyDescent="0.2">
      <c r="A89" s="130"/>
      <c r="B89" s="130"/>
      <c r="C89" s="130" t="s">
        <v>122</v>
      </c>
      <c r="D89" s="131">
        <v>0</v>
      </c>
      <c r="E89" s="131"/>
      <c r="F89" s="130"/>
      <c r="G89" s="130"/>
      <c r="H89" s="130"/>
      <c r="I89" s="130"/>
    </row>
    <row r="90" spans="1:9" x14ac:dyDescent="0.2">
      <c r="A90" s="130"/>
      <c r="B90" s="130"/>
      <c r="C90" s="130"/>
      <c r="D90" s="131"/>
      <c r="E90" s="131"/>
      <c r="F90" s="130"/>
      <c r="G90" s="130"/>
      <c r="H90" s="130"/>
      <c r="I90" s="130"/>
    </row>
    <row r="91" spans="1:9" x14ac:dyDescent="0.2">
      <c r="A91" s="130" t="s">
        <v>132</v>
      </c>
      <c r="B91" s="130" t="s">
        <v>134</v>
      </c>
      <c r="C91" s="130" t="s">
        <v>119</v>
      </c>
      <c r="D91" s="131">
        <v>18030.095150269499</v>
      </c>
      <c r="E91" s="131"/>
      <c r="F91" s="130"/>
      <c r="G91" s="130"/>
      <c r="H91" s="130"/>
      <c r="I91" s="130"/>
    </row>
    <row r="92" spans="1:9" x14ac:dyDescent="0.2">
      <c r="A92" s="130"/>
      <c r="B92" s="130"/>
      <c r="C92" s="130" t="s">
        <v>120</v>
      </c>
      <c r="D92" s="131">
        <v>3151.8162440708902</v>
      </c>
      <c r="E92" s="131"/>
      <c r="F92" s="130"/>
      <c r="G92" s="130"/>
      <c r="H92" s="130"/>
      <c r="I92" s="130"/>
    </row>
    <row r="93" spans="1:9" x14ac:dyDescent="0.2">
      <c r="A93" s="130"/>
      <c r="B93" s="130"/>
      <c r="C93" s="130" t="s">
        <v>121</v>
      </c>
      <c r="D93" s="131">
        <v>3556.7789781023298</v>
      </c>
      <c r="E93" s="131"/>
      <c r="F93" s="130"/>
      <c r="G93" s="130"/>
      <c r="H93" s="130"/>
      <c r="I93" s="130"/>
    </row>
    <row r="94" spans="1:9" x14ac:dyDescent="0.2">
      <c r="A94" s="130"/>
      <c r="B94" s="130"/>
      <c r="C94" s="130" t="s">
        <v>122</v>
      </c>
      <c r="D94" s="131">
        <v>28604.219777680199</v>
      </c>
      <c r="E94" s="131"/>
      <c r="F94" s="130"/>
      <c r="G94" s="130"/>
      <c r="H94" s="130"/>
      <c r="I94" s="130"/>
    </row>
    <row r="95" spans="1:9" x14ac:dyDescent="0.2">
      <c r="A95" s="130"/>
      <c r="B95" s="130"/>
      <c r="C95" s="130"/>
      <c r="D95" s="131"/>
      <c r="E95" s="131"/>
      <c r="F95" s="130"/>
      <c r="G95" s="130"/>
      <c r="H95" s="130"/>
      <c r="I95" s="130"/>
    </row>
    <row r="96" spans="1:9" x14ac:dyDescent="0.2">
      <c r="A96" s="130" t="s">
        <v>134</v>
      </c>
      <c r="B96" s="130" t="s">
        <v>133</v>
      </c>
      <c r="C96" s="130" t="s">
        <v>119</v>
      </c>
      <c r="D96" s="131">
        <v>6959.8416917690702</v>
      </c>
      <c r="E96" s="131"/>
      <c r="F96" s="130"/>
      <c r="G96" s="130"/>
      <c r="H96" s="130"/>
      <c r="I96" s="130"/>
    </row>
    <row r="97" spans="1:9" x14ac:dyDescent="0.2">
      <c r="A97" s="130"/>
      <c r="B97" s="130"/>
      <c r="C97" s="130" t="s">
        <v>120</v>
      </c>
      <c r="D97" s="131">
        <v>2295.1452590540057</v>
      </c>
      <c r="E97" s="131"/>
      <c r="F97" s="130"/>
      <c r="G97" s="130"/>
      <c r="H97" s="130"/>
      <c r="I97" s="130"/>
    </row>
    <row r="98" spans="1:9" x14ac:dyDescent="0.2">
      <c r="A98" s="130"/>
      <c r="B98" s="130"/>
      <c r="C98" s="130" t="s">
        <v>121</v>
      </c>
      <c r="D98" s="131">
        <v>0</v>
      </c>
      <c r="E98" s="131"/>
      <c r="F98" s="130"/>
      <c r="G98" s="130"/>
      <c r="H98" s="130"/>
      <c r="I98" s="130"/>
    </row>
    <row r="99" spans="1:9" x14ac:dyDescent="0.2">
      <c r="A99" s="130"/>
      <c r="B99" s="130"/>
      <c r="C99" s="130" t="s">
        <v>122</v>
      </c>
      <c r="D99" s="131">
        <v>0</v>
      </c>
      <c r="E99" s="131"/>
      <c r="F99" s="130"/>
      <c r="G99" s="130"/>
      <c r="H99" s="130"/>
      <c r="I99" s="130"/>
    </row>
    <row r="100" spans="1:9" x14ac:dyDescent="0.2">
      <c r="A100" s="130"/>
      <c r="B100" s="130" t="s">
        <v>126</v>
      </c>
      <c r="C100" s="130" t="s">
        <v>119</v>
      </c>
      <c r="D100" s="131">
        <v>18564.370425377529</v>
      </c>
      <c r="E100" s="131"/>
      <c r="F100" s="130"/>
      <c r="G100" s="130"/>
      <c r="H100" s="130"/>
      <c r="I100" s="130"/>
    </row>
    <row r="101" spans="1:9" x14ac:dyDescent="0.2">
      <c r="A101" s="130"/>
      <c r="B101" s="130"/>
      <c r="C101" s="130" t="s">
        <v>120</v>
      </c>
      <c r="D101" s="131">
        <v>856.67098501688452</v>
      </c>
      <c r="E101" s="131"/>
      <c r="F101" s="130"/>
      <c r="G101" s="130"/>
      <c r="H101" s="130"/>
      <c r="I101" s="130"/>
    </row>
    <row r="102" spans="1:9" x14ac:dyDescent="0.2">
      <c r="A102" s="130"/>
      <c r="B102" s="130"/>
      <c r="C102" s="130" t="s">
        <v>121</v>
      </c>
      <c r="D102" s="131">
        <v>3556.7789781023298</v>
      </c>
      <c r="E102" s="131"/>
      <c r="F102" s="130"/>
      <c r="G102" s="130"/>
      <c r="H102" s="130"/>
      <c r="I102" s="130"/>
    </row>
    <row r="103" spans="1:9" x14ac:dyDescent="0.2">
      <c r="A103" s="130"/>
      <c r="B103" s="130"/>
      <c r="C103" s="130" t="s">
        <v>122</v>
      </c>
      <c r="D103" s="131">
        <v>28604.219777680199</v>
      </c>
      <c r="E103" s="131"/>
      <c r="F103" s="130"/>
      <c r="G103" s="130"/>
      <c r="H103" s="130"/>
      <c r="I103" s="130"/>
    </row>
  </sheetData>
  <mergeCells count="1">
    <mergeCell ref="A36:I36"/>
  </mergeCells>
  <pageMargins left="0.7" right="0.7" top="0.75" bottom="0.75" header="0.3" footer="0.3"/>
  <pageSetup paperSize="9" scale="82" fitToHeight="2"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Toelichting</vt:lpstr>
      <vt:lpstr>Indicatoren</vt:lpstr>
      <vt:lpstr>Tabel 1</vt:lpstr>
      <vt:lpstr>Tabel 2a</vt:lpstr>
      <vt:lpstr>Tabel 2b</vt:lpstr>
      <vt:lpstr>Tabel 3</vt:lpstr>
      <vt:lpstr>Figuur 1</vt:lpstr>
      <vt:lpstr>'Tabel 1'!_GoBack</vt:lpstr>
      <vt:lpstr>'Tabel 3'!_GoBack</vt:lpstr>
      <vt:lpstr>Indicatoren!Afdrukbereik</vt:lpstr>
      <vt:lpstr>Inhoud!Afdrukbereik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 secundair Productie)</dc:creator>
  <cp:lastModifiedBy>Keller, K.R. (Krista)</cp:lastModifiedBy>
  <dcterms:created xsi:type="dcterms:W3CDTF">2018-08-14T10:19:10Z</dcterms:created>
  <dcterms:modified xsi:type="dcterms:W3CDTF">2021-01-18T07:59:44Z</dcterms:modified>
</cp:coreProperties>
</file>