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UenP\Werk\Creatie\Orders\ASD\2021\2021ASD03 Rapportage eerste corona-uitvraag\"/>
    </mc:Choice>
  </mc:AlternateContent>
  <bookViews>
    <workbookView xWindow="90" yWindow="90" windowWidth="12680" windowHeight="7820"/>
  </bookViews>
  <sheets>
    <sheet name="Bronbestanden" sheetId="9" r:id="rId1"/>
    <sheet name="Tabel 1" sheetId="8" r:id="rId2"/>
    <sheet name="Tabel 2" sheetId="10" r:id="rId3"/>
    <sheet name="Tabel 3" sheetId="12" r:id="rId4"/>
    <sheet name="Tabel 4" sheetId="13" r:id="rId5"/>
    <sheet name="Tabel 5" sheetId="15" r:id="rId6"/>
    <sheet name="Tabel 6" sheetId="16" r:id="rId7"/>
    <sheet name="Tabel 7" sheetId="17" r:id="rId8"/>
    <sheet name="Tabel 8" sheetId="18" r:id="rId9"/>
  </sheets>
  <definedNames>
    <definedName name="_xlnm.Print_Area" localSheetId="0">Bronbestanden!$A$1:$B$16</definedName>
    <definedName name="_xlnm.Print_Area" localSheetId="1">'Tabel 1'!$A$1:$I$32</definedName>
    <definedName name="_xlnm.Print_Area" localSheetId="2">'Tabel 2'!$A$1:$M$84</definedName>
    <definedName name="_xlnm.Print_Area" localSheetId="3">'Tabel 3'!$A$1:$Q$32</definedName>
    <definedName name="_xlnm.Print_Area" localSheetId="4">'Tabel 4'!$A$1:$M$26</definedName>
    <definedName name="_xlnm.Print_Titles" localSheetId="1">'Tabel 1'!$A:$A</definedName>
    <definedName name="_xlnm.Print_Titles" localSheetId="2">'Tabel 2'!$A:$A</definedName>
    <definedName name="_xlnm.Print_Titles" localSheetId="3">'Tabel 3'!$A:$A</definedName>
    <definedName name="_xlnm.Print_Titles" localSheetId="4">'Tabel 4'!$A:$A</definedName>
    <definedName name="Eerstegetal" localSheetId="2">#REF!</definedName>
    <definedName name="Eerstegetal" localSheetId="3">#REF!</definedName>
    <definedName name="Eerstegetal" localSheetId="4">#REF!</definedName>
    <definedName name="Eerstegetal">#REF!</definedName>
    <definedName name="Eerstegetal2" localSheetId="2">#REF!</definedName>
    <definedName name="Eerstegetal2" localSheetId="3">#REF!</definedName>
    <definedName name="Eerstegetal2" localSheetId="4">#REF!</definedName>
    <definedName name="Eerstegetal2">#REF!</definedName>
    <definedName name="Namen" localSheetId="2">#REF!</definedName>
    <definedName name="Namen" localSheetId="3">#REF!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AB9" i="17" l="1"/>
  <c r="AA9" i="17"/>
  <c r="Z9" i="17" s="1"/>
  <c r="E16" i="8" l="1"/>
  <c r="F16" i="8"/>
  <c r="G16" i="8"/>
  <c r="H16" i="8"/>
  <c r="I16" i="8"/>
  <c r="D16" i="8"/>
  <c r="B16" i="8" l="1"/>
  <c r="Q37" i="15" l="1"/>
  <c r="I9" i="8" l="1"/>
  <c r="B9" i="8" s="1"/>
  <c r="B11" i="8"/>
  <c r="B13" i="8"/>
  <c r="B24" i="8" s="1"/>
  <c r="B14" i="8"/>
  <c r="E27" i="8"/>
  <c r="F27" i="8"/>
  <c r="G27" i="8"/>
  <c r="I27" i="8"/>
  <c r="B18" i="8"/>
  <c r="D22" i="8"/>
  <c r="E22" i="8"/>
  <c r="F22" i="8"/>
  <c r="G22" i="8"/>
  <c r="H22" i="8"/>
  <c r="I22" i="8"/>
  <c r="D24" i="8"/>
  <c r="E24" i="8"/>
  <c r="F24" i="8"/>
  <c r="G24" i="8"/>
  <c r="H24" i="8"/>
  <c r="D25" i="8"/>
  <c r="E25" i="8"/>
  <c r="F25" i="8"/>
  <c r="G25" i="8"/>
  <c r="H25" i="8"/>
  <c r="I25" i="8"/>
  <c r="D27" i="8"/>
  <c r="H27" i="8"/>
  <c r="D29" i="8"/>
  <c r="E29" i="8"/>
  <c r="F29" i="8"/>
  <c r="G29" i="8"/>
  <c r="H29" i="8"/>
  <c r="I29" i="8"/>
  <c r="B22" i="8" l="1"/>
  <c r="B25" i="8"/>
  <c r="B29" i="8"/>
  <c r="B27" i="8"/>
  <c r="I24" i="8"/>
  <c r="I11" i="16"/>
  <c r="H11" i="16"/>
  <c r="G11" i="16"/>
  <c r="F11" i="16"/>
  <c r="E11" i="16"/>
  <c r="D11" i="16"/>
  <c r="B11" i="16" l="1"/>
  <c r="N42" i="12" l="1"/>
  <c r="R42" i="10"/>
  <c r="Z42" i="12"/>
  <c r="J62" i="12"/>
  <c r="Z42" i="10"/>
  <c r="R42" i="12"/>
  <c r="D62" i="13"/>
  <c r="B17" i="18"/>
  <c r="S79" i="18"/>
  <c r="R80" i="18"/>
  <c r="R29" i="18"/>
  <c r="T59" i="18"/>
  <c r="F77" i="18"/>
  <c r="F64" i="18"/>
  <c r="F42" i="10"/>
  <c r="J42" i="13"/>
  <c r="N62" i="12"/>
  <c r="V62" i="15"/>
  <c r="N42" i="13"/>
  <c r="N14" i="18"/>
  <c r="N23" i="18"/>
  <c r="F33" i="18"/>
  <c r="D50" i="18"/>
  <c r="B67" i="18"/>
  <c r="N42" i="10"/>
  <c r="C62" i="13"/>
  <c r="F62" i="13"/>
  <c r="V42" i="12"/>
  <c r="C42" i="13"/>
  <c r="F42" i="13"/>
  <c r="R42" i="13"/>
  <c r="Z62" i="15"/>
  <c r="J62" i="13"/>
  <c r="N33" i="18"/>
  <c r="N21" i="18"/>
  <c r="C38" i="18"/>
  <c r="B39" i="18"/>
  <c r="R75" i="18"/>
  <c r="N22" i="18"/>
  <c r="H31" i="18"/>
  <c r="F42" i="18"/>
  <c r="O50" i="18"/>
  <c r="N51" i="18"/>
  <c r="B42" i="18"/>
  <c r="B52" i="18"/>
  <c r="F69" i="18"/>
  <c r="T72" i="18"/>
  <c r="F16" i="18"/>
  <c r="R17" i="18"/>
  <c r="R34" i="18"/>
  <c r="F56" i="18"/>
  <c r="F74" i="18"/>
  <c r="N61" i="18"/>
  <c r="O79" i="18"/>
  <c r="N80" i="18"/>
  <c r="N28" i="18"/>
  <c r="O27" i="18"/>
  <c r="N35" i="18"/>
  <c r="R60" i="18"/>
  <c r="S59" i="18"/>
  <c r="R70" i="18"/>
  <c r="D42" i="12"/>
  <c r="V42" i="13"/>
  <c r="R62" i="13"/>
  <c r="B42" i="10"/>
  <c r="N62" i="15"/>
  <c r="B15" i="18"/>
  <c r="N34" i="18"/>
  <c r="B40" i="18"/>
  <c r="D27" i="18"/>
  <c r="G27" i="18"/>
  <c r="F28" i="18"/>
  <c r="B28" i="18"/>
  <c r="C27" i="18"/>
  <c r="C62" i="12"/>
  <c r="F62" i="12"/>
  <c r="R62" i="12"/>
  <c r="H11" i="18"/>
  <c r="B33" i="18"/>
  <c r="R68" i="18"/>
  <c r="B22" i="18"/>
  <c r="N29" i="18"/>
  <c r="H38" i="18"/>
  <c r="F55" i="18"/>
  <c r="G72" i="18"/>
  <c r="F73" i="18"/>
  <c r="B56" i="18"/>
  <c r="B63" i="18"/>
  <c r="B76" i="18"/>
  <c r="N40" i="18"/>
  <c r="R56" i="18"/>
  <c r="R76" i="18"/>
  <c r="F24" i="18"/>
  <c r="R21" i="18"/>
  <c r="N69" i="18"/>
  <c r="B25" i="18"/>
  <c r="R53" i="18"/>
  <c r="D31" i="18"/>
  <c r="R55" i="18"/>
  <c r="N18" i="18"/>
  <c r="Z42" i="13"/>
  <c r="V62" i="12"/>
  <c r="C62" i="15"/>
  <c r="F62" i="15"/>
  <c r="D42" i="13"/>
  <c r="Z62" i="13"/>
  <c r="N13" i="18"/>
  <c r="B19" i="18"/>
  <c r="N36" i="18"/>
  <c r="R46" i="18"/>
  <c r="S45" i="18"/>
  <c r="R64" i="18"/>
  <c r="F12" i="18"/>
  <c r="G11" i="18"/>
  <c r="B32" i="18"/>
  <c r="C31" i="18"/>
  <c r="N12" i="18"/>
  <c r="O11" i="18"/>
  <c r="D11" i="18"/>
  <c r="B16" i="18"/>
  <c r="R41" i="18"/>
  <c r="P27" i="18"/>
  <c r="N16" i="18"/>
  <c r="G31" i="18"/>
  <c r="F32" i="18"/>
  <c r="F57" i="18"/>
  <c r="F75" i="18"/>
  <c r="B47" i="18"/>
  <c r="F60" i="18"/>
  <c r="G59" i="18"/>
  <c r="B65" i="18"/>
  <c r="D79" i="18"/>
  <c r="N42" i="18"/>
  <c r="B13" i="18"/>
  <c r="R23" i="18"/>
  <c r="H79" i="18"/>
  <c r="N55" i="18"/>
  <c r="N62" i="18"/>
  <c r="N73" i="18"/>
  <c r="O72" i="18"/>
  <c r="B41" i="18"/>
  <c r="B48" i="18"/>
  <c r="B51" i="18"/>
  <c r="C50" i="18"/>
  <c r="F62" i="18"/>
  <c r="F67" i="18"/>
  <c r="B66" i="18"/>
  <c r="N43" i="18"/>
  <c r="F53" i="18"/>
  <c r="R69" i="18"/>
  <c r="R81" i="18"/>
  <c r="B14" i="18"/>
  <c r="R16" i="18"/>
  <c r="R24" i="18"/>
  <c r="R33" i="18"/>
  <c r="F54" i="18"/>
  <c r="D59" i="18"/>
  <c r="P45" i="18"/>
  <c r="N56" i="18"/>
  <c r="N64" i="18"/>
  <c r="N74" i="18"/>
  <c r="P11" i="18"/>
  <c r="F43" i="18"/>
  <c r="N52" i="18"/>
  <c r="D45" i="18"/>
  <c r="B54" i="18"/>
  <c r="B61" i="18"/>
  <c r="B74" i="18"/>
  <c r="R52" i="18"/>
  <c r="F20" i="18"/>
  <c r="R19" i="18"/>
  <c r="R36" i="18"/>
  <c r="H72" i="18"/>
  <c r="T50" i="18"/>
  <c r="N65" i="18"/>
  <c r="N82" i="18"/>
  <c r="C45" i="18"/>
  <c r="B45" i="18" s="1"/>
  <c r="B46" i="18"/>
  <c r="B57" i="18"/>
  <c r="F63" i="18"/>
  <c r="B64" i="18"/>
  <c r="B77" i="18"/>
  <c r="N41" i="18"/>
  <c r="R47" i="18"/>
  <c r="R65" i="18"/>
  <c r="T79" i="18"/>
  <c r="T11" i="18"/>
  <c r="C11" i="18"/>
  <c r="B12" i="18"/>
  <c r="F25" i="18"/>
  <c r="R22" i="18"/>
  <c r="F81" i="18"/>
  <c r="N47" i="18"/>
  <c r="N54" i="18"/>
  <c r="N60" i="18"/>
  <c r="O59" i="18"/>
  <c r="P38" i="18"/>
  <c r="F15" i="18"/>
  <c r="R25" i="18"/>
  <c r="R39" i="18"/>
  <c r="S38" i="18"/>
  <c r="N57" i="18"/>
  <c r="N66" i="18"/>
  <c r="N75" i="18"/>
  <c r="R12" i="18"/>
  <c r="S11" i="18"/>
  <c r="R43" i="18"/>
  <c r="B18" i="18"/>
  <c r="N15" i="18"/>
  <c r="Z62" i="12"/>
  <c r="J62" i="15"/>
  <c r="C42" i="12"/>
  <c r="F42" i="12"/>
  <c r="V62" i="13"/>
  <c r="B23" i="18"/>
  <c r="B35" i="18"/>
  <c r="N17" i="18"/>
  <c r="D62" i="15"/>
  <c r="B21" i="18"/>
  <c r="F51" i="18"/>
  <c r="G50" i="18"/>
  <c r="F14" i="18"/>
  <c r="R13" i="18"/>
  <c r="B34" i="18"/>
  <c r="R62" i="18"/>
  <c r="F35" i="18"/>
  <c r="F40" i="18"/>
  <c r="F48" i="18"/>
  <c r="F82" i="18"/>
  <c r="F61" i="18"/>
  <c r="D72" i="18"/>
  <c r="R63" i="18"/>
  <c r="F23" i="18"/>
  <c r="H45" i="18"/>
  <c r="N46" i="18"/>
  <c r="O45" i="18"/>
  <c r="S27" i="18"/>
  <c r="R28" i="18"/>
  <c r="D38" i="18"/>
  <c r="R73" i="18"/>
  <c r="S72" i="18"/>
  <c r="R72" i="18" s="1"/>
  <c r="R82" i="18"/>
  <c r="V42" i="10"/>
  <c r="J42" i="10"/>
  <c r="D62" i="12"/>
  <c r="N62" i="13"/>
  <c r="J42" i="12"/>
  <c r="R62" i="15"/>
  <c r="R14" i="18"/>
  <c r="N32" i="18"/>
  <c r="O31" i="18"/>
  <c r="R57" i="18"/>
  <c r="R77" i="18"/>
  <c r="N25" i="18"/>
  <c r="B20" i="18"/>
  <c r="F29" i="18"/>
  <c r="B24" i="18"/>
  <c r="B36" i="18"/>
  <c r="R51" i="18"/>
  <c r="S50" i="18"/>
  <c r="N19" i="18"/>
  <c r="N24" i="18"/>
  <c r="F36" i="18"/>
  <c r="F41" i="18"/>
  <c r="F65" i="18"/>
  <c r="P31" i="18"/>
  <c r="F52" i="18"/>
  <c r="R67" i="18"/>
  <c r="R15" i="18"/>
  <c r="R32" i="18"/>
  <c r="S31" i="18"/>
  <c r="N53" i="18"/>
  <c r="N48" i="18"/>
  <c r="G79" i="18"/>
  <c r="F80" i="18"/>
  <c r="B55" i="18"/>
  <c r="F70" i="18"/>
  <c r="B62" i="18"/>
  <c r="B70" i="18"/>
  <c r="B75" i="18"/>
  <c r="B82" i="18"/>
  <c r="N39" i="18"/>
  <c r="N38" i="18" s="1"/>
  <c r="O38" i="18"/>
  <c r="T45" i="18"/>
  <c r="R54" i="18"/>
  <c r="R61" i="18"/>
  <c r="R74" i="18"/>
  <c r="B29" i="18"/>
  <c r="F22" i="18"/>
  <c r="F21" i="18"/>
  <c r="R20" i="18"/>
  <c r="T38" i="18"/>
  <c r="F47" i="18"/>
  <c r="N67" i="18"/>
  <c r="P59" i="18"/>
  <c r="P72" i="18"/>
  <c r="P79" i="18"/>
  <c r="R48" i="18"/>
  <c r="R66" i="18"/>
  <c r="F13" i="18"/>
  <c r="N20" i="18"/>
  <c r="F34" i="18"/>
  <c r="F39" i="18"/>
  <c r="G38" i="18"/>
  <c r="F46" i="18"/>
  <c r="G45" i="18"/>
  <c r="F68" i="18"/>
  <c r="B69" i="18"/>
  <c r="B81" i="18"/>
  <c r="R42" i="18"/>
  <c r="T27" i="18"/>
  <c r="F19" i="18"/>
  <c r="H59" i="18"/>
  <c r="N70" i="18"/>
  <c r="N77" i="18"/>
  <c r="B43" i="18"/>
  <c r="B53" i="18"/>
  <c r="F66" i="18"/>
  <c r="C59" i="18"/>
  <c r="B60" i="18"/>
  <c r="B68" i="18"/>
  <c r="C72" i="18"/>
  <c r="B72" i="18" s="1"/>
  <c r="B73" i="18"/>
  <c r="C79" i="18"/>
  <c r="B79" i="18" s="1"/>
  <c r="B80" i="18"/>
  <c r="R40" i="18"/>
  <c r="H27" i="18"/>
  <c r="F18" i="18"/>
  <c r="F17" i="18"/>
  <c r="R18" i="18"/>
  <c r="T31" i="18"/>
  <c r="R35" i="18"/>
  <c r="H50" i="18"/>
  <c r="F76" i="18"/>
  <c r="P50" i="18"/>
  <c r="N63" i="18"/>
  <c r="N68" i="18"/>
  <c r="N76" i="18"/>
  <c r="N81" i="18"/>
  <c r="D36" i="16"/>
  <c r="B59" i="18" l="1"/>
  <c r="B50" i="18"/>
  <c r="N45" i="18"/>
  <c r="B31" i="18"/>
  <c r="N31" i="18"/>
  <c r="B62" i="13"/>
  <c r="B42" i="12"/>
  <c r="B15" i="16"/>
  <c r="T37" i="15" l="1"/>
  <c r="C41" i="15"/>
  <c r="D69" i="15"/>
  <c r="D80" i="15"/>
  <c r="C73" i="15"/>
  <c r="C38" i="15"/>
  <c r="G37" i="15"/>
  <c r="C27" i="13"/>
  <c r="D38" i="13"/>
  <c r="H37" i="13"/>
  <c r="D76" i="13"/>
  <c r="D33" i="12"/>
  <c r="G58" i="12"/>
  <c r="C59" i="12"/>
  <c r="C16" i="15"/>
  <c r="D47" i="15"/>
  <c r="C17" i="13"/>
  <c r="C69" i="13"/>
  <c r="O37" i="13"/>
  <c r="C39" i="12"/>
  <c r="O37" i="15"/>
  <c r="D46" i="15"/>
  <c r="C69" i="15"/>
  <c r="B69" i="15" s="1"/>
  <c r="C59" i="15"/>
  <c r="D50" i="13"/>
  <c r="C15" i="13"/>
  <c r="AB37" i="15"/>
  <c r="C14" i="15"/>
  <c r="D50" i="15"/>
  <c r="C40" i="15"/>
  <c r="D61" i="15"/>
  <c r="C50" i="13"/>
  <c r="C34" i="13"/>
  <c r="C55" i="13"/>
  <c r="D35" i="12"/>
  <c r="D40" i="12"/>
  <c r="D32" i="12"/>
  <c r="C47" i="12"/>
  <c r="D73" i="13"/>
  <c r="D14" i="13"/>
  <c r="S37" i="13"/>
  <c r="C32" i="15"/>
  <c r="D55" i="15"/>
  <c r="C18" i="12"/>
  <c r="C45" i="12"/>
  <c r="C20" i="12"/>
  <c r="C53" i="15"/>
  <c r="D24" i="15"/>
  <c r="C50" i="15"/>
  <c r="B50" i="15" s="1"/>
  <c r="C12" i="13"/>
  <c r="C33" i="13"/>
  <c r="C31" i="15"/>
  <c r="D27" i="15"/>
  <c r="D18" i="15"/>
  <c r="D52" i="13"/>
  <c r="D79" i="15"/>
  <c r="D53" i="15"/>
  <c r="C60" i="15"/>
  <c r="D22" i="15"/>
  <c r="C54" i="13"/>
  <c r="D24" i="12"/>
  <c r="D81" i="10"/>
  <c r="C55" i="12"/>
  <c r="F23" i="17"/>
  <c r="J42" i="15"/>
  <c r="B73" i="17"/>
  <c r="C72" i="17"/>
  <c r="G45" i="17"/>
  <c r="F46" i="17"/>
  <c r="C34" i="12"/>
  <c r="D80" i="13"/>
  <c r="D15" i="13"/>
  <c r="D24" i="13"/>
  <c r="C81" i="13"/>
  <c r="D45" i="12"/>
  <c r="D28" i="12"/>
  <c r="C81" i="12"/>
  <c r="C28" i="10"/>
  <c r="D63" i="10"/>
  <c r="F15" i="17"/>
  <c r="F56" i="17"/>
  <c r="F55" i="17"/>
  <c r="D12" i="10"/>
  <c r="C34" i="10"/>
  <c r="L37" i="10"/>
  <c r="C28" i="13"/>
  <c r="L37" i="12"/>
  <c r="C66" i="12"/>
  <c r="C11" i="15"/>
  <c r="C21" i="15"/>
  <c r="D41" i="15"/>
  <c r="C66" i="15"/>
  <c r="D35" i="13"/>
  <c r="C51" i="15"/>
  <c r="D34" i="13"/>
  <c r="C23" i="13"/>
  <c r="C59" i="13"/>
  <c r="D75" i="13"/>
  <c r="C80" i="15"/>
  <c r="B80" i="15" s="1"/>
  <c r="D23" i="13"/>
  <c r="C60" i="13"/>
  <c r="D72" i="13"/>
  <c r="C40" i="12"/>
  <c r="D63" i="13"/>
  <c r="C76" i="10"/>
  <c r="D50" i="10"/>
  <c r="AA37" i="12"/>
  <c r="C75" i="10"/>
  <c r="D33" i="10"/>
  <c r="D42" i="15"/>
  <c r="R32" i="17"/>
  <c r="S31" i="17"/>
  <c r="C59" i="17"/>
  <c r="B60" i="17"/>
  <c r="R18" i="17"/>
  <c r="F81" i="17"/>
  <c r="B42" i="17"/>
  <c r="C73" i="12"/>
  <c r="C61" i="12"/>
  <c r="F61" i="12"/>
  <c r="D60" i="12"/>
  <c r="D45" i="13"/>
  <c r="D39" i="12"/>
  <c r="D33" i="15"/>
  <c r="C32" i="12"/>
  <c r="C60" i="10"/>
  <c r="D38" i="12"/>
  <c r="H37" i="12"/>
  <c r="C51" i="12"/>
  <c r="C13" i="10"/>
  <c r="N24" i="17"/>
  <c r="D66" i="10"/>
  <c r="C50" i="17"/>
  <c r="B51" i="17"/>
  <c r="C67" i="10"/>
  <c r="D31" i="10"/>
  <c r="C33" i="10"/>
  <c r="D79" i="12"/>
  <c r="L37" i="13"/>
  <c r="W37" i="15"/>
  <c r="C33" i="15"/>
  <c r="D76" i="15"/>
  <c r="D41" i="13"/>
  <c r="C51" i="13"/>
  <c r="D64" i="13"/>
  <c r="C23" i="12"/>
  <c r="D27" i="10"/>
  <c r="C14" i="10"/>
  <c r="C52" i="10"/>
  <c r="D66" i="12"/>
  <c r="D13" i="13"/>
  <c r="D12" i="15"/>
  <c r="D21" i="15"/>
  <c r="D19" i="15"/>
  <c r="X37" i="15"/>
  <c r="C79" i="15"/>
  <c r="B79" i="15" s="1"/>
  <c r="D22" i="13"/>
  <c r="C23" i="15"/>
  <c r="C27" i="15"/>
  <c r="D51" i="15"/>
  <c r="D18" i="13"/>
  <c r="C16" i="13"/>
  <c r="D72" i="15"/>
  <c r="D31" i="13"/>
  <c r="C14" i="13"/>
  <c r="B14" i="13" s="1"/>
  <c r="D46" i="13"/>
  <c r="C22" i="13"/>
  <c r="B22" i="13" s="1"/>
  <c r="X37" i="12"/>
  <c r="C65" i="12"/>
  <c r="D68" i="13"/>
  <c r="AB37" i="12"/>
  <c r="D39" i="13"/>
  <c r="D35" i="15"/>
  <c r="C55" i="15"/>
  <c r="B55" i="15" s="1"/>
  <c r="D81" i="13"/>
  <c r="P37" i="12"/>
  <c r="C33" i="12"/>
  <c r="D52" i="12"/>
  <c r="D14" i="10"/>
  <c r="C38" i="10"/>
  <c r="G37" i="10"/>
  <c r="C52" i="12"/>
  <c r="C19" i="12"/>
  <c r="D16" i="12"/>
  <c r="X37" i="10"/>
  <c r="D18" i="10"/>
  <c r="C41" i="10"/>
  <c r="C45" i="10"/>
  <c r="D79" i="10"/>
  <c r="D20" i="12"/>
  <c r="D47" i="10"/>
  <c r="C73" i="10"/>
  <c r="F16" i="17"/>
  <c r="H11" i="17"/>
  <c r="N16" i="17"/>
  <c r="F54" i="17"/>
  <c r="R40" i="17"/>
  <c r="B68" i="17"/>
  <c r="F52" i="17"/>
  <c r="N47" i="17"/>
  <c r="R33" i="17"/>
  <c r="N25" i="17"/>
  <c r="N41" i="17"/>
  <c r="B48" i="17"/>
  <c r="F43" i="17"/>
  <c r="D55" i="12"/>
  <c r="D19" i="12"/>
  <c r="C38" i="13"/>
  <c r="G37" i="13"/>
  <c r="D59" i="13"/>
  <c r="D53" i="12"/>
  <c r="D47" i="12"/>
  <c r="C65" i="15"/>
  <c r="C47" i="15"/>
  <c r="B47" i="15" s="1"/>
  <c r="D33" i="13"/>
  <c r="C73" i="13"/>
  <c r="B73" i="13" s="1"/>
  <c r="D51" i="13"/>
  <c r="D46" i="12"/>
  <c r="D56" i="12"/>
  <c r="C46" i="12"/>
  <c r="C68" i="12"/>
  <c r="W37" i="13"/>
  <c r="C53" i="13"/>
  <c r="D31" i="12"/>
  <c r="C53" i="12"/>
  <c r="W37" i="12"/>
  <c r="D14" i="12"/>
  <c r="D80" i="12"/>
  <c r="D23" i="12"/>
  <c r="R25" i="17"/>
  <c r="D11" i="17"/>
  <c r="P38" i="17"/>
  <c r="R70" i="17"/>
  <c r="F24" i="17"/>
  <c r="C13" i="15"/>
  <c r="D64" i="15"/>
  <c r="C35" i="13"/>
  <c r="B35" i="13" s="1"/>
  <c r="C46" i="13"/>
  <c r="C72" i="13"/>
  <c r="B72" i="13" s="1"/>
  <c r="D69" i="12"/>
  <c r="C47" i="13"/>
  <c r="D54" i="13"/>
  <c r="C12" i="15"/>
  <c r="B12" i="15" s="1"/>
  <c r="D28" i="15"/>
  <c r="D20" i="15"/>
  <c r="C76" i="15"/>
  <c r="AA37" i="15"/>
  <c r="D56" i="15"/>
  <c r="C20" i="15"/>
  <c r="B20" i="15" s="1"/>
  <c r="C52" i="15"/>
  <c r="C18" i="15"/>
  <c r="C39" i="15"/>
  <c r="D21" i="13"/>
  <c r="D34" i="12"/>
  <c r="D53" i="13"/>
  <c r="C24" i="13"/>
  <c r="B24" i="13" s="1"/>
  <c r="C64" i="13"/>
  <c r="C18" i="13"/>
  <c r="B18" i="13" s="1"/>
  <c r="D79" i="13"/>
  <c r="C45" i="13"/>
  <c r="C24" i="12"/>
  <c r="D60" i="15"/>
  <c r="D59" i="15"/>
  <c r="L37" i="15"/>
  <c r="D11" i="15"/>
  <c r="D65" i="15"/>
  <c r="C79" i="13"/>
  <c r="B79" i="13" s="1"/>
  <c r="D56" i="13"/>
  <c r="C74" i="15"/>
  <c r="T37" i="13"/>
  <c r="D66" i="13"/>
  <c r="C68" i="13"/>
  <c r="D68" i="15"/>
  <c r="D15" i="15"/>
  <c r="C68" i="15"/>
  <c r="B68" i="15" s="1"/>
  <c r="D63" i="15"/>
  <c r="C20" i="13"/>
  <c r="D20" i="10"/>
  <c r="C16" i="10"/>
  <c r="D13" i="10"/>
  <c r="C54" i="10"/>
  <c r="N14" i="17"/>
  <c r="B54" i="17"/>
  <c r="R53" i="17"/>
  <c r="F62" i="17"/>
  <c r="F67" i="17"/>
  <c r="C75" i="13"/>
  <c r="B75" i="13" s="1"/>
  <c r="C76" i="13"/>
  <c r="D38" i="15"/>
  <c r="H37" i="15"/>
  <c r="D73" i="15"/>
  <c r="D20" i="13"/>
  <c r="D17" i="13"/>
  <c r="X37" i="13"/>
  <c r="D21" i="12"/>
  <c r="D12" i="12"/>
  <c r="D51" i="10"/>
  <c r="F20" i="17"/>
  <c r="N54" i="17"/>
  <c r="N65" i="17"/>
  <c r="C46" i="15"/>
  <c r="B46" i="15" s="1"/>
  <c r="D55" i="13"/>
  <c r="C74" i="13"/>
  <c r="D65" i="13"/>
  <c r="D47" i="13"/>
  <c r="D81" i="15"/>
  <c r="D52" i="15"/>
  <c r="C34" i="15"/>
  <c r="D23" i="15"/>
  <c r="D74" i="15"/>
  <c r="C11" i="13"/>
  <c r="K37" i="13"/>
  <c r="D69" i="13"/>
  <c r="D39" i="15"/>
  <c r="D75" i="15"/>
  <c r="C61" i="13"/>
  <c r="C60" i="12"/>
  <c r="F60" i="12"/>
  <c r="C14" i="12"/>
  <c r="D80" i="10"/>
  <c r="C11" i="10"/>
  <c r="C69" i="12"/>
  <c r="B69" i="12" s="1"/>
  <c r="C56" i="10"/>
  <c r="R29" i="17"/>
  <c r="N15" i="17"/>
  <c r="B34" i="17"/>
  <c r="D45" i="17"/>
  <c r="B22" i="17"/>
  <c r="R75" i="17"/>
  <c r="Z62" i="10"/>
  <c r="D79" i="17"/>
  <c r="P31" i="17"/>
  <c r="C27" i="12"/>
  <c r="C52" i="13"/>
  <c r="C64" i="15"/>
  <c r="B64" i="15" s="1"/>
  <c r="D45" i="15"/>
  <c r="C81" i="15"/>
  <c r="D34" i="15"/>
  <c r="D12" i="13"/>
  <c r="S37" i="12"/>
  <c r="C32" i="13"/>
  <c r="C11" i="12"/>
  <c r="C20" i="10"/>
  <c r="D17" i="10"/>
  <c r="C79" i="10"/>
  <c r="D50" i="17"/>
  <c r="R47" i="17"/>
  <c r="R43" i="17"/>
  <c r="D22" i="10"/>
  <c r="D28" i="13"/>
  <c r="C72" i="15"/>
  <c r="B72" i="15" s="1"/>
  <c r="D54" i="12"/>
  <c r="C35" i="12"/>
  <c r="D67" i="12"/>
  <c r="D18" i="12"/>
  <c r="D11" i="10"/>
  <c r="C50" i="10"/>
  <c r="D59" i="10"/>
  <c r="D22" i="12"/>
  <c r="C56" i="15"/>
  <c r="B56" i="15" s="1"/>
  <c r="C63" i="15"/>
  <c r="B63" i="15" s="1"/>
  <c r="D13" i="15"/>
  <c r="C75" i="15"/>
  <c r="B75" i="15" s="1"/>
  <c r="D32" i="15"/>
  <c r="C13" i="13"/>
  <c r="D11" i="13"/>
  <c r="C35" i="15"/>
  <c r="C24" i="15"/>
  <c r="B24" i="15" s="1"/>
  <c r="C67" i="15"/>
  <c r="C61" i="15"/>
  <c r="D16" i="13"/>
  <c r="C67" i="13"/>
  <c r="D67" i="13"/>
  <c r="C15" i="12"/>
  <c r="K37" i="15"/>
  <c r="D16" i="15"/>
  <c r="D31" i="15"/>
  <c r="D14" i="15"/>
  <c r="C31" i="13"/>
  <c r="B31" i="13" s="1"/>
  <c r="C80" i="13"/>
  <c r="D65" i="12"/>
  <c r="D68" i="12"/>
  <c r="D28" i="10"/>
  <c r="D35" i="10"/>
  <c r="C35" i="10"/>
  <c r="T37" i="10"/>
  <c r="C18" i="10"/>
  <c r="C22" i="10"/>
  <c r="S37" i="10"/>
  <c r="D74" i="12"/>
  <c r="D46" i="10"/>
  <c r="D40" i="10"/>
  <c r="R21" i="17"/>
  <c r="C62" i="10"/>
  <c r="F62" i="10"/>
  <c r="F28" i="17"/>
  <c r="G27" i="17"/>
  <c r="O27" i="17"/>
  <c r="N28" i="17"/>
  <c r="P79" i="17"/>
  <c r="N80" i="17"/>
  <c r="F68" i="17"/>
  <c r="R62" i="17"/>
  <c r="N62" i="10"/>
  <c r="B65" i="17"/>
  <c r="B19" i="17"/>
  <c r="N76" i="17"/>
  <c r="O37" i="12"/>
  <c r="C80" i="12"/>
  <c r="D41" i="12"/>
  <c r="C28" i="15"/>
  <c r="B28" i="15" s="1"/>
  <c r="C17" i="15"/>
  <c r="C19" i="15"/>
  <c r="D40" i="15"/>
  <c r="C45" i="15"/>
  <c r="B45" i="15" s="1"/>
  <c r="D66" i="15"/>
  <c r="D19" i="13"/>
  <c r="C41" i="13"/>
  <c r="C56" i="13"/>
  <c r="B56" i="13" s="1"/>
  <c r="D75" i="12"/>
  <c r="C67" i="12"/>
  <c r="K37" i="12"/>
  <c r="C56" i="12"/>
  <c r="C76" i="12"/>
  <c r="D52" i="10"/>
  <c r="C47" i="10"/>
  <c r="D38" i="10"/>
  <c r="H37" i="10"/>
  <c r="D60" i="10"/>
  <c r="G31" i="17"/>
  <c r="F32" i="17"/>
  <c r="F17" i="17"/>
  <c r="F76" i="17"/>
  <c r="C22" i="12"/>
  <c r="S37" i="15"/>
  <c r="C54" i="15"/>
  <c r="C39" i="13"/>
  <c r="B39" i="13" s="1"/>
  <c r="D67" i="15"/>
  <c r="AB37" i="13"/>
  <c r="P37" i="13"/>
  <c r="D40" i="13"/>
  <c r="AA37" i="13"/>
  <c r="D60" i="13"/>
  <c r="C40" i="13"/>
  <c r="D61" i="13"/>
  <c r="D50" i="12"/>
  <c r="T37" i="12"/>
  <c r="C28" i="12"/>
  <c r="D32" i="13"/>
  <c r="D74" i="13"/>
  <c r="D51" i="12"/>
  <c r="C50" i="12"/>
  <c r="C74" i="12"/>
  <c r="H58" i="12"/>
  <c r="D59" i="12"/>
  <c r="C17" i="12"/>
  <c r="D45" i="10"/>
  <c r="C81" i="10"/>
  <c r="K37" i="10"/>
  <c r="C59" i="10"/>
  <c r="D73" i="10"/>
  <c r="D68" i="10"/>
  <c r="C21" i="12"/>
  <c r="C15" i="10"/>
  <c r="C21" i="10"/>
  <c r="D65" i="10"/>
  <c r="D67" i="10"/>
  <c r="D73" i="12"/>
  <c r="C12" i="12"/>
  <c r="D32" i="10"/>
  <c r="D39" i="10"/>
  <c r="D64" i="10"/>
  <c r="D72" i="12"/>
  <c r="D34" i="10"/>
  <c r="D41" i="10"/>
  <c r="B41" i="10" s="1"/>
  <c r="C40" i="10"/>
  <c r="C61" i="10"/>
  <c r="R62" i="10"/>
  <c r="C42" i="15"/>
  <c r="F42" i="15"/>
  <c r="B77" i="17"/>
  <c r="F60" i="17"/>
  <c r="G59" i="17"/>
  <c r="B12" i="17"/>
  <c r="C11" i="17"/>
  <c r="O59" i="17"/>
  <c r="N60" i="17"/>
  <c r="N29" i="17"/>
  <c r="F33" i="17"/>
  <c r="N64" i="17"/>
  <c r="R67" i="17"/>
  <c r="O37" i="10"/>
  <c r="C55" i="10"/>
  <c r="C79" i="12"/>
  <c r="C31" i="12"/>
  <c r="C72" i="12"/>
  <c r="D63" i="12"/>
  <c r="D13" i="12"/>
  <c r="C80" i="10"/>
  <c r="W37" i="10"/>
  <c r="D74" i="10"/>
  <c r="C12" i="10"/>
  <c r="C65" i="10"/>
  <c r="B13" i="17"/>
  <c r="R23" i="17"/>
  <c r="N20" i="17"/>
  <c r="H27" i="17"/>
  <c r="F12" i="17"/>
  <c r="G11" i="17"/>
  <c r="T45" i="17"/>
  <c r="B70" i="17"/>
  <c r="H31" i="17"/>
  <c r="R66" i="17"/>
  <c r="R22" i="17"/>
  <c r="F29" i="17"/>
  <c r="P27" i="17"/>
  <c r="F70" i="17"/>
  <c r="D38" i="17"/>
  <c r="N48" i="17"/>
  <c r="R63" i="17"/>
  <c r="F77" i="17"/>
  <c r="F57" i="17"/>
  <c r="C27" i="17"/>
  <c r="B28" i="17"/>
  <c r="S38" i="17"/>
  <c r="R39" i="17"/>
  <c r="C79" i="17"/>
  <c r="B80" i="17"/>
  <c r="O50" i="17"/>
  <c r="N51" i="17"/>
  <c r="N67" i="17"/>
  <c r="R68" i="17"/>
  <c r="R80" i="17"/>
  <c r="S79" i="17"/>
  <c r="R16" i="17"/>
  <c r="F18" i="17"/>
  <c r="N22" i="17"/>
  <c r="N13" i="17"/>
  <c r="D59" i="17"/>
  <c r="D72" i="17"/>
  <c r="N43" i="17"/>
  <c r="F74" i="17"/>
  <c r="F36" i="17"/>
  <c r="B25" i="17"/>
  <c r="R56" i="17"/>
  <c r="N61" i="17"/>
  <c r="R65" i="17"/>
  <c r="T79" i="17"/>
  <c r="C53" i="10"/>
  <c r="D61" i="12"/>
  <c r="D17" i="12"/>
  <c r="C19" i="10"/>
  <c r="C27" i="10"/>
  <c r="C68" i="10"/>
  <c r="D61" i="10"/>
  <c r="F19" i="17"/>
  <c r="D31" i="17"/>
  <c r="Z42" i="15"/>
  <c r="F13" i="17"/>
  <c r="F34" i="17"/>
  <c r="C31" i="17"/>
  <c r="B32" i="17"/>
  <c r="N66" i="17"/>
  <c r="B52" i="17"/>
  <c r="F42" i="17"/>
  <c r="B18" i="17"/>
  <c r="T50" i="17"/>
  <c r="N75" i="17"/>
  <c r="P50" i="17"/>
  <c r="T31" i="17"/>
  <c r="R52" i="17"/>
  <c r="B74" i="17"/>
  <c r="B55" i="17"/>
  <c r="N12" i="17"/>
  <c r="O11" i="17"/>
  <c r="N33" i="17"/>
  <c r="F63" i="17"/>
  <c r="N62" i="17"/>
  <c r="F61" i="17"/>
  <c r="G72" i="17"/>
  <c r="F73" i="17"/>
  <c r="F35" i="17"/>
  <c r="B24" i="17"/>
  <c r="R55" i="17"/>
  <c r="P45" i="17"/>
  <c r="R64" i="17"/>
  <c r="R77" i="17"/>
  <c r="R20" i="17"/>
  <c r="T38" i="17"/>
  <c r="V62" i="10"/>
  <c r="B67" i="17"/>
  <c r="N82" i="17"/>
  <c r="F53" i="17"/>
  <c r="F66" i="17"/>
  <c r="H79" i="17"/>
  <c r="B21" i="17"/>
  <c r="R51" i="17"/>
  <c r="S50" i="17"/>
  <c r="P59" i="17"/>
  <c r="P72" i="17"/>
  <c r="N46" i="17"/>
  <c r="O45" i="17"/>
  <c r="R61" i="17"/>
  <c r="R74" i="17"/>
  <c r="B29" i="17"/>
  <c r="D64" i="12"/>
  <c r="C63" i="10"/>
  <c r="C21" i="13"/>
  <c r="B21" i="13" s="1"/>
  <c r="C22" i="15"/>
  <c r="B22" i="15" s="1"/>
  <c r="C15" i="15"/>
  <c r="D17" i="15"/>
  <c r="P37" i="15"/>
  <c r="D54" i="15"/>
  <c r="D27" i="13"/>
  <c r="C63" i="13"/>
  <c r="C19" i="13"/>
  <c r="C63" i="12"/>
  <c r="C75" i="12"/>
  <c r="C54" i="12"/>
  <c r="D81" i="12"/>
  <c r="C65" i="13"/>
  <c r="B65" i="13" s="1"/>
  <c r="C66" i="13"/>
  <c r="B66" i="13" s="1"/>
  <c r="D27" i="12"/>
  <c r="D15" i="12"/>
  <c r="D19" i="10"/>
  <c r="C17" i="10"/>
  <c r="D55" i="10"/>
  <c r="D69" i="10"/>
  <c r="C64" i="10"/>
  <c r="D76" i="12"/>
  <c r="D53" i="10"/>
  <c r="C41" i="12"/>
  <c r="C64" i="12"/>
  <c r="D15" i="10"/>
  <c r="AA37" i="10"/>
  <c r="C16" i="12"/>
  <c r="D16" i="10"/>
  <c r="C39" i="10"/>
  <c r="D72" i="10"/>
  <c r="R17" i="17"/>
  <c r="R14" i="17"/>
  <c r="N23" i="17"/>
  <c r="N40" i="17"/>
  <c r="B64" i="17"/>
  <c r="B47" i="17"/>
  <c r="N32" i="17"/>
  <c r="O31" i="17"/>
  <c r="B82" i="17"/>
  <c r="R82" i="17"/>
  <c r="T27" i="17"/>
  <c r="P11" i="17"/>
  <c r="B36" i="17"/>
  <c r="B43" i="17"/>
  <c r="N52" i="17"/>
  <c r="D21" i="10"/>
  <c r="C46" i="10"/>
  <c r="C72" i="10"/>
  <c r="C38" i="12"/>
  <c r="G37" i="12"/>
  <c r="D11" i="12"/>
  <c r="D56" i="10"/>
  <c r="C31" i="10"/>
  <c r="C32" i="10"/>
  <c r="C66" i="10"/>
  <c r="C13" i="12"/>
  <c r="D54" i="10"/>
  <c r="AB37" i="10"/>
  <c r="C51" i="10"/>
  <c r="R15" i="17"/>
  <c r="V42" i="15"/>
  <c r="N19" i="17"/>
  <c r="R36" i="17"/>
  <c r="B62" i="17"/>
  <c r="B75" i="17"/>
  <c r="B56" i="17"/>
  <c r="F75" i="17"/>
  <c r="D27" i="17"/>
  <c r="B27" i="17" s="1"/>
  <c r="R57" i="17"/>
  <c r="N63" i="17"/>
  <c r="F22" i="17"/>
  <c r="H38" i="17"/>
  <c r="T11" i="17"/>
  <c r="N18" i="17"/>
  <c r="H50" i="17"/>
  <c r="R42" i="17"/>
  <c r="B69" i="17"/>
  <c r="F48" i="17"/>
  <c r="B23" i="17"/>
  <c r="R54" i="17"/>
  <c r="R76" i="17"/>
  <c r="F82" i="17"/>
  <c r="B20" i="17"/>
  <c r="F69" i="17"/>
  <c r="N77" i="17"/>
  <c r="R60" i="17"/>
  <c r="S59" i="17"/>
  <c r="R73" i="17"/>
  <c r="S72" i="17"/>
  <c r="D76" i="10"/>
  <c r="B14" i="17"/>
  <c r="R24" i="17"/>
  <c r="H45" i="17"/>
  <c r="N42" i="15"/>
  <c r="N21" i="17"/>
  <c r="O38" i="17"/>
  <c r="N39" i="17"/>
  <c r="B63" i="17"/>
  <c r="B76" i="17"/>
  <c r="C45" i="17"/>
  <c r="B45" i="17" s="1"/>
  <c r="B46" i="17"/>
  <c r="B57" i="17"/>
  <c r="F41" i="17"/>
  <c r="B17" i="17"/>
  <c r="N35" i="17"/>
  <c r="R48" i="17"/>
  <c r="N74" i="17"/>
  <c r="B40" i="17"/>
  <c r="N57" i="17"/>
  <c r="C69" i="10"/>
  <c r="P37" i="10"/>
  <c r="D75" i="10"/>
  <c r="C74" i="10"/>
  <c r="R19" i="17"/>
  <c r="R35" i="17"/>
  <c r="D62" i="10"/>
  <c r="J62" i="10"/>
  <c r="F47" i="17"/>
  <c r="N42" i="17"/>
  <c r="B66" i="17"/>
  <c r="N81" i="17"/>
  <c r="O79" i="17"/>
  <c r="F51" i="17"/>
  <c r="G50" i="17"/>
  <c r="F64" i="17"/>
  <c r="F80" i="17"/>
  <c r="G79" i="17"/>
  <c r="F79" i="17" s="1"/>
  <c r="N36" i="17"/>
  <c r="F65" i="17"/>
  <c r="B41" i="17"/>
  <c r="F25" i="17"/>
  <c r="N17" i="17"/>
  <c r="R34" i="17"/>
  <c r="B35" i="17"/>
  <c r="B61" i="17"/>
  <c r="G38" i="17"/>
  <c r="F39" i="17"/>
  <c r="B15" i="17"/>
  <c r="N70" i="17"/>
  <c r="N55" i="17"/>
  <c r="T72" i="17"/>
  <c r="F40" i="17"/>
  <c r="B16" i="17"/>
  <c r="N34" i="17"/>
  <c r="S45" i="17"/>
  <c r="R46" i="17"/>
  <c r="T59" i="17"/>
  <c r="O72" i="17"/>
  <c r="N73" i="17"/>
  <c r="C38" i="17"/>
  <c r="B39" i="17"/>
  <c r="N56" i="17"/>
  <c r="F21" i="17"/>
  <c r="R28" i="17"/>
  <c r="S27" i="17"/>
  <c r="R27" i="17" s="1"/>
  <c r="S11" i="17"/>
  <c r="R12" i="17"/>
  <c r="R42" i="15"/>
  <c r="F14" i="17"/>
  <c r="R13" i="17"/>
  <c r="B33" i="17"/>
  <c r="N68" i="17"/>
  <c r="B53" i="17"/>
  <c r="H59" i="17"/>
  <c r="H72" i="17"/>
  <c r="R41" i="17"/>
  <c r="B81" i="17"/>
  <c r="N53" i="17"/>
  <c r="N69" i="17"/>
  <c r="R69" i="17"/>
  <c r="R81" i="17"/>
  <c r="F45" i="18"/>
  <c r="F79" i="18"/>
  <c r="R50" i="18"/>
  <c r="R27" i="18"/>
  <c r="N59" i="18"/>
  <c r="F59" i="18"/>
  <c r="D9" i="18"/>
  <c r="B62" i="15"/>
  <c r="F72" i="18"/>
  <c r="H9" i="18"/>
  <c r="B27" i="18"/>
  <c r="F27" i="18"/>
  <c r="N79" i="18"/>
  <c r="R79" i="18"/>
  <c r="F38" i="18"/>
  <c r="R31" i="18"/>
  <c r="F50" i="18"/>
  <c r="S9" i="18"/>
  <c r="R11" i="18"/>
  <c r="R38" i="18"/>
  <c r="C9" i="18"/>
  <c r="B11" i="18"/>
  <c r="T9" i="18"/>
  <c r="P9" i="18"/>
  <c r="N72" i="18"/>
  <c r="F31" i="18"/>
  <c r="O9" i="18"/>
  <c r="N11" i="18"/>
  <c r="G9" i="18"/>
  <c r="F11" i="18"/>
  <c r="R45" i="18"/>
  <c r="B62" i="12"/>
  <c r="R59" i="18"/>
  <c r="N27" i="18"/>
  <c r="N50" i="18"/>
  <c r="B38" i="18"/>
  <c r="B42" i="13"/>
  <c r="N27" i="17"/>
  <c r="F27" i="17"/>
  <c r="F11" i="17"/>
  <c r="N50" i="17"/>
  <c r="Z41" i="13"/>
  <c r="R41" i="13"/>
  <c r="J41" i="13"/>
  <c r="V41" i="13"/>
  <c r="N41" i="13"/>
  <c r="F41" i="13"/>
  <c r="Z41" i="12"/>
  <c r="R41" i="12"/>
  <c r="J41" i="12"/>
  <c r="V41" i="12"/>
  <c r="N41" i="12"/>
  <c r="F41" i="12"/>
  <c r="Z41" i="10"/>
  <c r="R41" i="10"/>
  <c r="J41" i="10"/>
  <c r="V41" i="10"/>
  <c r="N41" i="10"/>
  <c r="F41" i="10"/>
  <c r="V41" i="15"/>
  <c r="N41" i="15"/>
  <c r="F41" i="15"/>
  <c r="Z41" i="15"/>
  <c r="R41" i="15"/>
  <c r="J41" i="15"/>
  <c r="V69" i="12"/>
  <c r="N69" i="12"/>
  <c r="F69" i="12"/>
  <c r="Z69" i="12"/>
  <c r="R69" i="12"/>
  <c r="J69" i="12"/>
  <c r="B38" i="17" l="1"/>
  <c r="N72" i="17"/>
  <c r="N79" i="17"/>
  <c r="N31" i="17"/>
  <c r="N9" i="18"/>
  <c r="B9" i="18"/>
  <c r="B79" i="17"/>
  <c r="N59" i="17"/>
  <c r="R59" i="17"/>
  <c r="F50" i="17"/>
  <c r="B31" i="17"/>
  <c r="B81" i="15"/>
  <c r="B76" i="15"/>
  <c r="B74" i="15"/>
  <c r="B67" i="15"/>
  <c r="B61" i="15"/>
  <c r="B42" i="15"/>
  <c r="B35" i="15"/>
  <c r="B33" i="15"/>
  <c r="B27" i="15"/>
  <c r="B19" i="15"/>
  <c r="B18" i="15"/>
  <c r="B15" i="15"/>
  <c r="B80" i="13"/>
  <c r="B76" i="13"/>
  <c r="B68" i="13"/>
  <c r="B64" i="13"/>
  <c r="B63" i="13"/>
  <c r="B52" i="13"/>
  <c r="B50" i="13"/>
  <c r="B46" i="13"/>
  <c r="B45" i="13"/>
  <c r="B41" i="13"/>
  <c r="B20" i="13"/>
  <c r="B19" i="13"/>
  <c r="B13" i="13"/>
  <c r="B11" i="13"/>
  <c r="B41" i="12"/>
  <c r="B11" i="10"/>
  <c r="F38" i="17"/>
  <c r="K9" i="18"/>
  <c r="F9" i="18"/>
  <c r="X9" i="18"/>
  <c r="R9" i="18"/>
  <c r="L9" i="18"/>
  <c r="S9" i="17"/>
  <c r="R11" i="17"/>
  <c r="N38" i="17"/>
  <c r="T9" i="17"/>
  <c r="C37" i="12"/>
  <c r="P9" i="17"/>
  <c r="N45" i="17"/>
  <c r="F72" i="17"/>
  <c r="R38" i="17"/>
  <c r="B40" i="13"/>
  <c r="B54" i="15"/>
  <c r="D37" i="10"/>
  <c r="B67" i="13"/>
  <c r="B61" i="13"/>
  <c r="B34" i="15"/>
  <c r="B39" i="15"/>
  <c r="B52" i="15"/>
  <c r="B53" i="13"/>
  <c r="B65" i="15"/>
  <c r="B50" i="17"/>
  <c r="D37" i="12"/>
  <c r="R31" i="17"/>
  <c r="B60" i="13"/>
  <c r="B59" i="13"/>
  <c r="B11" i="15"/>
  <c r="B81" i="13"/>
  <c r="B54" i="13"/>
  <c r="B60" i="15"/>
  <c r="B31" i="15"/>
  <c r="B12" i="13"/>
  <c r="B32" i="15"/>
  <c r="B55" i="13"/>
  <c r="B40" i="15"/>
  <c r="B14" i="15"/>
  <c r="B15" i="13"/>
  <c r="B59" i="15"/>
  <c r="B69" i="13"/>
  <c r="B27" i="13"/>
  <c r="B38" i="15"/>
  <c r="C37" i="15"/>
  <c r="B41" i="15"/>
  <c r="W9" i="18"/>
  <c r="W9" i="17"/>
  <c r="R45" i="17"/>
  <c r="R72" i="17"/>
  <c r="R50" i="17"/>
  <c r="N11" i="17"/>
  <c r="O9" i="17"/>
  <c r="R79" i="17"/>
  <c r="G9" i="17"/>
  <c r="B11" i="17"/>
  <c r="C9" i="17"/>
  <c r="F59" i="17"/>
  <c r="F31" i="17"/>
  <c r="B17" i="15"/>
  <c r="B62" i="10"/>
  <c r="B32" i="13"/>
  <c r="B74" i="13"/>
  <c r="D37" i="15"/>
  <c r="B47" i="13"/>
  <c r="B13" i="15"/>
  <c r="L9" i="17"/>
  <c r="D9" i="17"/>
  <c r="B38" i="13"/>
  <c r="C37" i="13"/>
  <c r="H9" i="17"/>
  <c r="C37" i="10"/>
  <c r="B16" i="13"/>
  <c r="B23" i="15"/>
  <c r="B51" i="13"/>
  <c r="B59" i="17"/>
  <c r="B23" i="13"/>
  <c r="B51" i="15"/>
  <c r="B66" i="15"/>
  <c r="B21" i="15"/>
  <c r="B28" i="13"/>
  <c r="F45" i="17"/>
  <c r="B72" i="17"/>
  <c r="B33" i="13"/>
  <c r="B53" i="15"/>
  <c r="B34" i="13"/>
  <c r="B17" i="13"/>
  <c r="B16" i="15"/>
  <c r="F58" i="12"/>
  <c r="D37" i="13"/>
  <c r="B73" i="15"/>
  <c r="B33" i="16"/>
  <c r="B32" i="16"/>
  <c r="B34" i="16"/>
  <c r="B24" i="16"/>
  <c r="V9" i="18" l="1"/>
  <c r="N9" i="17"/>
  <c r="B37" i="10"/>
  <c r="K9" i="17"/>
  <c r="J9" i="17" s="1"/>
  <c r="B37" i="12"/>
  <c r="B9" i="17"/>
  <c r="F9" i="17"/>
  <c r="B37" i="15"/>
  <c r="X9" i="17"/>
  <c r="V9" i="17" s="1"/>
  <c r="R9" i="17"/>
  <c r="J9" i="18"/>
  <c r="B20" i="16"/>
  <c r="I9" i="16"/>
  <c r="B9" i="16" s="1"/>
  <c r="B27" i="16" l="1"/>
  <c r="B21" i="16"/>
  <c r="B22" i="16"/>
  <c r="B23" i="16"/>
  <c r="B17" i="16"/>
  <c r="B29" i="16" l="1"/>
  <c r="B28" i="16"/>
  <c r="G36" i="16"/>
  <c r="H36" i="16"/>
  <c r="F36" i="16"/>
  <c r="E36" i="16"/>
  <c r="I36" i="16"/>
  <c r="B14" i="16"/>
  <c r="B16" i="16"/>
  <c r="B36" i="16" l="1"/>
  <c r="B12" i="10" l="1"/>
  <c r="J39" i="10"/>
  <c r="H71" i="10"/>
  <c r="R20" i="10"/>
  <c r="B31" i="10"/>
  <c r="C30" i="10"/>
  <c r="F24" i="10"/>
  <c r="B33" i="12"/>
  <c r="R67" i="10"/>
  <c r="R14" i="13"/>
  <c r="R63" i="10"/>
  <c r="B61" i="10"/>
  <c r="V63" i="12"/>
  <c r="K49" i="10"/>
  <c r="J50" i="10"/>
  <c r="N76" i="10"/>
  <c r="R35" i="10"/>
  <c r="F80" i="10"/>
  <c r="Z21" i="12"/>
  <c r="F17" i="10"/>
  <c r="J35" i="13"/>
  <c r="R31" i="12"/>
  <c r="S30" i="12"/>
  <c r="F56" i="12"/>
  <c r="F76" i="10"/>
  <c r="J79" i="10"/>
  <c r="K78" i="10"/>
  <c r="B23" i="10"/>
  <c r="Z16" i="10"/>
  <c r="V15" i="13"/>
  <c r="F50" i="10"/>
  <c r="G49" i="10"/>
  <c r="R51" i="12"/>
  <c r="H30" i="10"/>
  <c r="F74" i="10"/>
  <c r="G26" i="12"/>
  <c r="F27" i="12"/>
  <c r="Z22" i="12"/>
  <c r="C58" i="10"/>
  <c r="B59" i="10"/>
  <c r="J72" i="12"/>
  <c r="K71" i="12"/>
  <c r="J80" i="10"/>
  <c r="B74" i="10"/>
  <c r="F73" i="10"/>
  <c r="J12" i="12"/>
  <c r="F79" i="10"/>
  <c r="G78" i="10"/>
  <c r="J22" i="10"/>
  <c r="J16" i="10"/>
  <c r="R75" i="10"/>
  <c r="J68" i="10"/>
  <c r="R53" i="10"/>
  <c r="V35" i="10"/>
  <c r="L44" i="12"/>
  <c r="F63" i="12"/>
  <c r="F81" i="10"/>
  <c r="B32" i="10"/>
  <c r="AB30" i="10"/>
  <c r="F34" i="10"/>
  <c r="V81" i="10"/>
  <c r="T44" i="10"/>
  <c r="H58" i="10"/>
  <c r="N22" i="10"/>
  <c r="Z39" i="10"/>
  <c r="L26" i="10"/>
  <c r="X49" i="12"/>
  <c r="N38" i="10"/>
  <c r="AB10" i="13"/>
  <c r="B55" i="10"/>
  <c r="J16" i="12"/>
  <c r="F33" i="10"/>
  <c r="R17" i="12"/>
  <c r="K44" i="10"/>
  <c r="J45" i="10"/>
  <c r="F20" i="10"/>
  <c r="V23" i="10"/>
  <c r="R55" i="12"/>
  <c r="F18" i="13"/>
  <c r="F54" i="10"/>
  <c r="N18" i="10"/>
  <c r="B64" i="10"/>
  <c r="R64" i="12"/>
  <c r="Z24" i="10"/>
  <c r="R21" i="10"/>
  <c r="J65" i="10"/>
  <c r="B13" i="10"/>
  <c r="B11" i="12"/>
  <c r="C10" i="12"/>
  <c r="N68" i="12"/>
  <c r="J40" i="10"/>
  <c r="R51" i="10"/>
  <c r="R52" i="10"/>
  <c r="N55" i="10"/>
  <c r="J68" i="12"/>
  <c r="Z79" i="10"/>
  <c r="AA78" i="10"/>
  <c r="J64" i="10"/>
  <c r="R23" i="10"/>
  <c r="C44" i="10"/>
  <c r="B45" i="10"/>
  <c r="N14" i="12"/>
  <c r="N34" i="12"/>
  <c r="F47" i="10"/>
  <c r="C44" i="12"/>
  <c r="B45" i="12"/>
  <c r="V69" i="13"/>
  <c r="V27" i="12"/>
  <c r="W26" i="12"/>
  <c r="AB58" i="10"/>
  <c r="J47" i="10"/>
  <c r="AB26" i="12"/>
  <c r="V39" i="10"/>
  <c r="R16" i="12"/>
  <c r="Z16" i="13"/>
  <c r="Z66" i="10"/>
  <c r="J66" i="10"/>
  <c r="B35" i="10"/>
  <c r="R56" i="12"/>
  <c r="H78" i="10"/>
  <c r="V16" i="12"/>
  <c r="Z22" i="10"/>
  <c r="V73" i="10"/>
  <c r="AB78" i="10"/>
  <c r="J79" i="12"/>
  <c r="K78" i="12"/>
  <c r="N24" i="12"/>
  <c r="R73" i="10"/>
  <c r="F60" i="10"/>
  <c r="F51" i="10"/>
  <c r="V14" i="12"/>
  <c r="T58" i="12"/>
  <c r="J73" i="10"/>
  <c r="N60" i="10"/>
  <c r="N51" i="10"/>
  <c r="N24" i="10"/>
  <c r="J80" i="12"/>
  <c r="N75" i="10"/>
  <c r="R65" i="10"/>
  <c r="P26" i="10"/>
  <c r="Z35" i="10"/>
  <c r="J23" i="10"/>
  <c r="Z76" i="10"/>
  <c r="AA58" i="12"/>
  <c r="Z59" i="12"/>
  <c r="N33" i="10"/>
  <c r="V68" i="10"/>
  <c r="N47" i="10"/>
  <c r="AA30" i="10"/>
  <c r="Z31" i="10"/>
  <c r="D71" i="12"/>
  <c r="Z39" i="12"/>
  <c r="T71" i="10"/>
  <c r="Z11" i="10"/>
  <c r="AA10" i="10"/>
  <c r="N27" i="12"/>
  <c r="O26" i="12"/>
  <c r="J12" i="10"/>
  <c r="Z61" i="10"/>
  <c r="S26" i="12"/>
  <c r="R27" i="12"/>
  <c r="P58" i="10"/>
  <c r="R32" i="10"/>
  <c r="R22" i="10"/>
  <c r="L78" i="10"/>
  <c r="Z14" i="10"/>
  <c r="R19" i="10"/>
  <c r="T26" i="10"/>
  <c r="P10" i="10"/>
  <c r="J67" i="10"/>
  <c r="J55" i="10"/>
  <c r="G78" i="12"/>
  <c r="F79" i="12"/>
  <c r="F19" i="10"/>
  <c r="J76" i="10"/>
  <c r="V20" i="10"/>
  <c r="R14" i="10"/>
  <c r="B81" i="10"/>
  <c r="Z61" i="13"/>
  <c r="F50" i="12"/>
  <c r="G49" i="12"/>
  <c r="Z12" i="13"/>
  <c r="B79" i="12"/>
  <c r="C78" i="12"/>
  <c r="J69" i="10"/>
  <c r="J20" i="10"/>
  <c r="V46" i="10"/>
  <c r="R64" i="10"/>
  <c r="P49" i="10"/>
  <c r="N13" i="12"/>
  <c r="B52" i="10"/>
  <c r="G71" i="10"/>
  <c r="F71" i="10" s="1"/>
  <c r="F72" i="10"/>
  <c r="V21" i="10"/>
  <c r="Z75" i="10"/>
  <c r="F14" i="10"/>
  <c r="N65" i="10"/>
  <c r="F35" i="12"/>
  <c r="N20" i="12"/>
  <c r="V18" i="12"/>
  <c r="F40" i="12"/>
  <c r="N38" i="12"/>
  <c r="R61" i="12"/>
  <c r="Z63" i="10"/>
  <c r="V53" i="10"/>
  <c r="Z12" i="10"/>
  <c r="N59" i="10"/>
  <c r="O58" i="10"/>
  <c r="N58" i="10" s="1"/>
  <c r="Z19" i="12"/>
  <c r="J64" i="12"/>
  <c r="Z67" i="10"/>
  <c r="N12" i="10"/>
  <c r="X44" i="12"/>
  <c r="V54" i="10"/>
  <c r="N14" i="10"/>
  <c r="R46" i="10"/>
  <c r="F28" i="10"/>
  <c r="W49" i="10"/>
  <c r="V50" i="10"/>
  <c r="V19" i="13"/>
  <c r="R39" i="10"/>
  <c r="F52" i="10"/>
  <c r="R28" i="10"/>
  <c r="J19" i="10"/>
  <c r="B18" i="10"/>
  <c r="F65" i="12"/>
  <c r="V12" i="12"/>
  <c r="B81" i="12"/>
  <c r="R33" i="12"/>
  <c r="Z17" i="12"/>
  <c r="K30" i="12"/>
  <c r="J31" i="12"/>
  <c r="R23" i="12"/>
  <c r="Z28" i="12"/>
  <c r="J39" i="12"/>
  <c r="N76" i="12"/>
  <c r="F35" i="10"/>
  <c r="Z76" i="12"/>
  <c r="P71" i="10"/>
  <c r="F69" i="10"/>
  <c r="F61" i="10"/>
  <c r="X26" i="10"/>
  <c r="N63" i="10"/>
  <c r="W30" i="12"/>
  <c r="V31" i="12"/>
  <c r="N45" i="12"/>
  <c r="O44" i="12"/>
  <c r="V73" i="12"/>
  <c r="J28" i="10"/>
  <c r="X44" i="10"/>
  <c r="N15" i="12"/>
  <c r="AB26" i="10"/>
  <c r="AB44" i="10"/>
  <c r="X71" i="10"/>
  <c r="F24" i="13"/>
  <c r="R24" i="12"/>
  <c r="R74" i="10"/>
  <c r="R55" i="10"/>
  <c r="F63" i="10"/>
  <c r="V64" i="12"/>
  <c r="V76" i="12"/>
  <c r="N20" i="10"/>
  <c r="F13" i="13"/>
  <c r="F18" i="10"/>
  <c r="Z19" i="10"/>
  <c r="R81" i="10"/>
  <c r="W10" i="10"/>
  <c r="V11" i="10"/>
  <c r="R45" i="12"/>
  <c r="S44" i="12"/>
  <c r="W30" i="10"/>
  <c r="V31" i="10"/>
  <c r="B40" i="10"/>
  <c r="AA30" i="12"/>
  <c r="Z31" i="12"/>
  <c r="F67" i="10"/>
  <c r="R76" i="10"/>
  <c r="B76" i="12"/>
  <c r="N56" i="10"/>
  <c r="F73" i="12"/>
  <c r="F23" i="10"/>
  <c r="J38" i="10"/>
  <c r="J37" i="10" s="1"/>
  <c r="N69" i="10"/>
  <c r="B73" i="12"/>
  <c r="O26" i="13"/>
  <c r="N27" i="13"/>
  <c r="L49" i="10"/>
  <c r="V24" i="12"/>
  <c r="B63" i="12"/>
  <c r="F55" i="10"/>
  <c r="V55" i="10"/>
  <c r="N28" i="12"/>
  <c r="O71" i="10"/>
  <c r="N71" i="10" s="1"/>
  <c r="N72" i="10"/>
  <c r="F39" i="10"/>
  <c r="N52" i="10"/>
  <c r="H44" i="12"/>
  <c r="J51" i="10"/>
  <c r="S10" i="12"/>
  <c r="R11" i="12"/>
  <c r="G58" i="10"/>
  <c r="F58" i="10" s="1"/>
  <c r="F59" i="10"/>
  <c r="J11" i="10"/>
  <c r="K10" i="10"/>
  <c r="C26" i="10"/>
  <c r="B27" i="10"/>
  <c r="P49" i="12"/>
  <c r="O30" i="10"/>
  <c r="N31" i="10"/>
  <c r="F21" i="10"/>
  <c r="R24" i="10"/>
  <c r="F53" i="10"/>
  <c r="J54" i="10"/>
  <c r="V12" i="10"/>
  <c r="R80" i="12"/>
  <c r="B55" i="12"/>
  <c r="Z65" i="12"/>
  <c r="N61" i="12"/>
  <c r="F15" i="10"/>
  <c r="J15" i="10"/>
  <c r="N32" i="10"/>
  <c r="B66" i="10"/>
  <c r="J60" i="10"/>
  <c r="F40" i="10"/>
  <c r="Z69" i="10"/>
  <c r="F32" i="10"/>
  <c r="F13" i="10"/>
  <c r="N81" i="13"/>
  <c r="B15" i="12"/>
  <c r="J13" i="10"/>
  <c r="R54" i="12"/>
  <c r="Z56" i="10"/>
  <c r="F22" i="12"/>
  <c r="B63" i="10"/>
  <c r="B76" i="10"/>
  <c r="O58" i="12"/>
  <c r="N59" i="12"/>
  <c r="J33" i="10"/>
  <c r="Z23" i="10"/>
  <c r="F67" i="12"/>
  <c r="N67" i="10"/>
  <c r="P30" i="10"/>
  <c r="B16" i="12"/>
  <c r="N39" i="10"/>
  <c r="N81" i="12"/>
  <c r="F65" i="10"/>
  <c r="B22" i="10"/>
  <c r="J46" i="10"/>
  <c r="J65" i="12"/>
  <c r="S10" i="10"/>
  <c r="R11" i="10"/>
  <c r="G30" i="10"/>
  <c r="F30" i="10" s="1"/>
  <c r="F31" i="10"/>
  <c r="Z46" i="10"/>
  <c r="F34" i="12"/>
  <c r="R47" i="10"/>
  <c r="L30" i="10"/>
  <c r="P44" i="10"/>
  <c r="V24" i="10"/>
  <c r="N55" i="12"/>
  <c r="H44" i="10"/>
  <c r="N22" i="12"/>
  <c r="Z20" i="10"/>
  <c r="J21" i="12"/>
  <c r="F76" i="12"/>
  <c r="T49" i="10"/>
  <c r="V65" i="10"/>
  <c r="N65" i="12"/>
  <c r="L71" i="10"/>
  <c r="B68" i="12"/>
  <c r="J14" i="12"/>
  <c r="H10" i="12"/>
  <c r="V17" i="10"/>
  <c r="J18" i="10"/>
  <c r="N81" i="10"/>
  <c r="B66" i="12"/>
  <c r="T71" i="12"/>
  <c r="J28" i="12"/>
  <c r="B14" i="10"/>
  <c r="Z75" i="12"/>
  <c r="N60" i="13"/>
  <c r="H49" i="12"/>
  <c r="J54" i="12"/>
  <c r="B56" i="10"/>
  <c r="R72" i="12"/>
  <c r="S71" i="12"/>
  <c r="D71" i="10"/>
  <c r="B61" i="12"/>
  <c r="Z35" i="12"/>
  <c r="H26" i="10"/>
  <c r="Z16" i="12"/>
  <c r="R13" i="12"/>
  <c r="F20" i="12"/>
  <c r="N54" i="10"/>
  <c r="B73" i="10"/>
  <c r="L30" i="12"/>
  <c r="N35" i="10"/>
  <c r="N79" i="10"/>
  <c r="O78" i="10"/>
  <c r="R69" i="10"/>
  <c r="N67" i="13"/>
  <c r="S58" i="13"/>
  <c r="R59" i="13"/>
  <c r="Z15" i="12"/>
  <c r="Z17" i="10"/>
  <c r="N63" i="12"/>
  <c r="R52" i="12"/>
  <c r="Z50" i="12"/>
  <c r="AA49" i="12"/>
  <c r="J15" i="12"/>
  <c r="R15" i="12"/>
  <c r="B75" i="10"/>
  <c r="V75" i="12"/>
  <c r="L26" i="12"/>
  <c r="T26" i="12"/>
  <c r="V60" i="12"/>
  <c r="Z80" i="12"/>
  <c r="J50" i="12"/>
  <c r="K49" i="12"/>
  <c r="Z54" i="10"/>
  <c r="D10" i="13"/>
  <c r="B59" i="12"/>
  <c r="C58" i="12"/>
  <c r="R79" i="12"/>
  <c r="S78" i="12"/>
  <c r="R33" i="10"/>
  <c r="C30" i="12"/>
  <c r="B31" i="12"/>
  <c r="S71" i="13"/>
  <c r="R72" i="13"/>
  <c r="V63" i="13"/>
  <c r="B68" i="10"/>
  <c r="N53" i="10"/>
  <c r="B50" i="10"/>
  <c r="C49" i="10"/>
  <c r="F39" i="12"/>
  <c r="B27" i="12"/>
  <c r="C26" i="12"/>
  <c r="Z63" i="12"/>
  <c r="J23" i="12"/>
  <c r="F54" i="12"/>
  <c r="L49" i="13"/>
  <c r="V63" i="10"/>
  <c r="R76" i="12"/>
  <c r="J81" i="10"/>
  <c r="J17" i="12"/>
  <c r="Z13" i="12"/>
  <c r="L44" i="10"/>
  <c r="V54" i="12"/>
  <c r="V22" i="12"/>
  <c r="J12" i="13"/>
  <c r="X49" i="10"/>
  <c r="V14" i="10"/>
  <c r="V51" i="10"/>
  <c r="V68" i="12"/>
  <c r="R12" i="12"/>
  <c r="V28" i="12"/>
  <c r="K30" i="10"/>
  <c r="J31" i="10"/>
  <c r="N68" i="10"/>
  <c r="B64" i="12"/>
  <c r="Z73" i="12"/>
  <c r="R73" i="12"/>
  <c r="K10" i="13"/>
  <c r="J11" i="13"/>
  <c r="N28" i="10"/>
  <c r="V11" i="12"/>
  <c r="W10" i="12"/>
  <c r="Z60" i="10"/>
  <c r="L58" i="12"/>
  <c r="N12" i="12"/>
  <c r="T58" i="10"/>
  <c r="R18" i="12"/>
  <c r="F59" i="12"/>
  <c r="J38" i="12"/>
  <c r="B51" i="12"/>
  <c r="D10" i="12"/>
  <c r="Z55" i="10"/>
  <c r="V28" i="10"/>
  <c r="R39" i="13"/>
  <c r="T10" i="10"/>
  <c r="B16" i="10"/>
  <c r="B17" i="10"/>
  <c r="F75" i="12"/>
  <c r="B34" i="12"/>
  <c r="AB10" i="12"/>
  <c r="V46" i="12"/>
  <c r="F80" i="13"/>
  <c r="Z27" i="10"/>
  <c r="AA26" i="10"/>
  <c r="V47" i="12"/>
  <c r="J45" i="13"/>
  <c r="K44" i="13"/>
  <c r="J59" i="10"/>
  <c r="K58" i="10"/>
  <c r="H30" i="12"/>
  <c r="B38" i="10"/>
  <c r="V64" i="10"/>
  <c r="V66" i="10"/>
  <c r="Z74" i="10"/>
  <c r="N66" i="10"/>
  <c r="C10" i="10"/>
  <c r="Z21" i="13"/>
  <c r="X58" i="10"/>
  <c r="R40" i="10"/>
  <c r="V32" i="12"/>
  <c r="T49" i="12"/>
  <c r="J22" i="12"/>
  <c r="V59" i="12"/>
  <c r="W58" i="12"/>
  <c r="R20" i="12"/>
  <c r="Z68" i="10"/>
  <c r="Z28" i="10"/>
  <c r="X78" i="12"/>
  <c r="Z47" i="12"/>
  <c r="R15" i="10"/>
  <c r="J74" i="12"/>
  <c r="B52" i="12"/>
  <c r="B20" i="12"/>
  <c r="X58" i="12"/>
  <c r="N80" i="12"/>
  <c r="H49" i="10"/>
  <c r="H78" i="12"/>
  <c r="Z81" i="10"/>
  <c r="B28" i="12"/>
  <c r="V32" i="10"/>
  <c r="B24" i="12"/>
  <c r="Z51" i="10"/>
  <c r="N73" i="12"/>
  <c r="N35" i="13"/>
  <c r="R68" i="12"/>
  <c r="J24" i="12"/>
  <c r="N40" i="13"/>
  <c r="Z52" i="12"/>
  <c r="D26" i="10"/>
  <c r="P78" i="12"/>
  <c r="B79" i="10"/>
  <c r="C78" i="10"/>
  <c r="B80" i="10"/>
  <c r="R45" i="10"/>
  <c r="S44" i="10"/>
  <c r="V56" i="12"/>
  <c r="B69" i="10"/>
  <c r="J14" i="13"/>
  <c r="N50" i="10"/>
  <c r="O49" i="10"/>
  <c r="P26" i="12"/>
  <c r="F46" i="12"/>
  <c r="V35" i="12"/>
  <c r="F38" i="10"/>
  <c r="N73" i="10"/>
  <c r="J33" i="12"/>
  <c r="F12" i="10"/>
  <c r="F38" i="12"/>
  <c r="R19" i="13"/>
  <c r="R67" i="12"/>
  <c r="B72" i="10"/>
  <c r="C71" i="10"/>
  <c r="F81" i="12"/>
  <c r="N74" i="10"/>
  <c r="Z64" i="10"/>
  <c r="R61" i="10"/>
  <c r="L10" i="12"/>
  <c r="N64" i="12"/>
  <c r="F21" i="12"/>
  <c r="J11" i="12"/>
  <c r="K10" i="12"/>
  <c r="S58" i="10"/>
  <c r="R59" i="10"/>
  <c r="Z53" i="12"/>
  <c r="V65" i="13"/>
  <c r="B23" i="12"/>
  <c r="Z34" i="13"/>
  <c r="S71" i="10"/>
  <c r="R72" i="10"/>
  <c r="N54" i="12"/>
  <c r="N50" i="12"/>
  <c r="O49" i="12"/>
  <c r="R59" i="12"/>
  <c r="S58" i="12"/>
  <c r="V80" i="12"/>
  <c r="V40" i="13"/>
  <c r="X49" i="13"/>
  <c r="T49" i="13"/>
  <c r="Z55" i="12"/>
  <c r="Z74" i="12"/>
  <c r="N52" i="12"/>
  <c r="B13" i="12"/>
  <c r="T10" i="13"/>
  <c r="F34" i="13"/>
  <c r="L58" i="10"/>
  <c r="J47" i="12"/>
  <c r="H10" i="10"/>
  <c r="V47" i="10"/>
  <c r="F46" i="10"/>
  <c r="B67" i="12"/>
  <c r="J13" i="12"/>
  <c r="B39" i="12"/>
  <c r="V17" i="12"/>
  <c r="V52" i="12"/>
  <c r="B74" i="12"/>
  <c r="F32" i="12"/>
  <c r="N35" i="12"/>
  <c r="AB58" i="12"/>
  <c r="V33" i="12"/>
  <c r="R39" i="12"/>
  <c r="J61" i="10"/>
  <c r="F20" i="13"/>
  <c r="AA71" i="10"/>
  <c r="Z72" i="10"/>
  <c r="Z38" i="10"/>
  <c r="N67" i="12"/>
  <c r="F33" i="12"/>
  <c r="J19" i="12"/>
  <c r="N34" i="10"/>
  <c r="J35" i="12"/>
  <c r="J53" i="10"/>
  <c r="L30" i="13"/>
  <c r="B22" i="12"/>
  <c r="V38" i="10"/>
  <c r="V13" i="12"/>
  <c r="R47" i="12"/>
  <c r="B20" i="10"/>
  <c r="J24" i="10"/>
  <c r="J74" i="10"/>
  <c r="N45" i="10"/>
  <c r="O44" i="10"/>
  <c r="V18" i="10"/>
  <c r="J21" i="10"/>
  <c r="J56" i="10"/>
  <c r="F65" i="13"/>
  <c r="F66" i="10"/>
  <c r="N13" i="10"/>
  <c r="Z81" i="12"/>
  <c r="R66" i="10"/>
  <c r="J34" i="10"/>
  <c r="B24" i="10"/>
  <c r="J60" i="12"/>
  <c r="Z12" i="12"/>
  <c r="J35" i="10"/>
  <c r="D49" i="10"/>
  <c r="B46" i="10"/>
  <c r="AB44" i="12"/>
  <c r="Z53" i="10"/>
  <c r="Z46" i="12"/>
  <c r="R68" i="10"/>
  <c r="N46" i="10"/>
  <c r="N18" i="12"/>
  <c r="R18" i="10"/>
  <c r="F52" i="12"/>
  <c r="R54" i="10"/>
  <c r="F53" i="12"/>
  <c r="V80" i="10"/>
  <c r="R40" i="12"/>
  <c r="Z15" i="13"/>
  <c r="N60" i="12"/>
  <c r="J52" i="10"/>
  <c r="Z32" i="13"/>
  <c r="Z63" i="13"/>
  <c r="F32" i="13"/>
  <c r="T78" i="12"/>
  <c r="N34" i="13"/>
  <c r="R81" i="12"/>
  <c r="J63" i="12"/>
  <c r="L44" i="13"/>
  <c r="Z61" i="12"/>
  <c r="P44" i="12"/>
  <c r="O78" i="13"/>
  <c r="N79" i="13"/>
  <c r="N23" i="12"/>
  <c r="X10" i="13"/>
  <c r="D26" i="13"/>
  <c r="D30" i="10"/>
  <c r="V74" i="12"/>
  <c r="Z18" i="12"/>
  <c r="R14" i="12"/>
  <c r="F79" i="13"/>
  <c r="G78" i="13"/>
  <c r="R47" i="13"/>
  <c r="J59" i="12"/>
  <c r="K58" i="12"/>
  <c r="V72" i="10"/>
  <c r="W71" i="10"/>
  <c r="J19" i="13"/>
  <c r="B18" i="12"/>
  <c r="AB78" i="12"/>
  <c r="C26" i="13"/>
  <c r="J74" i="13"/>
  <c r="N68" i="13"/>
  <c r="F28" i="13"/>
  <c r="B50" i="12"/>
  <c r="C49" i="12"/>
  <c r="AB71" i="12"/>
  <c r="L26" i="13"/>
  <c r="R66" i="12"/>
  <c r="J12" i="15"/>
  <c r="F63" i="15"/>
  <c r="L44" i="15"/>
  <c r="V74" i="13"/>
  <c r="R60" i="12"/>
  <c r="Z34" i="10"/>
  <c r="Z18" i="10"/>
  <c r="J72" i="13"/>
  <c r="K71" i="13"/>
  <c r="J27" i="12"/>
  <c r="K26" i="12"/>
  <c r="J26" i="12" s="1"/>
  <c r="N51" i="12"/>
  <c r="P44" i="13"/>
  <c r="Z34" i="12"/>
  <c r="B47" i="10"/>
  <c r="D44" i="10"/>
  <c r="N17" i="12"/>
  <c r="P10" i="12"/>
  <c r="V20" i="12"/>
  <c r="W44" i="10"/>
  <c r="V45" i="10"/>
  <c r="R32" i="12"/>
  <c r="X30" i="12"/>
  <c r="J51" i="12"/>
  <c r="Z23" i="12"/>
  <c r="R13" i="10"/>
  <c r="N31" i="12"/>
  <c r="O30" i="12"/>
  <c r="W26" i="10"/>
  <c r="V27" i="10"/>
  <c r="V60" i="10"/>
  <c r="R12" i="10"/>
  <c r="AA26" i="12"/>
  <c r="Z27" i="12"/>
  <c r="N15" i="10"/>
  <c r="P78" i="10"/>
  <c r="L49" i="12"/>
  <c r="R34" i="10"/>
  <c r="J75" i="12"/>
  <c r="J32" i="10"/>
  <c r="B51" i="10"/>
  <c r="R27" i="10"/>
  <c r="S26" i="10"/>
  <c r="Z54" i="12"/>
  <c r="Z66" i="12"/>
  <c r="Z68" i="12"/>
  <c r="B12" i="12"/>
  <c r="N61" i="10"/>
  <c r="J66" i="13"/>
  <c r="B53" i="10"/>
  <c r="W49" i="12"/>
  <c r="V49" i="12" s="1"/>
  <c r="V50" i="12"/>
  <c r="B47" i="12"/>
  <c r="F80" i="12"/>
  <c r="Z31" i="13"/>
  <c r="AA30" i="13"/>
  <c r="X26" i="13"/>
  <c r="R79" i="10"/>
  <c r="S78" i="10"/>
  <c r="J63" i="10"/>
  <c r="R80" i="13"/>
  <c r="B54" i="10"/>
  <c r="R61" i="13"/>
  <c r="Z33" i="10"/>
  <c r="Z13" i="10"/>
  <c r="N46" i="12"/>
  <c r="N12" i="13"/>
  <c r="N11" i="12"/>
  <c r="O10" i="12"/>
  <c r="AA49" i="13"/>
  <c r="Z50" i="13"/>
  <c r="B80" i="12"/>
  <c r="V67" i="10"/>
  <c r="N11" i="10"/>
  <c r="O10" i="10"/>
  <c r="V16" i="10"/>
  <c r="R80" i="10"/>
  <c r="V15" i="12"/>
  <c r="N16" i="12"/>
  <c r="V22" i="13"/>
  <c r="B65" i="10"/>
  <c r="V14" i="13"/>
  <c r="D58" i="10"/>
  <c r="T78" i="10"/>
  <c r="N52" i="13"/>
  <c r="F24" i="12"/>
  <c r="V59" i="10"/>
  <c r="W58" i="10"/>
  <c r="F67" i="13"/>
  <c r="Z47" i="10"/>
  <c r="J72" i="10"/>
  <c r="K71" i="10"/>
  <c r="B33" i="10"/>
  <c r="B34" i="10"/>
  <c r="X26" i="12"/>
  <c r="R19" i="12"/>
  <c r="R46" i="12"/>
  <c r="V33" i="10"/>
  <c r="J61" i="12"/>
  <c r="W78" i="13"/>
  <c r="V79" i="13"/>
  <c r="V40" i="10"/>
  <c r="R56" i="10"/>
  <c r="R38" i="10"/>
  <c r="N23" i="10"/>
  <c r="N80" i="10"/>
  <c r="F16" i="10"/>
  <c r="J34" i="12"/>
  <c r="F27" i="10"/>
  <c r="G26" i="10"/>
  <c r="Z23" i="13"/>
  <c r="V61" i="10"/>
  <c r="J17" i="10"/>
  <c r="B28" i="10"/>
  <c r="AA44" i="10"/>
  <c r="Z45" i="10"/>
  <c r="Z74" i="13"/>
  <c r="J53" i="12"/>
  <c r="V75" i="10"/>
  <c r="G49" i="13"/>
  <c r="F50" i="13"/>
  <c r="V52" i="10"/>
  <c r="B46" i="12"/>
  <c r="J40" i="12"/>
  <c r="K26" i="10"/>
  <c r="J26" i="10" s="1"/>
  <c r="J27" i="10"/>
  <c r="V72" i="12"/>
  <c r="W71" i="12"/>
  <c r="N17" i="13"/>
  <c r="B21" i="12"/>
  <c r="V40" i="12"/>
  <c r="Z40" i="12"/>
  <c r="R35" i="12"/>
  <c r="J76" i="13"/>
  <c r="V39" i="12"/>
  <c r="Z50" i="10"/>
  <c r="AA49" i="10"/>
  <c r="B67" i="10"/>
  <c r="Z21" i="10"/>
  <c r="F46" i="15"/>
  <c r="J51" i="13"/>
  <c r="Z76" i="13"/>
  <c r="H30" i="13"/>
  <c r="L10" i="10"/>
  <c r="F51" i="12"/>
  <c r="AB30" i="13"/>
  <c r="B19" i="10"/>
  <c r="T30" i="12"/>
  <c r="H71" i="12"/>
  <c r="V20" i="13"/>
  <c r="F56" i="13"/>
  <c r="AB71" i="10"/>
  <c r="N40" i="10"/>
  <c r="X10" i="10"/>
  <c r="V67" i="12"/>
  <c r="J14" i="10"/>
  <c r="Z32" i="10"/>
  <c r="V22" i="10"/>
  <c r="D10" i="10"/>
  <c r="D30" i="12"/>
  <c r="V65" i="12"/>
  <c r="V76" i="10"/>
  <c r="F64" i="10"/>
  <c r="R17" i="10"/>
  <c r="T30" i="10"/>
  <c r="V13" i="10"/>
  <c r="T10" i="12"/>
  <c r="F11" i="13"/>
  <c r="G10" i="13"/>
  <c r="Z14" i="12"/>
  <c r="N40" i="12"/>
  <c r="J67" i="12"/>
  <c r="N75" i="13"/>
  <c r="N66" i="12"/>
  <c r="D44" i="12"/>
  <c r="J18" i="12"/>
  <c r="B38" i="12"/>
  <c r="V34" i="10"/>
  <c r="B21" i="10"/>
  <c r="Z33" i="12"/>
  <c r="B56" i="12"/>
  <c r="L71" i="12"/>
  <c r="N69" i="13"/>
  <c r="H78" i="13"/>
  <c r="D49" i="12"/>
  <c r="V38" i="12"/>
  <c r="V19" i="10"/>
  <c r="V15" i="10"/>
  <c r="F56" i="10"/>
  <c r="B35" i="12"/>
  <c r="B19" i="12"/>
  <c r="F15" i="13"/>
  <c r="B39" i="10"/>
  <c r="N13" i="13"/>
  <c r="N16" i="10"/>
  <c r="AA10" i="12"/>
  <c r="Z11" i="12"/>
  <c r="S26" i="13"/>
  <c r="R27" i="13"/>
  <c r="F74" i="12"/>
  <c r="V21" i="12"/>
  <c r="B17" i="12"/>
  <c r="J55" i="12"/>
  <c r="R53" i="12"/>
  <c r="W78" i="10"/>
  <c r="V79" i="10"/>
  <c r="V24" i="13"/>
  <c r="N19" i="12"/>
  <c r="R74" i="13"/>
  <c r="Z59" i="10"/>
  <c r="AA58" i="10"/>
  <c r="B53" i="12"/>
  <c r="F22" i="10"/>
  <c r="B14" i="12"/>
  <c r="B65" i="12"/>
  <c r="P30" i="12"/>
  <c r="V69" i="10"/>
  <c r="AB10" i="10"/>
  <c r="F45" i="10"/>
  <c r="G44" i="10"/>
  <c r="N19" i="10"/>
  <c r="F68" i="10"/>
  <c r="R74" i="12"/>
  <c r="J24" i="13"/>
  <c r="Z80" i="10"/>
  <c r="Z40" i="10"/>
  <c r="Z15" i="10"/>
  <c r="G10" i="10"/>
  <c r="F11" i="10"/>
  <c r="Z64" i="12"/>
  <c r="J68" i="13"/>
  <c r="N21" i="10"/>
  <c r="AA44" i="12"/>
  <c r="Z45" i="12"/>
  <c r="J75" i="10"/>
  <c r="R31" i="10"/>
  <c r="S30" i="10"/>
  <c r="F23" i="12"/>
  <c r="O71" i="12"/>
  <c r="N72" i="12"/>
  <c r="R16" i="10"/>
  <c r="N22" i="13"/>
  <c r="J52" i="12"/>
  <c r="Z73" i="10"/>
  <c r="N27" i="10"/>
  <c r="O26" i="10"/>
  <c r="T44" i="12"/>
  <c r="Z68" i="13"/>
  <c r="F75" i="10"/>
  <c r="X30" i="10"/>
  <c r="V55" i="12"/>
  <c r="Z20" i="12"/>
  <c r="N64" i="10"/>
  <c r="Z65" i="10"/>
  <c r="Z52" i="10"/>
  <c r="V74" i="10"/>
  <c r="Z55" i="13"/>
  <c r="J81" i="12"/>
  <c r="J56" i="12"/>
  <c r="T30" i="13"/>
  <c r="F40" i="13"/>
  <c r="S49" i="10"/>
  <c r="R50" i="10"/>
  <c r="J55" i="13"/>
  <c r="N56" i="13"/>
  <c r="Z60" i="12"/>
  <c r="Z17" i="13"/>
  <c r="N38" i="13"/>
  <c r="Z72" i="13"/>
  <c r="AA71" i="13"/>
  <c r="N61" i="13"/>
  <c r="R53" i="13"/>
  <c r="J20" i="12"/>
  <c r="V54" i="13"/>
  <c r="K10" i="15"/>
  <c r="J11" i="15"/>
  <c r="J73" i="12"/>
  <c r="F60" i="13"/>
  <c r="Z35" i="13"/>
  <c r="B40" i="12"/>
  <c r="J60" i="13"/>
  <c r="R65" i="12"/>
  <c r="Z64" i="13"/>
  <c r="C44" i="13"/>
  <c r="N32" i="13"/>
  <c r="F45" i="12"/>
  <c r="G44" i="12"/>
  <c r="S10" i="13"/>
  <c r="R11" i="13"/>
  <c r="X71" i="12"/>
  <c r="F39" i="13"/>
  <c r="AA10" i="13"/>
  <c r="Z11" i="13"/>
  <c r="N32" i="12"/>
  <c r="B32" i="12"/>
  <c r="R17" i="13"/>
  <c r="V53" i="12"/>
  <c r="R34" i="13"/>
  <c r="J40" i="13"/>
  <c r="N21" i="12"/>
  <c r="Z37" i="12"/>
  <c r="Z38" i="12"/>
  <c r="X10" i="12"/>
  <c r="D49" i="15"/>
  <c r="R72" i="15"/>
  <c r="S71" i="15"/>
  <c r="J66" i="15"/>
  <c r="V23" i="15"/>
  <c r="N24" i="13"/>
  <c r="N47" i="12"/>
  <c r="F19" i="13"/>
  <c r="F66" i="12"/>
  <c r="P71" i="12"/>
  <c r="Z14" i="13"/>
  <c r="Z14" i="15"/>
  <c r="AB49" i="13"/>
  <c r="AB30" i="12"/>
  <c r="G10" i="15"/>
  <c r="F11" i="15"/>
  <c r="N20" i="13"/>
  <c r="AB49" i="10"/>
  <c r="B15" i="10"/>
  <c r="H26" i="15"/>
  <c r="N39" i="12"/>
  <c r="F75" i="13"/>
  <c r="N17" i="10"/>
  <c r="V45" i="12"/>
  <c r="W44" i="12"/>
  <c r="V44" i="12" s="1"/>
  <c r="Z27" i="13"/>
  <c r="AA26" i="13"/>
  <c r="R63" i="12"/>
  <c r="V79" i="12"/>
  <c r="W78" i="12"/>
  <c r="V78" i="12" s="1"/>
  <c r="J66" i="12"/>
  <c r="F12" i="13"/>
  <c r="AB26" i="13"/>
  <c r="D44" i="13"/>
  <c r="F66" i="13"/>
  <c r="J75" i="13"/>
  <c r="J61" i="13"/>
  <c r="D78" i="10"/>
  <c r="S26" i="15"/>
  <c r="R27" i="15"/>
  <c r="R28" i="13"/>
  <c r="J67" i="13"/>
  <c r="V28" i="13"/>
  <c r="N21" i="13"/>
  <c r="G30" i="12"/>
  <c r="F31" i="12"/>
  <c r="V13" i="13"/>
  <c r="V81" i="12"/>
  <c r="N45" i="13"/>
  <c r="O44" i="13"/>
  <c r="R76" i="13"/>
  <c r="V18" i="13"/>
  <c r="F73" i="13"/>
  <c r="V47" i="13"/>
  <c r="F64" i="12"/>
  <c r="D58" i="13"/>
  <c r="V67" i="15"/>
  <c r="AA71" i="15"/>
  <c r="Z72" i="15"/>
  <c r="N75" i="15"/>
  <c r="Z80" i="13"/>
  <c r="C71" i="13"/>
  <c r="L10" i="13"/>
  <c r="J79" i="13"/>
  <c r="K78" i="13"/>
  <c r="J15" i="13"/>
  <c r="V64" i="13"/>
  <c r="R67" i="13"/>
  <c r="F22" i="13"/>
  <c r="R22" i="13"/>
  <c r="Z24" i="12"/>
  <c r="N46" i="13"/>
  <c r="S49" i="12"/>
  <c r="R50" i="12"/>
  <c r="T71" i="13"/>
  <c r="Z65" i="13"/>
  <c r="V51" i="12"/>
  <c r="AB49" i="12"/>
  <c r="L78" i="12"/>
  <c r="J76" i="12"/>
  <c r="J32" i="12"/>
  <c r="Z51" i="13"/>
  <c r="AB44" i="13"/>
  <c r="R38" i="12"/>
  <c r="R37" i="12"/>
  <c r="R28" i="12"/>
  <c r="V34" i="12"/>
  <c r="N56" i="12"/>
  <c r="N18" i="13"/>
  <c r="R81" i="13"/>
  <c r="T58" i="13"/>
  <c r="P26" i="15"/>
  <c r="V73" i="13"/>
  <c r="Z59" i="13"/>
  <c r="AA58" i="13"/>
  <c r="N53" i="13"/>
  <c r="N66" i="13"/>
  <c r="N32" i="15"/>
  <c r="Z46" i="15"/>
  <c r="Z54" i="15"/>
  <c r="R52" i="15"/>
  <c r="Z81" i="13"/>
  <c r="W44" i="13"/>
  <c r="V45" i="13"/>
  <c r="D44" i="15"/>
  <c r="R61" i="15"/>
  <c r="AB71" i="13"/>
  <c r="R31" i="13"/>
  <c r="S30" i="13"/>
  <c r="R30" i="13" s="1"/>
  <c r="R65" i="13"/>
  <c r="J17" i="13"/>
  <c r="P26" i="13"/>
  <c r="Z66" i="13"/>
  <c r="R35" i="13"/>
  <c r="Z33" i="13"/>
  <c r="V46" i="13"/>
  <c r="R24" i="13"/>
  <c r="N76" i="13"/>
  <c r="N51" i="13"/>
  <c r="J28" i="13"/>
  <c r="R66" i="15"/>
  <c r="F24" i="15"/>
  <c r="J54" i="13"/>
  <c r="N33" i="13"/>
  <c r="N54" i="13"/>
  <c r="D26" i="15"/>
  <c r="P71" i="13"/>
  <c r="F22" i="15"/>
  <c r="F45" i="15"/>
  <c r="G44" i="15"/>
  <c r="V73" i="15"/>
  <c r="T78" i="13"/>
  <c r="T44" i="15"/>
  <c r="C30" i="15"/>
  <c r="Z51" i="12"/>
  <c r="D58" i="12"/>
  <c r="P58" i="12"/>
  <c r="N15" i="13"/>
  <c r="O10" i="13"/>
  <c r="N11" i="13"/>
  <c r="Z67" i="12"/>
  <c r="C58" i="13"/>
  <c r="Z28" i="13"/>
  <c r="F74" i="13"/>
  <c r="AB26" i="15"/>
  <c r="N59" i="15"/>
  <c r="O58" i="15"/>
  <c r="F34" i="15"/>
  <c r="F67" i="15"/>
  <c r="N81" i="15"/>
  <c r="Z67" i="13"/>
  <c r="W71" i="13"/>
  <c r="V72" i="13"/>
  <c r="C10" i="13"/>
  <c r="P10" i="13"/>
  <c r="F38" i="13"/>
  <c r="N23" i="13"/>
  <c r="J68" i="15"/>
  <c r="T26" i="13"/>
  <c r="J80" i="13"/>
  <c r="J64" i="13"/>
  <c r="V31" i="13"/>
  <c r="W30" i="13"/>
  <c r="N72" i="13"/>
  <c r="O71" i="13"/>
  <c r="AA78" i="12"/>
  <c r="Z79" i="12"/>
  <c r="W10" i="13"/>
  <c r="V11" i="13"/>
  <c r="G26" i="13"/>
  <c r="F27" i="13"/>
  <c r="J34" i="13"/>
  <c r="N22" i="15"/>
  <c r="D10" i="15"/>
  <c r="R16" i="13"/>
  <c r="R13" i="13"/>
  <c r="B60" i="12"/>
  <c r="AA71" i="12"/>
  <c r="Z72" i="12"/>
  <c r="F31" i="13"/>
  <c r="G30" i="13"/>
  <c r="N33" i="12"/>
  <c r="T44" i="13"/>
  <c r="AA44" i="13"/>
  <c r="Z45" i="13"/>
  <c r="R18" i="13"/>
  <c r="R56" i="13"/>
  <c r="C30" i="13"/>
  <c r="V27" i="13"/>
  <c r="W26" i="13"/>
  <c r="J23" i="13"/>
  <c r="V56" i="10"/>
  <c r="F81" i="13"/>
  <c r="R69" i="13"/>
  <c r="C78" i="13"/>
  <c r="H26" i="12"/>
  <c r="N16" i="13"/>
  <c r="V61" i="12"/>
  <c r="R63" i="13"/>
  <c r="V66" i="12"/>
  <c r="R15" i="13"/>
  <c r="R64" i="13"/>
  <c r="J81" i="13"/>
  <c r="K58" i="13"/>
  <c r="J59" i="13"/>
  <c r="N60" i="15"/>
  <c r="Z75" i="13"/>
  <c r="N14" i="15"/>
  <c r="R33" i="13"/>
  <c r="R52" i="13"/>
  <c r="V75" i="15"/>
  <c r="F19" i="12"/>
  <c r="V34" i="13"/>
  <c r="X78" i="10"/>
  <c r="J16" i="13"/>
  <c r="F54" i="13"/>
  <c r="K44" i="12"/>
  <c r="J44" i="12" s="1"/>
  <c r="J45" i="12"/>
  <c r="Z32" i="12"/>
  <c r="Z56" i="12"/>
  <c r="D26" i="12"/>
  <c r="R21" i="12"/>
  <c r="F47" i="12"/>
  <c r="J31" i="13"/>
  <c r="K30" i="13"/>
  <c r="B75" i="12"/>
  <c r="F72" i="12"/>
  <c r="G71" i="12"/>
  <c r="F68" i="12"/>
  <c r="V15" i="15"/>
  <c r="Z20" i="13"/>
  <c r="N74" i="12"/>
  <c r="H44" i="13"/>
  <c r="R17" i="15"/>
  <c r="F31" i="15"/>
  <c r="G30" i="15"/>
  <c r="O30" i="13"/>
  <c r="N31" i="13"/>
  <c r="V32" i="13"/>
  <c r="F28" i="12"/>
  <c r="J47" i="13"/>
  <c r="B60" i="10"/>
  <c r="S78" i="13"/>
  <c r="R79" i="13"/>
  <c r="V81" i="13"/>
  <c r="R60" i="10"/>
  <c r="V19" i="12"/>
  <c r="J32" i="13"/>
  <c r="J21" i="13"/>
  <c r="N75" i="12"/>
  <c r="R68" i="13"/>
  <c r="J33" i="13"/>
  <c r="R21" i="13"/>
  <c r="V80" i="13"/>
  <c r="F69" i="13"/>
  <c r="R22" i="12"/>
  <c r="H10" i="13"/>
  <c r="J46" i="12"/>
  <c r="R73" i="13"/>
  <c r="N28" i="13"/>
  <c r="P30" i="13"/>
  <c r="F16" i="13"/>
  <c r="V13" i="15"/>
  <c r="F55" i="12"/>
  <c r="Z24" i="13"/>
  <c r="R20" i="13"/>
  <c r="AB58" i="13"/>
  <c r="V18" i="15"/>
  <c r="V39" i="13"/>
  <c r="C10" i="15"/>
  <c r="F14" i="15"/>
  <c r="N38" i="15"/>
  <c r="J35" i="15"/>
  <c r="J69" i="13"/>
  <c r="R69" i="15"/>
  <c r="J32" i="15"/>
  <c r="V63" i="15"/>
  <c r="R54" i="13"/>
  <c r="Z18" i="13"/>
  <c r="V34" i="15"/>
  <c r="Z24" i="15"/>
  <c r="X10" i="15"/>
  <c r="F51" i="15"/>
  <c r="N74" i="13"/>
  <c r="Z74" i="15"/>
  <c r="F51" i="13"/>
  <c r="J13" i="13"/>
  <c r="J39" i="13"/>
  <c r="F52" i="13"/>
  <c r="Z54" i="13"/>
  <c r="V21" i="13"/>
  <c r="D78" i="13"/>
  <c r="V65" i="15"/>
  <c r="Z69" i="15"/>
  <c r="P78" i="13"/>
  <c r="R75" i="13"/>
  <c r="R46" i="13"/>
  <c r="J20" i="13"/>
  <c r="Z13" i="13"/>
  <c r="V38" i="13"/>
  <c r="N59" i="13"/>
  <c r="O58" i="13"/>
  <c r="F17" i="15"/>
  <c r="V11" i="15"/>
  <c r="W10" i="15"/>
  <c r="K30" i="15"/>
  <c r="J31" i="15"/>
  <c r="Z17" i="15"/>
  <c r="R51" i="15"/>
  <c r="P49" i="13"/>
  <c r="J56" i="13"/>
  <c r="N53" i="12"/>
  <c r="F23" i="13"/>
  <c r="Z64" i="15"/>
  <c r="V40" i="15"/>
  <c r="H58" i="15"/>
  <c r="Z22" i="13"/>
  <c r="V53" i="13"/>
  <c r="N63" i="13"/>
  <c r="X44" i="15"/>
  <c r="P30" i="15"/>
  <c r="V55" i="15"/>
  <c r="Z13" i="15"/>
  <c r="J52" i="13"/>
  <c r="F28" i="15"/>
  <c r="V12" i="13"/>
  <c r="J80" i="15"/>
  <c r="L58" i="15"/>
  <c r="J73" i="13"/>
  <c r="P49" i="15"/>
  <c r="J19" i="15"/>
  <c r="J24" i="15"/>
  <c r="N17" i="15"/>
  <c r="W58" i="15"/>
  <c r="V59" i="15"/>
  <c r="Z16" i="15"/>
  <c r="Z52" i="13"/>
  <c r="V23" i="12"/>
  <c r="Z12" i="15"/>
  <c r="N21" i="15"/>
  <c r="V23" i="13"/>
  <c r="V16" i="13"/>
  <c r="V51" i="13"/>
  <c r="F76" i="15"/>
  <c r="V61" i="15"/>
  <c r="V24" i="15"/>
  <c r="H30" i="15"/>
  <c r="X44" i="13"/>
  <c r="V52" i="15"/>
  <c r="N50" i="13"/>
  <c r="O49" i="13"/>
  <c r="Z47" i="13"/>
  <c r="R15" i="15"/>
  <c r="J13" i="15"/>
  <c r="R64" i="15"/>
  <c r="C58" i="15"/>
  <c r="N50" i="15"/>
  <c r="O49" i="15"/>
  <c r="R45" i="13"/>
  <c r="S44" i="13"/>
  <c r="F35" i="13"/>
  <c r="Z73" i="13"/>
  <c r="V60" i="15"/>
  <c r="J38" i="13"/>
  <c r="T58" i="15"/>
  <c r="Z46" i="13"/>
  <c r="H71" i="13"/>
  <c r="L78" i="13"/>
  <c r="R35" i="15"/>
  <c r="R46" i="15"/>
  <c r="J17" i="15"/>
  <c r="R74" i="15"/>
  <c r="F18" i="15"/>
  <c r="Z53" i="15"/>
  <c r="F60" i="15"/>
  <c r="P10" i="15"/>
  <c r="V38" i="15"/>
  <c r="S10" i="15"/>
  <c r="R11" i="15"/>
  <c r="Z34" i="15"/>
  <c r="Z51" i="15"/>
  <c r="J27" i="15"/>
  <c r="K26" i="15"/>
  <c r="J53" i="15"/>
  <c r="J55" i="15"/>
  <c r="N54" i="15"/>
  <c r="T49" i="15"/>
  <c r="F61" i="15"/>
  <c r="Z18" i="15"/>
  <c r="V33" i="15"/>
  <c r="J47" i="15"/>
  <c r="F79" i="15"/>
  <c r="G78" i="15"/>
  <c r="AB10" i="15"/>
  <c r="J69" i="15"/>
  <c r="T71" i="15"/>
  <c r="V53" i="15"/>
  <c r="N53" i="15"/>
  <c r="N39" i="15"/>
  <c r="T30" i="15"/>
  <c r="R76" i="15"/>
  <c r="F74" i="15"/>
  <c r="R23" i="15"/>
  <c r="Z35" i="15"/>
  <c r="V72" i="15"/>
  <c r="W71" i="15"/>
  <c r="V74" i="15"/>
  <c r="J18" i="15"/>
  <c r="L49" i="15"/>
  <c r="C78" i="15"/>
  <c r="V56" i="13"/>
  <c r="D71" i="13"/>
  <c r="R16" i="15"/>
  <c r="N65" i="13"/>
  <c r="F14" i="13"/>
  <c r="V61" i="13"/>
  <c r="N80" i="13"/>
  <c r="X30" i="15"/>
  <c r="R55" i="15"/>
  <c r="F81" i="15"/>
  <c r="C44" i="15"/>
  <c r="F47" i="15"/>
  <c r="J14" i="15"/>
  <c r="T26" i="15"/>
  <c r="Z56" i="13"/>
  <c r="N33" i="15"/>
  <c r="Z38" i="13"/>
  <c r="H58" i="13"/>
  <c r="Z11" i="15"/>
  <c r="AA10" i="15"/>
  <c r="N24" i="15"/>
  <c r="H26" i="13"/>
  <c r="V68" i="13"/>
  <c r="H10" i="15"/>
  <c r="R38" i="13"/>
  <c r="R37" i="13"/>
  <c r="R66" i="13"/>
  <c r="F19" i="15"/>
  <c r="AB44" i="15"/>
  <c r="F13" i="15"/>
  <c r="F55" i="13"/>
  <c r="J63" i="13"/>
  <c r="R60" i="13"/>
  <c r="G26" i="15"/>
  <c r="F26" i="15" s="1"/>
  <c r="F27" i="15"/>
  <c r="V35" i="15"/>
  <c r="F16" i="15"/>
  <c r="R56" i="15"/>
  <c r="V60" i="13"/>
  <c r="N73" i="13"/>
  <c r="H49" i="13"/>
  <c r="O78" i="12"/>
  <c r="N78" i="12" s="1"/>
  <c r="N79" i="12"/>
  <c r="N55" i="13"/>
  <c r="R34" i="12"/>
  <c r="F21" i="13"/>
  <c r="F59" i="13"/>
  <c r="G58" i="13"/>
  <c r="R23" i="13"/>
  <c r="B72" i="12"/>
  <c r="C71" i="12"/>
  <c r="F17" i="13"/>
  <c r="R75" i="12"/>
  <c r="D78" i="12"/>
  <c r="D49" i="13"/>
  <c r="D30" i="13"/>
  <c r="N19" i="13"/>
  <c r="J65" i="13"/>
  <c r="L58" i="13"/>
  <c r="F64" i="13"/>
  <c r="Z40" i="13"/>
  <c r="L30" i="15"/>
  <c r="N13" i="15"/>
  <c r="R39" i="15"/>
  <c r="J23" i="15"/>
  <c r="V75" i="13"/>
  <c r="R34" i="15"/>
  <c r="N15" i="15"/>
  <c r="N39" i="13"/>
  <c r="V35" i="13"/>
  <c r="J46" i="13"/>
  <c r="V76" i="13"/>
  <c r="N76" i="15"/>
  <c r="B54" i="12"/>
  <c r="N14" i="13"/>
  <c r="H49" i="15"/>
  <c r="V50" i="13"/>
  <c r="W49" i="13"/>
  <c r="F33" i="13"/>
  <c r="F46" i="13"/>
  <c r="R32" i="13"/>
  <c r="V52" i="13"/>
  <c r="X78" i="13"/>
  <c r="J50" i="13"/>
  <c r="K49" i="13"/>
  <c r="J54" i="15"/>
  <c r="J59" i="15"/>
  <c r="K58" i="15"/>
  <c r="J20" i="15"/>
  <c r="J16" i="15"/>
  <c r="Z60" i="13"/>
  <c r="X49" i="15"/>
  <c r="R60" i="15"/>
  <c r="F23" i="15"/>
  <c r="J22" i="13"/>
  <c r="D30" i="15"/>
  <c r="Z68" i="15"/>
  <c r="Z39" i="15"/>
  <c r="W58" i="13"/>
  <c r="V59" i="13"/>
  <c r="R51" i="13"/>
  <c r="AA30" i="15"/>
  <c r="Z31" i="15"/>
  <c r="R22" i="15"/>
  <c r="AB49" i="15"/>
  <c r="N16" i="15"/>
  <c r="AB30" i="15"/>
  <c r="F53" i="13"/>
  <c r="F32" i="15"/>
  <c r="F75" i="15"/>
  <c r="AB78" i="13"/>
  <c r="AA49" i="15"/>
  <c r="Z50" i="15"/>
  <c r="L26" i="15"/>
  <c r="Z21" i="15"/>
  <c r="J51" i="15"/>
  <c r="J76" i="15"/>
  <c r="N45" i="15"/>
  <c r="O44" i="15"/>
  <c r="AA78" i="15"/>
  <c r="Z79" i="15"/>
  <c r="R13" i="15"/>
  <c r="Z22" i="15"/>
  <c r="R32" i="15"/>
  <c r="Z76" i="15"/>
  <c r="Z55" i="15"/>
  <c r="P58" i="15"/>
  <c r="N64" i="15"/>
  <c r="J28" i="15"/>
  <c r="J73" i="15"/>
  <c r="Z52" i="15"/>
  <c r="F80" i="15"/>
  <c r="Z15" i="15"/>
  <c r="R53" i="15"/>
  <c r="V51" i="15"/>
  <c r="V81" i="15"/>
  <c r="J39" i="15"/>
  <c r="R33" i="15"/>
  <c r="Z28" i="15"/>
  <c r="N19" i="15"/>
  <c r="J34" i="15"/>
  <c r="V20" i="15"/>
  <c r="F56" i="15"/>
  <c r="C49" i="15"/>
  <c r="N18" i="15"/>
  <c r="F21" i="15"/>
  <c r="J56" i="15"/>
  <c r="N52" i="15"/>
  <c r="V54" i="15"/>
  <c r="Z56" i="15"/>
  <c r="V68" i="15"/>
  <c r="G49" i="15"/>
  <c r="F50" i="15"/>
  <c r="V69" i="15"/>
  <c r="J40" i="15"/>
  <c r="J18" i="13"/>
  <c r="Z69" i="13"/>
  <c r="F76" i="13"/>
  <c r="F47" i="13"/>
  <c r="J61" i="15"/>
  <c r="W78" i="15"/>
  <c r="V79" i="15"/>
  <c r="R18" i="15"/>
  <c r="V66" i="13"/>
  <c r="J50" i="15"/>
  <c r="K49" i="15"/>
  <c r="V28" i="15"/>
  <c r="N47" i="13"/>
  <c r="K44" i="15"/>
  <c r="J45" i="15"/>
  <c r="X71" i="13"/>
  <c r="K26" i="13"/>
  <c r="J26" i="13" s="1"/>
  <c r="J27" i="13"/>
  <c r="F68" i="13"/>
  <c r="Z19" i="13"/>
  <c r="Z39" i="13"/>
  <c r="N12" i="15"/>
  <c r="F69" i="15"/>
  <c r="Z38" i="15"/>
  <c r="L71" i="13"/>
  <c r="N69" i="15"/>
  <c r="V17" i="13"/>
  <c r="F72" i="13"/>
  <c r="G71" i="13"/>
  <c r="P58" i="13"/>
  <c r="K78" i="15"/>
  <c r="J79" i="15"/>
  <c r="R28" i="15"/>
  <c r="P71" i="15"/>
  <c r="R40" i="13"/>
  <c r="R12" i="13"/>
  <c r="V67" i="13"/>
  <c r="J65" i="15"/>
  <c r="X30" i="13"/>
  <c r="J53" i="13"/>
  <c r="F45" i="13"/>
  <c r="G44" i="13"/>
  <c r="Z53" i="13"/>
  <c r="R68" i="15"/>
  <c r="R55" i="13"/>
  <c r="Z19" i="15"/>
  <c r="N79" i="15"/>
  <c r="O78" i="15"/>
  <c r="C49" i="13"/>
  <c r="N64" i="13"/>
  <c r="R21" i="15"/>
  <c r="V33" i="13"/>
  <c r="F63" i="13"/>
  <c r="X58" i="13"/>
  <c r="S49" i="13"/>
  <c r="R49" i="13" s="1"/>
  <c r="R50" i="13"/>
  <c r="R14" i="15"/>
  <c r="Z66" i="15"/>
  <c r="F40" i="15"/>
  <c r="V19" i="15"/>
  <c r="J21" i="15"/>
  <c r="Z73" i="15"/>
  <c r="V80" i="15"/>
  <c r="N34" i="15"/>
  <c r="F12" i="15"/>
  <c r="C71" i="15"/>
  <c r="R19" i="15"/>
  <c r="Z23" i="15"/>
  <c r="Z32" i="15"/>
  <c r="K71" i="15"/>
  <c r="J72" i="15"/>
  <c r="V32" i="15"/>
  <c r="L10" i="15"/>
  <c r="R20" i="15"/>
  <c r="D78" i="15"/>
  <c r="R67" i="15"/>
  <c r="N56" i="15"/>
  <c r="R79" i="15"/>
  <c r="S78" i="15"/>
  <c r="Z81" i="15"/>
  <c r="Z33" i="15"/>
  <c r="J60" i="15"/>
  <c r="V47" i="15"/>
  <c r="J67" i="15"/>
  <c r="H78" i="15"/>
  <c r="J15" i="15"/>
  <c r="V12" i="15"/>
  <c r="J64" i="15"/>
  <c r="V22" i="15"/>
  <c r="P44" i="15"/>
  <c r="V31" i="15"/>
  <c r="W30" i="15"/>
  <c r="Z80" i="15"/>
  <c r="V17" i="15"/>
  <c r="N47" i="15"/>
  <c r="F66" i="15"/>
  <c r="Z65" i="15"/>
  <c r="J81" i="15"/>
  <c r="N20" i="15"/>
  <c r="J75" i="15"/>
  <c r="F53" i="15"/>
  <c r="X58" i="15"/>
  <c r="H71" i="15"/>
  <c r="AB78" i="15"/>
  <c r="R12" i="15"/>
  <c r="V55" i="13"/>
  <c r="J52" i="15"/>
  <c r="T10" i="15"/>
  <c r="AA78" i="13"/>
  <c r="Z79" i="13"/>
  <c r="N55" i="15"/>
  <c r="N65" i="15"/>
  <c r="N74" i="15"/>
  <c r="P78" i="15"/>
  <c r="N66" i="15"/>
  <c r="N51" i="15"/>
  <c r="F61" i="13"/>
  <c r="Z27" i="15"/>
  <c r="AA26" i="15"/>
  <c r="J38" i="15"/>
  <c r="R31" i="15"/>
  <c r="S30" i="15"/>
  <c r="Z60" i="15"/>
  <c r="Z40" i="15"/>
  <c r="Z63" i="15"/>
  <c r="V14" i="15"/>
  <c r="V76" i="15"/>
  <c r="V64" i="15"/>
  <c r="N40" i="15"/>
  <c r="R54" i="15"/>
  <c r="D58" i="15"/>
  <c r="N67" i="15"/>
  <c r="V39" i="15"/>
  <c r="F68" i="15"/>
  <c r="J22" i="15"/>
  <c r="V46" i="15"/>
  <c r="J63" i="15"/>
  <c r="AB71" i="15"/>
  <c r="F65" i="15"/>
  <c r="F39" i="15"/>
  <c r="N61" i="15"/>
  <c r="Z75" i="15"/>
  <c r="N23" i="15"/>
  <c r="F33" i="15"/>
  <c r="R65" i="15"/>
  <c r="F73" i="15"/>
  <c r="X71" i="15"/>
  <c r="F38" i="15"/>
  <c r="R40" i="15"/>
  <c r="X26" i="15"/>
  <c r="AB58" i="15"/>
  <c r="F15" i="15"/>
  <c r="N28" i="15"/>
  <c r="C26" i="15"/>
  <c r="O10" i="15"/>
  <c r="N11" i="15"/>
  <c r="F20" i="15"/>
  <c r="N73" i="15"/>
  <c r="Z20" i="15"/>
  <c r="H44" i="15"/>
  <c r="R45" i="15"/>
  <c r="S44" i="15"/>
  <c r="R44" i="15" s="1"/>
  <c r="V16" i="15"/>
  <c r="V27" i="15"/>
  <c r="W26" i="15"/>
  <c r="F72" i="15"/>
  <c r="G71" i="15"/>
  <c r="F59" i="15"/>
  <c r="G58" i="15"/>
  <c r="F58" i="15" s="1"/>
  <c r="R47" i="15"/>
  <c r="F55" i="15"/>
  <c r="J74" i="15"/>
  <c r="N35" i="15"/>
  <c r="V66" i="15"/>
  <c r="Z47" i="15"/>
  <c r="N63" i="15"/>
  <c r="J33" i="15"/>
  <c r="AA58" i="15"/>
  <c r="Z59" i="15"/>
  <c r="N80" i="15"/>
  <c r="T78" i="15"/>
  <c r="R50" i="15"/>
  <c r="S49" i="15"/>
  <c r="N68" i="15"/>
  <c r="F52" i="15"/>
  <c r="V21" i="15"/>
  <c r="V50" i="15"/>
  <c r="W49" i="15"/>
  <c r="D71" i="15"/>
  <c r="R38" i="15"/>
  <c r="R75" i="15"/>
  <c r="R73" i="15"/>
  <c r="L71" i="15"/>
  <c r="O30" i="15"/>
  <c r="N31" i="15"/>
  <c r="R80" i="15"/>
  <c r="F35" i="15"/>
  <c r="J46" i="15"/>
  <c r="L78" i="15"/>
  <c r="R63" i="15"/>
  <c r="R24" i="15"/>
  <c r="V45" i="15"/>
  <c r="W44" i="15"/>
  <c r="Z67" i="15"/>
  <c r="N27" i="15"/>
  <c r="O26" i="15"/>
  <c r="Z61" i="15"/>
  <c r="R81" i="15"/>
  <c r="V56" i="15"/>
  <c r="X78" i="15"/>
  <c r="Z45" i="15"/>
  <c r="AA44" i="15"/>
  <c r="R59" i="15"/>
  <c r="S58" i="15"/>
  <c r="R58" i="15" s="1"/>
  <c r="F64" i="15"/>
  <c r="N46" i="15"/>
  <c r="O71" i="15"/>
  <c r="N72" i="15"/>
  <c r="F54" i="15"/>
  <c r="J49" i="13" l="1"/>
  <c r="J30" i="13"/>
  <c r="N26" i="10"/>
  <c r="F26" i="10"/>
  <c r="V44" i="10"/>
  <c r="V71" i="10"/>
  <c r="T8" i="15"/>
  <c r="F58" i="13"/>
  <c r="N49" i="13"/>
  <c r="B49" i="13"/>
  <c r="Z44" i="13"/>
  <c r="R44" i="13"/>
  <c r="J58" i="12"/>
  <c r="B71" i="10"/>
  <c r="V58" i="10"/>
  <c r="R49" i="10"/>
  <c r="N49" i="10"/>
  <c r="N44" i="10"/>
  <c r="O8" i="15"/>
  <c r="L8" i="15"/>
  <c r="Z49" i="15"/>
  <c r="H8" i="15"/>
  <c r="AA8" i="15"/>
  <c r="AB8" i="15"/>
  <c r="S8" i="15"/>
  <c r="P8" i="15"/>
  <c r="X8" i="15"/>
  <c r="C8" i="15"/>
  <c r="D8" i="15"/>
  <c r="W8" i="13"/>
  <c r="C8" i="13"/>
  <c r="X8" i="12"/>
  <c r="K8" i="15"/>
  <c r="G8" i="13"/>
  <c r="T8" i="12"/>
  <c r="O8" i="12"/>
  <c r="AB8" i="12"/>
  <c r="W8" i="12"/>
  <c r="K8" i="13"/>
  <c r="H8" i="12"/>
  <c r="W8" i="15"/>
  <c r="H8" i="13"/>
  <c r="P8" i="13"/>
  <c r="O8" i="13"/>
  <c r="L8" i="13"/>
  <c r="G8" i="15"/>
  <c r="F8" i="15" s="1"/>
  <c r="AA8" i="13"/>
  <c r="S8" i="13"/>
  <c r="AA8" i="12"/>
  <c r="P8" i="12"/>
  <c r="X8" i="13"/>
  <c r="T8" i="13"/>
  <c r="K8" i="12"/>
  <c r="L8" i="12"/>
  <c r="D8" i="12"/>
  <c r="D8" i="13"/>
  <c r="S8" i="12"/>
  <c r="C8" i="12"/>
  <c r="AB8" i="13"/>
  <c r="B26" i="13"/>
  <c r="B44" i="15"/>
  <c r="R49" i="12"/>
  <c r="N44" i="13"/>
  <c r="F30" i="12"/>
  <c r="R37" i="10"/>
  <c r="F44" i="13"/>
  <c r="Z71" i="12"/>
  <c r="Z78" i="12"/>
  <c r="R30" i="10"/>
  <c r="Z44" i="12"/>
  <c r="Z58" i="10"/>
  <c r="R26" i="10"/>
  <c r="Z26" i="12"/>
  <c r="V26" i="10"/>
  <c r="R58" i="12"/>
  <c r="F37" i="10"/>
  <c r="Z26" i="10"/>
  <c r="R37" i="15"/>
  <c r="J37" i="15"/>
  <c r="F71" i="13"/>
  <c r="Z37" i="10"/>
  <c r="N37" i="10"/>
  <c r="V37" i="10"/>
  <c r="N26" i="15"/>
  <c r="N30" i="15"/>
  <c r="F37" i="15"/>
  <c r="R30" i="15"/>
  <c r="Z26" i="15"/>
  <c r="Z37" i="15"/>
  <c r="F49" i="15"/>
  <c r="V37" i="15"/>
  <c r="N37" i="15"/>
  <c r="V49" i="13"/>
  <c r="B58" i="13"/>
  <c r="B26" i="15"/>
  <c r="V30" i="15"/>
  <c r="J44" i="15"/>
  <c r="B49" i="15"/>
  <c r="J58" i="15"/>
  <c r="Z37" i="13"/>
  <c r="J37" i="13"/>
  <c r="V26" i="13"/>
  <c r="F30" i="13"/>
  <c r="F44" i="10"/>
  <c r="L8" i="10"/>
  <c r="Z44" i="10"/>
  <c r="J71" i="10"/>
  <c r="R71" i="10"/>
  <c r="R58" i="10"/>
  <c r="R44" i="10"/>
  <c r="N71" i="12"/>
  <c r="N71" i="15"/>
  <c r="Z44" i="15"/>
  <c r="V44" i="15"/>
  <c r="R49" i="15"/>
  <c r="F71" i="15"/>
  <c r="V26" i="15"/>
  <c r="J49" i="15"/>
  <c r="N49" i="15"/>
  <c r="B37" i="13"/>
  <c r="R78" i="13"/>
  <c r="J78" i="15"/>
  <c r="Z30" i="15"/>
  <c r="F78" i="13"/>
  <c r="B71" i="12"/>
  <c r="F71" i="12"/>
  <c r="F44" i="12"/>
  <c r="N49" i="12"/>
  <c r="R71" i="12"/>
  <c r="V49" i="15"/>
  <c r="Z58" i="15"/>
  <c r="N10" i="15"/>
  <c r="Z78" i="13"/>
  <c r="R78" i="15"/>
  <c r="B71" i="15"/>
  <c r="N78" i="15"/>
  <c r="V78" i="15"/>
  <c r="N44" i="15"/>
  <c r="V58" i="13"/>
  <c r="Z10" i="15"/>
  <c r="B78" i="15"/>
  <c r="F78" i="15"/>
  <c r="J26" i="15"/>
  <c r="B58" i="15"/>
  <c r="V58" i="15"/>
  <c r="V10" i="15"/>
  <c r="V37" i="13"/>
  <c r="B10" i="15"/>
  <c r="N30" i="13"/>
  <c r="J58" i="13"/>
  <c r="B78" i="13"/>
  <c r="N71" i="13"/>
  <c r="V30" i="13"/>
  <c r="F37" i="13"/>
  <c r="N58" i="15"/>
  <c r="N10" i="13"/>
  <c r="F44" i="15"/>
  <c r="V44" i="13"/>
  <c r="Z58" i="13"/>
  <c r="J78" i="13"/>
  <c r="B71" i="13"/>
  <c r="Z71" i="15"/>
  <c r="B44" i="13"/>
  <c r="Z71" i="13"/>
  <c r="F10" i="10"/>
  <c r="G8" i="10"/>
  <c r="AB8" i="10"/>
  <c r="V78" i="10"/>
  <c r="R26" i="13"/>
  <c r="Z10" i="12"/>
  <c r="V37" i="12"/>
  <c r="D8" i="10"/>
  <c r="Z49" i="10"/>
  <c r="F49" i="13"/>
  <c r="N10" i="10"/>
  <c r="O8" i="10"/>
  <c r="N10" i="12"/>
  <c r="R78" i="10"/>
  <c r="N30" i="12"/>
  <c r="B49" i="12"/>
  <c r="Z71" i="10"/>
  <c r="H8" i="10"/>
  <c r="V58" i="12"/>
  <c r="B10" i="10"/>
  <c r="C8" i="10"/>
  <c r="J37" i="12"/>
  <c r="V10" i="12"/>
  <c r="J10" i="13"/>
  <c r="J30" i="10"/>
  <c r="B49" i="10"/>
  <c r="R71" i="13"/>
  <c r="B30" i="12"/>
  <c r="R78" i="12"/>
  <c r="N78" i="10"/>
  <c r="N30" i="10"/>
  <c r="K8" i="10"/>
  <c r="J10" i="10"/>
  <c r="V30" i="10"/>
  <c r="W8" i="10"/>
  <c r="V10" i="10"/>
  <c r="N44" i="12"/>
  <c r="J30" i="12"/>
  <c r="N37" i="12"/>
  <c r="F49" i="12"/>
  <c r="P8" i="10"/>
  <c r="N26" i="12"/>
  <c r="AA8" i="10"/>
  <c r="Z10" i="10"/>
  <c r="Z30" i="10"/>
  <c r="V26" i="12"/>
  <c r="B44" i="12"/>
  <c r="Z78" i="10"/>
  <c r="B10" i="12"/>
  <c r="B58" i="10"/>
  <c r="J78" i="10"/>
  <c r="R30" i="12"/>
  <c r="B30" i="10"/>
  <c r="J71" i="15"/>
  <c r="Z78" i="15"/>
  <c r="V71" i="15"/>
  <c r="R10" i="15"/>
  <c r="J30" i="15"/>
  <c r="N58" i="13"/>
  <c r="F30" i="15"/>
  <c r="B30" i="13"/>
  <c r="F26" i="13"/>
  <c r="V10" i="13"/>
  <c r="B10" i="13"/>
  <c r="V71" i="13"/>
  <c r="B30" i="15"/>
  <c r="R26" i="15"/>
  <c r="Z26" i="13"/>
  <c r="F10" i="15"/>
  <c r="R71" i="15"/>
  <c r="Z10" i="13"/>
  <c r="R10" i="13"/>
  <c r="J10" i="15"/>
  <c r="N37" i="13"/>
  <c r="F10" i="13"/>
  <c r="X8" i="10"/>
  <c r="V71" i="12"/>
  <c r="V78" i="13"/>
  <c r="Z49" i="13"/>
  <c r="Z30" i="13"/>
  <c r="J71" i="13"/>
  <c r="N78" i="13"/>
  <c r="J10" i="12"/>
  <c r="F37" i="12"/>
  <c r="B78" i="10"/>
  <c r="J58" i="10"/>
  <c r="J44" i="13"/>
  <c r="T8" i="10"/>
  <c r="B26" i="12"/>
  <c r="B58" i="12"/>
  <c r="J49" i="12"/>
  <c r="Z49" i="12"/>
  <c r="R58" i="13"/>
  <c r="S8" i="10"/>
  <c r="R10" i="10"/>
  <c r="N58" i="12"/>
  <c r="B26" i="10"/>
  <c r="R10" i="12"/>
  <c r="N26" i="13"/>
  <c r="Z30" i="12"/>
  <c r="R44" i="12"/>
  <c r="V30" i="12"/>
  <c r="V49" i="10"/>
  <c r="B78" i="12"/>
  <c r="F78" i="12"/>
  <c r="R26" i="12"/>
  <c r="Z58" i="12"/>
  <c r="J78" i="12"/>
  <c r="B44" i="10"/>
  <c r="J44" i="10"/>
  <c r="F78" i="10"/>
  <c r="J71" i="12"/>
  <c r="F26" i="12"/>
  <c r="F49" i="10"/>
  <c r="J49" i="10"/>
  <c r="V8" i="15" l="1"/>
  <c r="R8" i="15"/>
  <c r="J8" i="15"/>
  <c r="Z8" i="15"/>
  <c r="N8" i="15"/>
  <c r="Z8" i="12"/>
  <c r="R8" i="12"/>
  <c r="V8" i="12"/>
  <c r="J8" i="12"/>
  <c r="Z8" i="10"/>
  <c r="B8" i="12"/>
  <c r="R8" i="13"/>
  <c r="N8" i="13"/>
  <c r="N8" i="12"/>
  <c r="F8" i="13"/>
  <c r="V8" i="13"/>
  <c r="B8" i="15"/>
  <c r="Z8" i="13"/>
  <c r="J8" i="13"/>
  <c r="B8" i="13"/>
  <c r="B8" i="10"/>
  <c r="J8" i="10"/>
  <c r="R8" i="10"/>
  <c r="F8" i="10"/>
  <c r="F18" i="12"/>
  <c r="V8" i="10"/>
  <c r="N8" i="10"/>
  <c r="F17" i="12" l="1"/>
  <c r="F16" i="12" l="1"/>
  <c r="F15" i="12" l="1"/>
  <c r="F14" i="12" l="1"/>
  <c r="F13" i="12" l="1"/>
  <c r="F12" i="12" l="1"/>
  <c r="F11" i="12" l="1"/>
  <c r="G10" i="12"/>
  <c r="G8" i="12" s="1"/>
  <c r="F8" i="12" s="1"/>
  <c r="F10" i="12" l="1"/>
</calcChain>
</file>

<file path=xl/sharedStrings.xml><?xml version="1.0" encoding="utf-8"?>
<sst xmlns="http://schemas.openxmlformats.org/spreadsheetml/2006/main" count="687" uniqueCount="149">
  <si>
    <t>Tabel 1</t>
  </si>
  <si>
    <t>Tabel 2</t>
  </si>
  <si>
    <t>Bronbestanden</t>
  </si>
  <si>
    <t>Totaal</t>
  </si>
  <si>
    <t xml:space="preserve">Totaal </t>
  </si>
  <si>
    <t>Bron</t>
  </si>
  <si>
    <t>Algemene beschrijving</t>
  </si>
  <si>
    <t>Leverancier</t>
  </si>
  <si>
    <t>Integraal of steekproef</t>
  </si>
  <si>
    <t>Periodiciteit</t>
  </si>
  <si>
    <t>Bijzonderheden</t>
  </si>
  <si>
    <t>waarvan</t>
  </si>
  <si>
    <t>Bron: CBS.</t>
  </si>
  <si>
    <t>miljoenen euro's</t>
  </si>
  <si>
    <t>Grootteklasse 1</t>
  </si>
  <si>
    <t>Respons</t>
  </si>
  <si>
    <t>Bijraming</t>
  </si>
  <si>
    <t>0.1 - Bestuur</t>
  </si>
  <si>
    <t>0.2 - Burgerzaken</t>
  </si>
  <si>
    <t>0.3 - Beheer overige gebouwen en gronden</t>
  </si>
  <si>
    <t>0.4 - Overhead</t>
  </si>
  <si>
    <t>0.5 - Treasury</t>
  </si>
  <si>
    <t>0.61 - OZB woningen</t>
  </si>
  <si>
    <t>0.62 - OZB niet-woningen</t>
  </si>
  <si>
    <t>0.63 - Parkeerbelasting</t>
  </si>
  <si>
    <t>0.64 - Belastingen overig</t>
  </si>
  <si>
    <t>0.7 - Algemene uitkeringen en overige uitkeringen gemeentefonds</t>
  </si>
  <si>
    <t>0.8 - Overige baten en lasten</t>
  </si>
  <si>
    <t>0.9 - Vennootschapsbelasting (VpB)</t>
  </si>
  <si>
    <t>0.10 - Mutaties reserves</t>
  </si>
  <si>
    <t>0.11 - Resultaat van de rekening van baten en lasten</t>
  </si>
  <si>
    <t>Taakveld 0. - BESTUUR EN ONDERSTEUNING</t>
  </si>
  <si>
    <t>Totaal taakvelden</t>
  </si>
  <si>
    <t>Grootteklasse 2</t>
  </si>
  <si>
    <t>Grootteklasse 3</t>
  </si>
  <si>
    <t>Grootteklasse 4</t>
  </si>
  <si>
    <t>Grootteklasse 5</t>
  </si>
  <si>
    <t>Grootteklasse 6-8</t>
  </si>
  <si>
    <t>Taakveld 1. - VEILIGHEID</t>
  </si>
  <si>
    <t>1.1 - Crisisbeheersing en brandweer</t>
  </si>
  <si>
    <t>1.2 - Openbare orde en veiligheid</t>
  </si>
  <si>
    <t>Taakveld 2. - VERKEER, VERVOER EN WATERSTAAT</t>
  </si>
  <si>
    <t>2.1 - Verkeer en vervoer</t>
  </si>
  <si>
    <t>2.2 - Parkeren</t>
  </si>
  <si>
    <t>2.3 - Recreatieve havens</t>
  </si>
  <si>
    <t>2.4 - Economische havens en waterwegen</t>
  </si>
  <si>
    <t>2.5 - Openbaar vervoer</t>
  </si>
  <si>
    <t>Taakveld 3. - ECONOMIE</t>
  </si>
  <si>
    <t>3.1 - Economische ontwikkeling</t>
  </si>
  <si>
    <t>3.2 - Fysieke bedrijfsinfrastructuur</t>
  </si>
  <si>
    <t>3.3 - Bedrijvenloket en bedrijfsregelingen</t>
  </si>
  <si>
    <t>3.4 - Economische promotie</t>
  </si>
  <si>
    <t>Taakveld 4. - ONDERWIJS</t>
  </si>
  <si>
    <t>4.1 - Openbaar basisonderwijs</t>
  </si>
  <si>
    <t>4.2 - Onderwijshuisvesting</t>
  </si>
  <si>
    <t>4.3 - Onderwijsbeleid en leerlingzaken</t>
  </si>
  <si>
    <t>Taakveld 5. - SPORT, CULTUUR EN RECREATIE</t>
  </si>
  <si>
    <t>5.1 - Sportbeleid en activering</t>
  </si>
  <si>
    <t>5.2 - Sportaccommodaties</t>
  </si>
  <si>
    <t>5.3 - Cultuurpresentatie, cultuurproductie en cultuurparticipatie</t>
  </si>
  <si>
    <t>5.4 - Musea</t>
  </si>
  <si>
    <t>5.5 - Cultureel erfgoed</t>
  </si>
  <si>
    <t>5.6 - Media</t>
  </si>
  <si>
    <t>5.7 - Openbaar groen en (openlucht) recreatie</t>
  </si>
  <si>
    <t>Taakveld 6. - SOCIAAL DOMEIN</t>
  </si>
  <si>
    <t>6.1 - Samenkracht en burgerparticipatie</t>
  </si>
  <si>
    <t>6.2 - Wijkteams</t>
  </si>
  <si>
    <t>6.3 - Inkomensregelingen</t>
  </si>
  <si>
    <t>6.4 - Begeleide participatie</t>
  </si>
  <si>
    <t>6.5 - Arbeidsparticipatie</t>
  </si>
  <si>
    <t>6.6 - Maatwerkvoorziening (WMO)</t>
  </si>
  <si>
    <t>6.71 - Maatwerkdienstverlening 18+</t>
  </si>
  <si>
    <t>6.72 - Maatwerkdienstverlening 18-</t>
  </si>
  <si>
    <t>6.81 - Geëscaleerde zorg 18+</t>
  </si>
  <si>
    <t>6.82 - Geëscaleerde zorg 18-</t>
  </si>
  <si>
    <t>6-8</t>
  </si>
  <si>
    <t>Taakveld 7. - VOLKSGEZONDHEID EN MILIEU</t>
  </si>
  <si>
    <t>7.1 - Volksgezondheid</t>
  </si>
  <si>
    <t>7.2 - Riolering</t>
  </si>
  <si>
    <t>7.3 - Afval</t>
  </si>
  <si>
    <t>7.4 - Milieubeheer</t>
  </si>
  <si>
    <t>7.5 - Begraafplaatsen en crematoria</t>
  </si>
  <si>
    <t>Taakveld 8. - VOLKSHUISVESTING, RUIMTELIJKE ORDENING EN STEDELIJKE VERNIEUWING</t>
  </si>
  <si>
    <t>8.1 - Ruimtelijke ordening</t>
  </si>
  <si>
    <t>8.2 - Grondexploitatie (niet-bedrijventerreinen)</t>
  </si>
  <si>
    <t>8.3 - Wonen en bouwen</t>
  </si>
  <si>
    <t>Tabel 3</t>
  </si>
  <si>
    <t>Tabel 4</t>
  </si>
  <si>
    <t>Tabel 5</t>
  </si>
  <si>
    <t>Afwijzing</t>
  </si>
  <si>
    <t>Aantallen</t>
  </si>
  <si>
    <t>Grootteklasse</t>
  </si>
  <si>
    <t>Non-respons</t>
  </si>
  <si>
    <t>Percentage</t>
  </si>
  <si>
    <t>Tabel 6</t>
  </si>
  <si>
    <t>Alle baten en lasten zijn aangegeven</t>
  </si>
  <si>
    <t>Alleen de voornaamste baten en lasten</t>
  </si>
  <si>
    <t>Alleen op bepaalde taakvelden</t>
  </si>
  <si>
    <t>Niet aangegeven</t>
  </si>
  <si>
    <t>Vraag 1: In hoeverre zijn alle meerlasten en/of -baten beoordeeld of deze coronagerelateerd zijn:</t>
  </si>
  <si>
    <t>Vraag 2: Vanaf welke datum heeft u in uw administratie baten en lasten gemarkeerd die in belangrijke mate coronagerelateerd zijn?</t>
  </si>
  <si>
    <t>Voor 31 maart</t>
  </si>
  <si>
    <t>Onbekend / niet ingevuld</t>
  </si>
  <si>
    <t>Ja</t>
  </si>
  <si>
    <t>Nee</t>
  </si>
  <si>
    <t>Aanvullende uitvraag coronagerelateerde lasten en baten</t>
  </si>
  <si>
    <t>Meerlasten en -baten</t>
  </si>
  <si>
    <t>Niet-gerealiseerde lasten en -baten</t>
  </si>
  <si>
    <t>Gemeenten</t>
  </si>
  <si>
    <t>Integraal</t>
  </si>
  <si>
    <t>Niet periodiek</t>
  </si>
  <si>
    <t>-</t>
  </si>
  <si>
    <t xml:space="preserve">Bij dit onderzoek wordt gevraagd naar de coronagerelateerde meerlasten en -baten tot en met 30 juni 2020. Doel is om in kaart te brengen wat het effect is van de coronacrisis op de financiële positie van gemeenten. Tevens wordt gevraagd naar door corona, niet-gerealiseerde baten en lasten in de periode tot en met 30 juni. Deze uitvraag vindt plaats onder alle Nederlandse gemeenten. De manier van uitvraag is afgestemd met de vertegenwoordigers van een aantal gemeenten.
Deze uitvraag zal worden herhaald ten tijde van het aanleveren van de jaarrekening over 2020. Uitgangspunt is dat ook dit parallel verloopt aan het aanleveren van Iv3-gegevens. </t>
  </si>
  <si>
    <t>Steekproef (gemeenten met meer dan 20 000 inwoners)</t>
  </si>
  <si>
    <t>Kwartaal</t>
  </si>
  <si>
    <t xml:space="preserve">De statistieken over de financiën van gemeenten geven een kwantitatieve beschrijving van de baten en lasten naar beleidsterreinen (taakvelden), economische categorie (kosten- en opbrengstsoorten), de opbrengsten uit heffingen en de balansstanden van de gemeenten. De statistieken zijn samengesteld op basis van de administratieve gegevens op kwartaalbasis. </t>
  </si>
  <si>
    <t>De statistieken over de financiën van gemeenten geven een kwantitatieve beschrijving van de baten en lasten naar beleidsterreinen (taakvelden), economische categorie (kosten- en opbrengstsoorten) en de opbrengsten uit heffingen van de gemeenten. De statistieken zijn samengesteld op basis van de administratieve gegevens.</t>
  </si>
  <si>
    <t>Per jaar</t>
  </si>
  <si>
    <t>Iv3-kwartaal gemeenten</t>
  </si>
  <si>
    <t>Iv3-begrotings gemeenten</t>
  </si>
  <si>
    <t>Meerlasten</t>
  </si>
  <si>
    <t>t/m juni 2020</t>
  </si>
  <si>
    <t>t/m september 2020</t>
  </si>
  <si>
    <t>Meerbaten</t>
  </si>
  <si>
    <t>Ontwikkeling</t>
  </si>
  <si>
    <t>3.4.1 - Toeristenbelasting</t>
  </si>
  <si>
    <t>6.3.1 - TOZO</t>
  </si>
  <si>
    <t>Gemeenten | Respons aanvullende corona-uitvraag, t/m september 2020</t>
  </si>
  <si>
    <t>Tabel 7</t>
  </si>
  <si>
    <t>Gemeenten | Meerlasten en -baten door corona, ontwikkeling</t>
  </si>
  <si>
    <t>Gemeenten | Niet-gerealiseerde lasten en -baten door corona, ontwikkeling</t>
  </si>
  <si>
    <t>Tabel 8</t>
  </si>
  <si>
    <t>Gemeenten | Meerlasten door corona, t/m september 2020</t>
  </si>
  <si>
    <t>Gemeenten | Meerbaten door corona, t/m september 2020</t>
  </si>
  <si>
    <t>Gemeenten | Niet-gerealiseerde lasten door corona, t/m september 2020</t>
  </si>
  <si>
    <t>Gemeenten | Niet-gerealiseerde baten door corona, t/m september 2020</t>
  </si>
  <si>
    <t>Gemeenten | Vragen aanvullende corona-uitvraag, t/m september 2020</t>
  </si>
  <si>
    <t>Tussen 1 april en 30 juni</t>
  </si>
  <si>
    <t>Tussen 1 juli en 30 september</t>
  </si>
  <si>
    <t>Na 30 september</t>
  </si>
  <si>
    <t xml:space="preserve">Vraag 3: Heeft u bij het invullen van bedragen op de tabbladen 5, 6, 7 en 8 rekening gehouden met mogelijke meerbaten en -lasten, en niet-gerealiseerde baten en lasten, bij gemeenschappelijke regelingen waarin uw gemeente deelneemt, zoals GGD'en en Veiligheidsregio's? </t>
  </si>
  <si>
    <t>Vraag 4: Geeft u toestemming voor het delen van de bedragen op tabbladen 5, 6, 7 en 8 met derden, bijvoorbeeld op waarstaatjegemeente.nl of bij toezichthouders? Zonder uw toestemming wordt deze enquête alleen gebruikt om een landelijk beeld te vormen.</t>
  </si>
  <si>
    <t>Bijlage septembercirculaire 2020 - gemeenten</t>
  </si>
  <si>
    <t xml:space="preserve">De septembercirculaire 2020 informeert de gemeenten over de omvang en de verdeling van de algemene uitkering, de integratie-uitkeringen en de decentralisatie-uitkeringen uit het gemeentefonds voor de jaren 2020 en verder. De circulaire bevat ook informatie over het aanvullende compensatiepakket voor medeoverheden in verband met de financiële gevolgen van de coronacrisis. </t>
  </si>
  <si>
    <t>Ministerie van Binnenlandse zaken</t>
  </si>
  <si>
    <t>nvt</t>
  </si>
  <si>
    <t>meerdere keren per jaar</t>
  </si>
  <si>
    <t>Niet-gerealiseerde lasten</t>
  </si>
  <si>
    <t>Niet-gerealiseerde baten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</si>
</sst>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 ###\ ###\ ###\ ###\ ###\ ##0"/>
    <numFmt numFmtId="166" formatCode="0.0"/>
    <numFmt numFmtId="167" formatCode="_ * #,##0_ ;_ * \-#,##0_ ;_ * &quot;-&quot;??_ ;_ @_ "/>
    <numFmt numFmtId="168" formatCode="#,##0.0"/>
    <numFmt numFmtId="169" formatCode="_ * #,##0.0_ ;_ * \-#,##0.0_ ;_ * &quot;-&quot;??_ ;_ @_ "/>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i/>
      <sz val="11"/>
      <name val="Arial"/>
      <family val="2"/>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10"/>
      <name val="Arial"/>
      <family val="2"/>
    </font>
    <font>
      <sz val="8"/>
      <color theme="0"/>
      <name val="Arial"/>
      <family val="2"/>
    </font>
    <font>
      <i/>
      <sz val="8"/>
      <color indexed="8"/>
      <name val="Arial"/>
      <family val="2"/>
    </font>
    <font>
      <i/>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164" fontId="8"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4" fillId="0" borderId="0" applyFont="0" applyFill="0" applyBorder="0" applyAlignment="0" applyProtection="0"/>
  </cellStyleXfs>
  <cellXfs count="125">
    <xf numFmtId="0" fontId="0" fillId="0" borderId="0" xfId="0"/>
    <xf numFmtId="0" fontId="9" fillId="3" borderId="0" xfId="4" applyFont="1" applyFill="1" applyBorder="1"/>
    <xf numFmtId="0" fontId="10" fillId="3" borderId="0" xfId="4" applyFont="1" applyFill="1" applyBorder="1"/>
    <xf numFmtId="0" fontId="10" fillId="3" borderId="2" xfId="4" applyFont="1" applyFill="1" applyBorder="1"/>
    <xf numFmtId="0" fontId="10" fillId="3" borderId="1" xfId="4" applyFont="1" applyFill="1" applyBorder="1" applyAlignment="1">
      <alignment vertical="top" wrapText="1"/>
    </xf>
    <xf numFmtId="0" fontId="10" fillId="3" borderId="0" xfId="4" applyFont="1" applyFill="1"/>
    <xf numFmtId="0" fontId="10" fillId="3" borderId="3" xfId="4" applyFont="1" applyFill="1" applyBorder="1" applyAlignment="1">
      <alignment vertical="top" wrapText="1"/>
    </xf>
    <xf numFmtId="0" fontId="10" fillId="3" borderId="0" xfId="4" applyFont="1" applyFill="1" applyBorder="1" applyAlignment="1">
      <alignment vertical="top" wrapText="1"/>
    </xf>
    <xf numFmtId="0" fontId="10" fillId="3" borderId="2" xfId="4" applyFont="1" applyFill="1" applyBorder="1" applyAlignment="1">
      <alignment horizontal="right" vertical="top" wrapText="1"/>
    </xf>
    <xf numFmtId="0" fontId="10" fillId="3" borderId="0" xfId="4" applyFont="1" applyFill="1" applyBorder="1" applyAlignment="1">
      <alignment horizontal="right" vertical="top" wrapText="1"/>
    </xf>
    <xf numFmtId="165" fontId="10" fillId="3" borderId="0" xfId="6" applyNumberFormat="1" applyFont="1" applyFill="1" applyBorder="1" applyAlignment="1">
      <alignment horizontal="right" vertical="center"/>
    </xf>
    <xf numFmtId="49" fontId="11" fillId="3" borderId="0" xfId="7" applyNumberFormat="1" applyFont="1" applyFill="1" applyBorder="1" applyAlignment="1">
      <alignment horizontal="left" vertical="top" wrapText="1"/>
    </xf>
    <xf numFmtId="165" fontId="10" fillId="3" borderId="0" xfId="8" applyNumberFormat="1" applyFont="1" applyFill="1" applyBorder="1" applyAlignment="1">
      <alignment horizontal="right" vertical="center"/>
    </xf>
    <xf numFmtId="165" fontId="10" fillId="3" borderId="0" xfId="9" applyNumberFormat="1" applyFont="1" applyFill="1" applyBorder="1" applyAlignment="1">
      <alignment horizontal="right" vertical="center"/>
    </xf>
    <xf numFmtId="0" fontId="10" fillId="3" borderId="0" xfId="4" applyFont="1" applyFill="1" applyAlignment="1">
      <alignment wrapText="1"/>
    </xf>
    <xf numFmtId="0" fontId="10" fillId="3" borderId="1" xfId="4" applyFont="1" applyFill="1" applyBorder="1"/>
    <xf numFmtId="0" fontId="10" fillId="3" borderId="0" xfId="4" applyFont="1" applyFill="1" applyAlignment="1"/>
    <xf numFmtId="0" fontId="11" fillId="3" borderId="0" xfId="11" applyFont="1" applyFill="1" applyBorder="1" applyAlignment="1">
      <alignment horizontal="left"/>
    </xf>
    <xf numFmtId="0" fontId="9" fillId="3" borderId="0" xfId="4" applyFont="1" applyFill="1" applyAlignment="1">
      <alignment horizontal="left"/>
    </xf>
    <xf numFmtId="0" fontId="5"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6"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4" fillId="2" borderId="6" xfId="12" applyFont="1" applyFill="1" applyBorder="1" applyAlignment="1">
      <alignment horizontal="left" vertical="top" wrapText="1"/>
    </xf>
    <xf numFmtId="0" fontId="4" fillId="2" borderId="8" xfId="13" applyFont="1" applyFill="1" applyBorder="1" applyAlignment="1">
      <alignment horizontal="left" vertical="top" wrapText="1"/>
    </xf>
    <xf numFmtId="0" fontId="7" fillId="3" borderId="0" xfId="12" applyFont="1" applyFill="1" applyAlignment="1">
      <alignment horizontal="left" vertical="top" wrapText="1"/>
    </xf>
    <xf numFmtId="0" fontId="4" fillId="2" borderId="7" xfId="12" applyFont="1" applyFill="1" applyBorder="1" applyAlignment="1">
      <alignment horizontal="justify"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49" fontId="12" fillId="3" borderId="0" xfId="7" applyNumberFormat="1" applyFont="1" applyFill="1" applyBorder="1" applyAlignment="1">
      <alignment horizontal="left" vertical="top"/>
    </xf>
    <xf numFmtId="49" fontId="11" fillId="3" borderId="0" xfId="7" applyNumberFormat="1" applyFont="1" applyFill="1" applyBorder="1" applyAlignment="1">
      <alignment horizontal="left" vertical="top"/>
    </xf>
    <xf numFmtId="0" fontId="10" fillId="3" borderId="0" xfId="4" applyFont="1" applyFill="1" applyAlignment="1">
      <alignment vertical="top"/>
    </xf>
    <xf numFmtId="0" fontId="12" fillId="3" borderId="0" xfId="7" applyNumberFormat="1" applyFont="1" applyFill="1" applyBorder="1" applyAlignment="1">
      <alignment horizontal="left" vertical="top"/>
    </xf>
    <xf numFmtId="0" fontId="10" fillId="3" borderId="1" xfId="4" applyFont="1" applyFill="1" applyBorder="1" applyAlignment="1">
      <alignment horizontal="right" vertical="top"/>
    </xf>
    <xf numFmtId="0" fontId="10" fillId="3" borderId="2" xfId="4" applyFont="1" applyFill="1" applyBorder="1" applyAlignment="1">
      <alignment horizontal="right"/>
    </xf>
    <xf numFmtId="165" fontId="10" fillId="3" borderId="2" xfId="8" applyNumberFormat="1" applyFont="1" applyFill="1" applyBorder="1" applyAlignment="1">
      <alignment horizontal="right" vertical="center"/>
    </xf>
    <xf numFmtId="0" fontId="13" fillId="2" borderId="2" xfId="0" applyFont="1" applyFill="1" applyBorder="1" applyAlignment="1">
      <alignment horizontal="left" vertical="top"/>
    </xf>
    <xf numFmtId="165" fontId="10" fillId="3" borderId="0" xfId="6" applyNumberFormat="1" applyFont="1" applyFill="1" applyBorder="1" applyAlignment="1">
      <alignment vertical="center"/>
    </xf>
    <xf numFmtId="165" fontId="10" fillId="3" borderId="0" xfId="8" applyNumberFormat="1" applyFont="1" applyFill="1" applyBorder="1" applyAlignment="1">
      <alignment vertical="center"/>
    </xf>
    <xf numFmtId="165" fontId="10" fillId="3" borderId="0" xfId="9" applyNumberFormat="1" applyFont="1" applyFill="1" applyBorder="1" applyAlignment="1">
      <alignment vertical="center"/>
    </xf>
    <xf numFmtId="0" fontId="10" fillId="3" borderId="0" xfId="4" applyFont="1" applyFill="1" applyAlignment="1">
      <alignment horizontal="left" vertical="top" indent="1"/>
    </xf>
    <xf numFmtId="0" fontId="10" fillId="3" borderId="3" xfId="4" applyFont="1" applyFill="1" applyBorder="1" applyAlignment="1">
      <alignment vertical="top"/>
    </xf>
    <xf numFmtId="49" fontId="11" fillId="3" borderId="0" xfId="7" applyNumberFormat="1" applyFont="1" applyFill="1" applyBorder="1" applyAlignment="1">
      <alignment vertical="top"/>
    </xf>
    <xf numFmtId="165" fontId="9" fillId="3" borderId="0" xfId="9" applyNumberFormat="1" applyFont="1" applyFill="1" applyBorder="1" applyAlignment="1">
      <alignment horizontal="right" vertical="center"/>
    </xf>
    <xf numFmtId="166" fontId="10" fillId="3" borderId="0" xfId="4" applyNumberFormat="1" applyFont="1" applyFill="1" applyBorder="1"/>
    <xf numFmtId="166" fontId="9" fillId="3" borderId="0" xfId="4" applyNumberFormat="1" applyFont="1" applyFill="1" applyBorder="1"/>
    <xf numFmtId="0" fontId="15" fillId="3" borderId="0" xfId="4" applyFont="1" applyFill="1" applyBorder="1"/>
    <xf numFmtId="0" fontId="15" fillId="3" borderId="2" xfId="4" applyFont="1" applyFill="1" applyBorder="1"/>
    <xf numFmtId="16" fontId="15" fillId="3" borderId="0" xfId="4" quotePrefix="1" applyNumberFormat="1" applyFont="1" applyFill="1" applyBorder="1"/>
    <xf numFmtId="0" fontId="9" fillId="3" borderId="0" xfId="4" applyFont="1" applyFill="1" applyBorder="1" applyAlignment="1">
      <alignment vertical="top" wrapText="1"/>
    </xf>
    <xf numFmtId="0" fontId="9" fillId="3" borderId="2" xfId="4" applyFont="1" applyFill="1" applyBorder="1" applyAlignment="1">
      <alignment vertical="top" wrapText="1"/>
    </xf>
    <xf numFmtId="0" fontId="10" fillId="3" borderId="2" xfId="4" applyFont="1" applyFill="1" applyBorder="1" applyAlignment="1">
      <alignment horizontal="right" wrapText="1"/>
    </xf>
    <xf numFmtId="0" fontId="10" fillId="3" borderId="2" xfId="4" quotePrefix="1" applyFont="1" applyFill="1" applyBorder="1" applyAlignment="1">
      <alignment horizontal="right" vertical="top" wrapText="1"/>
    </xf>
    <xf numFmtId="9" fontId="10" fillId="3" borderId="0" xfId="14" applyFont="1" applyFill="1" applyBorder="1" applyAlignment="1">
      <alignment vertical="center"/>
    </xf>
    <xf numFmtId="165" fontId="9" fillId="3" borderId="0" xfId="8" applyNumberFormat="1" applyFont="1" applyFill="1" applyBorder="1" applyAlignment="1">
      <alignment vertical="center"/>
    </xf>
    <xf numFmtId="9" fontId="9" fillId="3" borderId="0" xfId="14" applyFont="1" applyFill="1" applyBorder="1" applyAlignment="1">
      <alignment vertical="center"/>
    </xf>
    <xf numFmtId="165" fontId="9" fillId="3" borderId="0" xfId="6" applyNumberFormat="1" applyFont="1" applyFill="1" applyBorder="1" applyAlignment="1">
      <alignment vertical="center"/>
    </xf>
    <xf numFmtId="165" fontId="9" fillId="3" borderId="0" xfId="5" applyNumberFormat="1" applyFont="1" applyFill="1" applyBorder="1" applyAlignment="1">
      <alignment vertical="center"/>
    </xf>
    <xf numFmtId="0" fontId="9" fillId="3" borderId="0" xfId="4" applyFont="1" applyFill="1" applyBorder="1" applyAlignment="1"/>
    <xf numFmtId="165" fontId="9" fillId="3" borderId="0" xfId="9" applyNumberFormat="1" applyFont="1" applyFill="1" applyBorder="1" applyAlignment="1">
      <alignment vertical="center"/>
    </xf>
    <xf numFmtId="9" fontId="10" fillId="3" borderId="0" xfId="14" applyFont="1" applyFill="1" applyBorder="1" applyAlignment="1">
      <alignment horizontal="right" vertical="center"/>
    </xf>
    <xf numFmtId="0" fontId="6" fillId="2"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9" xfId="0" applyFont="1" applyFill="1" applyBorder="1" applyAlignment="1">
      <alignment horizontal="left" vertical="top" wrapText="1"/>
    </xf>
    <xf numFmtId="168" fontId="9" fillId="3" borderId="0" xfId="4" applyNumberFormat="1" applyFont="1" applyFill="1" applyBorder="1"/>
    <xf numFmtId="168" fontId="9" fillId="3" borderId="0" xfId="6" applyNumberFormat="1" applyFont="1" applyFill="1" applyBorder="1" applyAlignment="1">
      <alignment horizontal="right" vertical="center"/>
    </xf>
    <xf numFmtId="168" fontId="10" fillId="3" borderId="0" xfId="4" applyNumberFormat="1" applyFont="1" applyFill="1" applyBorder="1"/>
    <xf numFmtId="168" fontId="10" fillId="3" borderId="0" xfId="9" applyNumberFormat="1" applyFont="1" applyFill="1" applyBorder="1" applyAlignment="1">
      <alignment horizontal="right" vertical="center"/>
    </xf>
    <xf numFmtId="168" fontId="9" fillId="3" borderId="0" xfId="9" applyNumberFormat="1" applyFont="1" applyFill="1" applyBorder="1" applyAlignment="1">
      <alignment horizontal="right" vertical="center"/>
    </xf>
    <xf numFmtId="165" fontId="9" fillId="3" borderId="0" xfId="4" applyNumberFormat="1" applyFont="1" applyFill="1" applyBorder="1" applyAlignment="1"/>
    <xf numFmtId="0" fontId="10" fillId="3" borderId="0" xfId="4" applyFont="1" applyFill="1" applyBorder="1" applyAlignment="1"/>
    <xf numFmtId="0" fontId="10" fillId="3" borderId="1" xfId="4" applyFont="1" applyFill="1" applyBorder="1" applyAlignment="1"/>
    <xf numFmtId="0" fontId="10" fillId="3" borderId="1" xfId="4" applyFont="1" applyFill="1" applyBorder="1" applyAlignment="1">
      <alignment horizontal="right"/>
    </xf>
    <xf numFmtId="0" fontId="10" fillId="3" borderId="3" xfId="4" applyFont="1" applyFill="1" applyBorder="1" applyAlignment="1">
      <alignment wrapText="1"/>
    </xf>
    <xf numFmtId="0" fontId="10" fillId="3" borderId="2" xfId="4" quotePrefix="1" applyFont="1" applyFill="1" applyBorder="1" applyAlignment="1">
      <alignment horizontal="right" wrapText="1"/>
    </xf>
    <xf numFmtId="0" fontId="10" fillId="3" borderId="2" xfId="4" applyFont="1" applyFill="1" applyBorder="1" applyAlignment="1"/>
    <xf numFmtId="0" fontId="10" fillId="3" borderId="0" xfId="4" applyFont="1" applyFill="1" applyBorder="1" applyAlignment="1">
      <alignment horizontal="right" wrapText="1"/>
    </xf>
    <xf numFmtId="0" fontId="13" fillId="2" borderId="2" xfId="0" applyFont="1" applyFill="1" applyBorder="1" applyAlignment="1">
      <alignment horizontal="left"/>
    </xf>
    <xf numFmtId="165" fontId="9" fillId="3" borderId="0" xfId="6" applyNumberFormat="1" applyFont="1" applyFill="1" applyBorder="1" applyAlignment="1"/>
    <xf numFmtId="165" fontId="9" fillId="3" borderId="0" xfId="5" applyNumberFormat="1" applyFont="1" applyFill="1" applyBorder="1" applyAlignment="1"/>
    <xf numFmtId="49" fontId="16" fillId="3" borderId="0" xfId="7" applyNumberFormat="1" applyFont="1" applyFill="1" applyBorder="1" applyAlignment="1">
      <alignment horizontal="left" wrapText="1"/>
    </xf>
    <xf numFmtId="165" fontId="10" fillId="3" borderId="0" xfId="8" applyNumberFormat="1" applyFont="1" applyFill="1" applyBorder="1" applyAlignment="1"/>
    <xf numFmtId="165" fontId="10" fillId="3" borderId="0" xfId="9" applyNumberFormat="1" applyFont="1" applyFill="1" applyBorder="1" applyAlignment="1"/>
    <xf numFmtId="0" fontId="11" fillId="3" borderId="0" xfId="7" applyNumberFormat="1" applyFont="1" applyFill="1" applyBorder="1" applyAlignment="1">
      <alignment horizontal="left"/>
    </xf>
    <xf numFmtId="165" fontId="10" fillId="3" borderId="0" xfId="6" applyNumberFormat="1" applyFont="1" applyFill="1" applyBorder="1" applyAlignment="1"/>
    <xf numFmtId="0" fontId="17" fillId="3" borderId="0" xfId="4" applyFont="1" applyFill="1" applyAlignment="1">
      <alignment horizontal="left" wrapText="1"/>
    </xf>
    <xf numFmtId="167" fontId="10" fillId="3" borderId="0" xfId="1" applyNumberFormat="1" applyFont="1" applyFill="1" applyBorder="1" applyAlignment="1">
      <alignment horizontal="right"/>
    </xf>
    <xf numFmtId="0" fontId="10" fillId="3" borderId="0" xfId="4" applyFont="1" applyFill="1" applyAlignment="1">
      <alignment horizontal="left"/>
    </xf>
    <xf numFmtId="165" fontId="10" fillId="3" borderId="0" xfId="9" applyNumberFormat="1" applyFont="1" applyFill="1" applyBorder="1" applyAlignment="1">
      <alignment horizontal="right"/>
    </xf>
    <xf numFmtId="49" fontId="12" fillId="3" borderId="0" xfId="7" applyNumberFormat="1" applyFont="1" applyFill="1" applyBorder="1" applyAlignment="1">
      <alignment horizontal="left"/>
    </xf>
    <xf numFmtId="165" fontId="9" fillId="3" borderId="0" xfId="8" applyNumberFormat="1" applyFont="1" applyFill="1" applyBorder="1" applyAlignment="1"/>
    <xf numFmtId="165" fontId="9" fillId="3" borderId="0" xfId="9" applyNumberFormat="1" applyFont="1" applyFill="1" applyBorder="1" applyAlignment="1"/>
    <xf numFmtId="165" fontId="10" fillId="3" borderId="0" xfId="8" applyNumberFormat="1" applyFont="1" applyFill="1" applyBorder="1" applyAlignment="1">
      <alignment horizontal="right"/>
    </xf>
    <xf numFmtId="165" fontId="10" fillId="3" borderId="2" xfId="8" applyNumberFormat="1" applyFont="1" applyFill="1" applyBorder="1" applyAlignment="1">
      <alignment horizontal="right"/>
    </xf>
    <xf numFmtId="168" fontId="9" fillId="3" borderId="0" xfId="4" applyNumberFormat="1" applyFont="1" applyFill="1" applyBorder="1" applyAlignment="1">
      <alignment horizontal="right"/>
    </xf>
    <xf numFmtId="168" fontId="10" fillId="3" borderId="0" xfId="4" applyNumberFormat="1" applyFont="1" applyFill="1" applyBorder="1" applyAlignment="1">
      <alignment horizontal="right"/>
    </xf>
    <xf numFmtId="0" fontId="10" fillId="3" borderId="0" xfId="4" applyFont="1" applyFill="1" applyBorder="1" applyAlignment="1">
      <alignment horizontal="right"/>
    </xf>
    <xf numFmtId="0" fontId="15" fillId="3" borderId="0" xfId="4" applyFont="1" applyFill="1" applyBorder="1" applyAlignment="1">
      <alignment horizontal="right"/>
    </xf>
    <xf numFmtId="0" fontId="15" fillId="3" borderId="2" xfId="4" applyFont="1" applyFill="1" applyBorder="1" applyAlignment="1">
      <alignment horizontal="right"/>
    </xf>
    <xf numFmtId="0" fontId="10" fillId="3" borderId="1" xfId="4" applyFont="1" applyFill="1" applyBorder="1" applyAlignment="1">
      <alignment horizontal="right" vertical="top" wrapText="1"/>
    </xf>
    <xf numFmtId="0" fontId="10" fillId="3" borderId="3" xfId="4" applyFont="1" applyFill="1" applyBorder="1" applyAlignment="1">
      <alignment horizontal="right" vertical="top"/>
    </xf>
    <xf numFmtId="0" fontId="10" fillId="3" borderId="3" xfId="4" applyFont="1" applyFill="1" applyBorder="1" applyAlignment="1">
      <alignment horizontal="right" vertical="top" wrapText="1"/>
    </xf>
    <xf numFmtId="0" fontId="13" fillId="2" borderId="2" xfId="0" applyFont="1" applyFill="1" applyBorder="1" applyAlignment="1">
      <alignment horizontal="right" vertical="top"/>
    </xf>
    <xf numFmtId="0" fontId="10" fillId="3" borderId="0" xfId="4" applyFont="1" applyFill="1" applyAlignment="1">
      <alignment horizontal="right"/>
    </xf>
    <xf numFmtId="0" fontId="17" fillId="3" borderId="0" xfId="4" applyFont="1" applyFill="1" applyAlignment="1">
      <alignment horizontal="left" vertical="top" wrapText="1"/>
    </xf>
    <xf numFmtId="169" fontId="10" fillId="3" borderId="0" xfId="1" applyNumberFormat="1" applyFont="1" applyFill="1" applyBorder="1"/>
    <xf numFmtId="169" fontId="15" fillId="3" borderId="0" xfId="1" applyNumberFormat="1" applyFont="1" applyFill="1" applyBorder="1"/>
    <xf numFmtId="169" fontId="10" fillId="3" borderId="3" xfId="1" applyNumberFormat="1" applyFont="1" applyFill="1" applyBorder="1" applyAlignment="1">
      <alignment vertical="top"/>
    </xf>
    <xf numFmtId="169" fontId="10" fillId="3" borderId="3" xfId="1" applyNumberFormat="1" applyFont="1" applyFill="1" applyBorder="1" applyAlignment="1">
      <alignment vertical="top" wrapText="1"/>
    </xf>
    <xf numFmtId="169" fontId="10" fillId="3" borderId="2" xfId="1" applyNumberFormat="1" applyFont="1" applyFill="1" applyBorder="1" applyAlignment="1">
      <alignment horizontal="right" vertical="top" wrapText="1"/>
    </xf>
    <xf numFmtId="169" fontId="10" fillId="3" borderId="0" xfId="1" applyNumberFormat="1" applyFont="1" applyFill="1" applyBorder="1" applyAlignment="1">
      <alignment horizontal="right" vertical="top" wrapText="1"/>
    </xf>
    <xf numFmtId="169" fontId="9" fillId="3" borderId="0" xfId="1" applyNumberFormat="1" applyFont="1" applyFill="1" applyBorder="1" applyAlignment="1">
      <alignment horizontal="right"/>
    </xf>
    <xf numFmtId="169" fontId="10" fillId="3" borderId="0" xfId="1" applyNumberFormat="1" applyFont="1" applyFill="1" applyBorder="1" applyAlignment="1">
      <alignment horizontal="right"/>
    </xf>
    <xf numFmtId="169" fontId="10" fillId="3" borderId="2" xfId="1" applyNumberFormat="1" applyFont="1" applyFill="1" applyBorder="1"/>
    <xf numFmtId="169" fontId="15" fillId="3" borderId="0" xfId="1" applyNumberFormat="1" applyFont="1" applyFill="1" applyBorder="1" applyAlignment="1">
      <alignment horizontal="right"/>
    </xf>
    <xf numFmtId="169" fontId="10" fillId="3" borderId="3" xfId="1" applyNumberFormat="1" applyFont="1" applyFill="1" applyBorder="1" applyAlignment="1">
      <alignment horizontal="right" vertical="top"/>
    </xf>
    <xf numFmtId="169" fontId="10" fillId="3" borderId="3" xfId="1" applyNumberFormat="1" applyFont="1" applyFill="1" applyBorder="1" applyAlignment="1">
      <alignment horizontal="right" vertical="top" wrapText="1"/>
    </xf>
    <xf numFmtId="169" fontId="10" fillId="3" borderId="2" xfId="1" applyNumberFormat="1" applyFont="1" applyFill="1" applyBorder="1" applyAlignment="1">
      <alignment horizontal="left" vertical="top" wrapText="1"/>
    </xf>
    <xf numFmtId="169" fontId="10" fillId="3" borderId="2" xfId="1" applyNumberFormat="1" applyFont="1" applyFill="1" applyBorder="1" applyAlignment="1">
      <alignment horizontal="right"/>
    </xf>
    <xf numFmtId="164" fontId="10" fillId="3" borderId="0" xfId="1" applyFont="1" applyFill="1" applyBorder="1"/>
    <xf numFmtId="167" fontId="10" fillId="3" borderId="0" xfId="1" applyNumberFormat="1" applyFont="1" applyFill="1" applyBorder="1"/>
    <xf numFmtId="0" fontId="10" fillId="3" borderId="3" xfId="4" applyFont="1" applyFill="1" applyBorder="1" applyAlignment="1">
      <alignment horizontal="left" wrapText="1"/>
    </xf>
    <xf numFmtId="0" fontId="10" fillId="3" borderId="3" xfId="4" applyFont="1" applyFill="1" applyBorder="1" applyAlignment="1">
      <alignment horizontal="left" vertical="top" wrapText="1"/>
    </xf>
    <xf numFmtId="0" fontId="10" fillId="3" borderId="3" xfId="4" applyFont="1" applyFill="1" applyBorder="1" applyAlignment="1">
      <alignment horizontal="right" vertical="top" wrapText="1"/>
    </xf>
  </cellXfs>
  <cellStyles count="15">
    <cellStyle name="Komma" xfId="1" builtinId="3"/>
    <cellStyle name="Procent" xfId="14" builtinId="5"/>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10">
    <dxf>
      <font>
        <color rgb="FF006100"/>
      </font>
      <fill>
        <patternFill>
          <bgColor rgb="FFC6EFCE"/>
        </patternFill>
      </fill>
    </dxf>
    <dxf>
      <font>
        <color rgb="FF9C6500"/>
      </font>
      <fill>
        <patternFill>
          <bgColor rgb="FFFFEB9C"/>
        </patternFill>
      </fill>
    </dxf>
    <dxf>
      <fill>
        <patternFill>
          <bgColor rgb="FFFF0000"/>
        </patternFill>
      </fill>
    </dxf>
    <dxf>
      <fill>
        <patternFill>
          <bgColor theme="9" tint="0.79998168889431442"/>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J29"/>
  <sheetViews>
    <sheetView tabSelected="1" zoomScaleNormal="100" workbookViewId="0">
      <selection activeCell="C17" sqref="C17"/>
    </sheetView>
  </sheetViews>
  <sheetFormatPr defaultColWidth="19.1796875" defaultRowHeight="12.5" x14ac:dyDescent="0.25"/>
  <cols>
    <col min="1" max="1" width="27.7265625" style="29" customWidth="1"/>
    <col min="2" max="2" width="99" style="20" customWidth="1"/>
    <col min="3" max="16384" width="19.1796875" style="21"/>
  </cols>
  <sheetData>
    <row r="1" spans="1:10" ht="15.5" x14ac:dyDescent="0.25">
      <c r="A1" s="19" t="s">
        <v>2</v>
      </c>
    </row>
    <row r="2" spans="1:10" ht="15.5" x14ac:dyDescent="0.25">
      <c r="A2" s="19"/>
    </row>
    <row r="3" spans="1:10" ht="13" x14ac:dyDescent="0.25">
      <c r="A3" s="22" t="s">
        <v>5</v>
      </c>
      <c r="B3" s="62" t="s">
        <v>105</v>
      </c>
    </row>
    <row r="4" spans="1:10" ht="87.5" x14ac:dyDescent="0.25">
      <c r="A4" s="23" t="s">
        <v>6</v>
      </c>
      <c r="B4" s="63" t="s">
        <v>112</v>
      </c>
    </row>
    <row r="5" spans="1:10" x14ac:dyDescent="0.25">
      <c r="A5" s="23" t="s">
        <v>7</v>
      </c>
      <c r="B5" s="63" t="s">
        <v>108</v>
      </c>
    </row>
    <row r="6" spans="1:10" x14ac:dyDescent="0.25">
      <c r="A6" s="23" t="s">
        <v>8</v>
      </c>
      <c r="B6" s="63" t="s">
        <v>109</v>
      </c>
    </row>
    <row r="7" spans="1:10" x14ac:dyDescent="0.25">
      <c r="A7" s="24" t="s">
        <v>9</v>
      </c>
      <c r="B7" s="63" t="s">
        <v>110</v>
      </c>
    </row>
    <row r="8" spans="1:10" x14ac:dyDescent="0.25">
      <c r="A8" s="25" t="s">
        <v>10</v>
      </c>
      <c r="B8" s="64" t="s">
        <v>111</v>
      </c>
    </row>
    <row r="9" spans="1:10" ht="14" x14ac:dyDescent="0.25">
      <c r="A9" s="26"/>
    </row>
    <row r="10" spans="1:10" ht="13" x14ac:dyDescent="0.25">
      <c r="A10" s="22" t="s">
        <v>5</v>
      </c>
      <c r="B10" s="62" t="s">
        <v>118</v>
      </c>
    </row>
    <row r="11" spans="1:10" ht="55.5" customHeight="1" x14ac:dyDescent="0.25">
      <c r="A11" s="23" t="s">
        <v>6</v>
      </c>
      <c r="B11" s="63" t="s">
        <v>115</v>
      </c>
    </row>
    <row r="12" spans="1:10" x14ac:dyDescent="0.25">
      <c r="A12" s="23" t="s">
        <v>7</v>
      </c>
      <c r="B12" s="63" t="s">
        <v>108</v>
      </c>
    </row>
    <row r="13" spans="1:10" x14ac:dyDescent="0.25">
      <c r="A13" s="23" t="s">
        <v>8</v>
      </c>
      <c r="B13" s="63" t="s">
        <v>113</v>
      </c>
    </row>
    <row r="14" spans="1:10" x14ac:dyDescent="0.25">
      <c r="A14" s="24" t="s">
        <v>9</v>
      </c>
      <c r="B14" s="63" t="s">
        <v>114</v>
      </c>
    </row>
    <row r="15" spans="1:10" x14ac:dyDescent="0.25">
      <c r="A15" s="25" t="s">
        <v>10</v>
      </c>
      <c r="B15" s="64" t="s">
        <v>111</v>
      </c>
    </row>
    <row r="16" spans="1:10" x14ac:dyDescent="0.25">
      <c r="A16" s="24"/>
      <c r="B16" s="27"/>
      <c r="C16" s="28"/>
      <c r="D16" s="28"/>
      <c r="E16" s="28"/>
      <c r="F16" s="28"/>
      <c r="G16" s="28"/>
      <c r="H16" s="28"/>
      <c r="I16" s="28"/>
      <c r="J16" s="28"/>
    </row>
    <row r="17" spans="1:2" ht="13" x14ac:dyDescent="0.25">
      <c r="A17" s="22" t="s">
        <v>5</v>
      </c>
      <c r="B17" s="62" t="s">
        <v>119</v>
      </c>
    </row>
    <row r="18" spans="1:2" ht="55.5" customHeight="1" x14ac:dyDescent="0.25">
      <c r="A18" s="23" t="s">
        <v>6</v>
      </c>
      <c r="B18" s="63" t="s">
        <v>116</v>
      </c>
    </row>
    <row r="19" spans="1:2" x14ac:dyDescent="0.25">
      <c r="A19" s="23" t="s">
        <v>7</v>
      </c>
      <c r="B19" s="63" t="s">
        <v>108</v>
      </c>
    </row>
    <row r="20" spans="1:2" x14ac:dyDescent="0.25">
      <c r="A20" s="23" t="s">
        <v>8</v>
      </c>
      <c r="B20" s="63" t="s">
        <v>109</v>
      </c>
    </row>
    <row r="21" spans="1:2" x14ac:dyDescent="0.25">
      <c r="A21" s="24" t="s">
        <v>9</v>
      </c>
      <c r="B21" s="63" t="s">
        <v>117</v>
      </c>
    </row>
    <row r="22" spans="1:2" x14ac:dyDescent="0.25">
      <c r="A22" s="25" t="s">
        <v>10</v>
      </c>
      <c r="B22" s="64" t="s">
        <v>111</v>
      </c>
    </row>
    <row r="24" spans="1:2" ht="13" x14ac:dyDescent="0.25">
      <c r="A24" s="22" t="s">
        <v>5</v>
      </c>
      <c r="B24" s="62" t="s">
        <v>142</v>
      </c>
    </row>
    <row r="25" spans="1:2" ht="50" x14ac:dyDescent="0.25">
      <c r="A25" s="23" t="s">
        <v>6</v>
      </c>
      <c r="B25" s="63" t="s">
        <v>143</v>
      </c>
    </row>
    <row r="26" spans="1:2" x14ac:dyDescent="0.25">
      <c r="A26" s="23" t="s">
        <v>7</v>
      </c>
      <c r="B26" s="63" t="s">
        <v>144</v>
      </c>
    </row>
    <row r="27" spans="1:2" x14ac:dyDescent="0.25">
      <c r="A27" s="23" t="s">
        <v>8</v>
      </c>
      <c r="B27" s="63" t="s">
        <v>145</v>
      </c>
    </row>
    <row r="28" spans="1:2" x14ac:dyDescent="0.25">
      <c r="A28" s="24" t="s">
        <v>9</v>
      </c>
      <c r="B28" s="63" t="s">
        <v>146</v>
      </c>
    </row>
    <row r="29" spans="1:2" x14ac:dyDescent="0.25">
      <c r="A29" s="25" t="s">
        <v>10</v>
      </c>
      <c r="B29" s="64" t="s">
        <v>111</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55"/>
  <sheetViews>
    <sheetView zoomScaleNormal="100" zoomScaleSheetLayoutView="100" workbookViewId="0"/>
  </sheetViews>
  <sheetFormatPr defaultColWidth="9.1796875" defaultRowHeight="10" x14ac:dyDescent="0.2"/>
  <cols>
    <col min="1" max="1" width="27.81640625" style="5" customWidth="1"/>
    <col min="2" max="2" width="9.1796875" style="5" customWidth="1"/>
    <col min="3" max="3" width="1.81640625" style="5" customWidth="1"/>
    <col min="4" max="9" width="7.7265625" style="2" customWidth="1"/>
    <col min="10" max="16384" width="9.1796875" style="2"/>
  </cols>
  <sheetData>
    <row r="1" spans="1:9" ht="11.25" customHeight="1" x14ac:dyDescent="0.25">
      <c r="A1" s="1" t="s">
        <v>0</v>
      </c>
      <c r="B1" s="2"/>
      <c r="C1" s="2"/>
    </row>
    <row r="2" spans="1:9" ht="11.25" customHeight="1" x14ac:dyDescent="0.25">
      <c r="A2" s="1" t="s">
        <v>127</v>
      </c>
      <c r="B2" s="2"/>
      <c r="C2" s="2"/>
    </row>
    <row r="3" spans="1:9" ht="11.25" customHeight="1" x14ac:dyDescent="0.2">
      <c r="A3" s="15"/>
      <c r="B3" s="34" t="s">
        <v>4</v>
      </c>
      <c r="C3" s="34"/>
      <c r="D3" s="122" t="s">
        <v>91</v>
      </c>
      <c r="E3" s="122"/>
      <c r="F3" s="6"/>
      <c r="G3" s="6"/>
      <c r="H3" s="6"/>
      <c r="I3" s="6"/>
    </row>
    <row r="4" spans="1:9" ht="11.25" customHeight="1" x14ac:dyDescent="0.2">
      <c r="A4" s="2"/>
      <c r="B4" s="2"/>
      <c r="C4" s="2"/>
      <c r="D4" s="8">
        <v>1</v>
      </c>
      <c r="E4" s="52">
        <v>2</v>
      </c>
      <c r="F4" s="52">
        <v>3</v>
      </c>
      <c r="G4" s="52">
        <v>4</v>
      </c>
      <c r="H4" s="8">
        <v>5</v>
      </c>
      <c r="I4" s="53" t="s">
        <v>75</v>
      </c>
    </row>
    <row r="5" spans="1:9" ht="11.25" customHeight="1" x14ac:dyDescent="0.2">
      <c r="A5" s="3"/>
      <c r="B5" s="3"/>
      <c r="C5" s="35"/>
      <c r="D5" s="8"/>
      <c r="E5" s="8"/>
      <c r="F5" s="8"/>
      <c r="G5" s="8"/>
      <c r="H5" s="8"/>
      <c r="I5" s="8"/>
    </row>
    <row r="6" spans="1:9" ht="11.25" customHeight="1" x14ac:dyDescent="0.2">
      <c r="A6" s="2"/>
      <c r="B6" s="2"/>
      <c r="C6" s="2"/>
      <c r="D6" s="9"/>
      <c r="E6" s="9"/>
      <c r="F6" s="9"/>
      <c r="G6" s="9"/>
      <c r="H6" s="9"/>
      <c r="I6" s="9"/>
    </row>
    <row r="7" spans="1:9" ht="11.25" customHeight="1" x14ac:dyDescent="0.2">
      <c r="A7" s="2"/>
      <c r="B7" s="37" t="s">
        <v>90</v>
      </c>
      <c r="C7" s="37"/>
      <c r="D7" s="8"/>
      <c r="E7" s="8"/>
      <c r="F7" s="8"/>
      <c r="G7" s="8"/>
      <c r="H7" s="8"/>
      <c r="I7" s="8"/>
    </row>
    <row r="8" spans="1:9" ht="11.25" customHeight="1" x14ac:dyDescent="0.2">
      <c r="A8" s="2"/>
      <c r="B8" s="2"/>
      <c r="C8" s="2"/>
      <c r="D8" s="5"/>
      <c r="E8" s="5"/>
      <c r="F8" s="5"/>
      <c r="G8" s="5"/>
      <c r="H8" s="5"/>
      <c r="I8" s="5"/>
    </row>
    <row r="9" spans="1:9" s="1" customFormat="1" ht="11.25" customHeight="1" x14ac:dyDescent="0.25">
      <c r="A9" s="18" t="s">
        <v>3</v>
      </c>
      <c r="B9" s="57">
        <f>SUM(D9:I9)</f>
        <v>355</v>
      </c>
      <c r="C9" s="58"/>
      <c r="D9" s="59">
        <v>4</v>
      </c>
      <c r="E9" s="57">
        <v>14</v>
      </c>
      <c r="F9" s="57">
        <v>14</v>
      </c>
      <c r="G9" s="57">
        <v>56</v>
      </c>
      <c r="H9" s="57">
        <v>186</v>
      </c>
      <c r="I9" s="57">
        <f>67+9+5</f>
        <v>81</v>
      </c>
    </row>
    <row r="10" spans="1:9" ht="11.25" customHeight="1" x14ac:dyDescent="0.2">
      <c r="A10" s="11"/>
      <c r="B10" s="39"/>
      <c r="C10" s="39"/>
      <c r="D10" s="40"/>
      <c r="E10" s="40"/>
      <c r="F10" s="40"/>
      <c r="G10" s="40"/>
      <c r="H10" s="40"/>
      <c r="I10" s="40"/>
    </row>
    <row r="11" spans="1:9" s="1" customFormat="1" ht="11.25" customHeight="1" x14ac:dyDescent="0.25">
      <c r="A11" s="33" t="s">
        <v>15</v>
      </c>
      <c r="B11" s="57">
        <f>SUM(D11:I11)</f>
        <v>266</v>
      </c>
      <c r="C11" s="55"/>
      <c r="D11" s="60">
        <v>4</v>
      </c>
      <c r="E11" s="60">
        <v>12</v>
      </c>
      <c r="F11" s="60">
        <v>12</v>
      </c>
      <c r="G11" s="60">
        <v>44</v>
      </c>
      <c r="H11" s="60">
        <v>141</v>
      </c>
      <c r="I11" s="60">
        <v>53</v>
      </c>
    </row>
    <row r="12" spans="1:9" ht="11.25" customHeight="1" x14ac:dyDescent="0.2">
      <c r="A12" s="32" t="s">
        <v>11</v>
      </c>
      <c r="B12" s="39"/>
      <c r="C12" s="39"/>
      <c r="D12" s="40"/>
      <c r="E12" s="40"/>
      <c r="F12" s="40"/>
      <c r="G12" s="40"/>
      <c r="H12" s="40"/>
      <c r="I12" s="40"/>
    </row>
    <row r="13" spans="1:9" ht="11.25" customHeight="1" x14ac:dyDescent="0.2">
      <c r="A13" s="41" t="s">
        <v>106</v>
      </c>
      <c r="B13" s="38">
        <f>SUM(D13:I13)</f>
        <v>263</v>
      </c>
      <c r="C13" s="39"/>
      <c r="D13" s="2">
        <v>4</v>
      </c>
      <c r="E13" s="2">
        <v>12</v>
      </c>
      <c r="F13" s="2">
        <v>11</v>
      </c>
      <c r="G13" s="2">
        <v>44</v>
      </c>
      <c r="H13" s="2">
        <v>141</v>
      </c>
      <c r="I13" s="2">
        <v>51</v>
      </c>
    </row>
    <row r="14" spans="1:9" ht="11.25" customHeight="1" x14ac:dyDescent="0.2">
      <c r="A14" s="41" t="s">
        <v>107</v>
      </c>
      <c r="B14" s="38">
        <f>SUM(D14:I14)</f>
        <v>246</v>
      </c>
      <c r="C14" s="39"/>
      <c r="D14" s="2">
        <v>4</v>
      </c>
      <c r="E14" s="2">
        <v>12</v>
      </c>
      <c r="F14" s="2">
        <v>10</v>
      </c>
      <c r="G14" s="2">
        <v>42</v>
      </c>
      <c r="H14" s="2">
        <v>129</v>
      </c>
      <c r="I14" s="2">
        <v>49</v>
      </c>
    </row>
    <row r="15" spans="1:9" ht="11.25" customHeight="1" x14ac:dyDescent="0.2">
      <c r="A15" s="32"/>
      <c r="B15" s="39"/>
      <c r="C15" s="39"/>
      <c r="D15" s="40"/>
      <c r="E15" s="40"/>
      <c r="F15" s="40"/>
      <c r="G15" s="40"/>
      <c r="H15" s="40"/>
      <c r="I15" s="40"/>
    </row>
    <row r="16" spans="1:9" s="1" customFormat="1" ht="11.25" customHeight="1" x14ac:dyDescent="0.25">
      <c r="A16" s="30" t="s">
        <v>92</v>
      </c>
      <c r="B16" s="57">
        <f>SUM(D16:I16)</f>
        <v>89</v>
      </c>
      <c r="C16" s="55"/>
      <c r="D16" s="60">
        <f>D9-D11</f>
        <v>0</v>
      </c>
      <c r="E16" s="60">
        <f t="shared" ref="E16:I16" si="0">E9-E11</f>
        <v>2</v>
      </c>
      <c r="F16" s="60">
        <f t="shared" si="0"/>
        <v>2</v>
      </c>
      <c r="G16" s="60">
        <f t="shared" si="0"/>
        <v>12</v>
      </c>
      <c r="H16" s="60">
        <f t="shared" si="0"/>
        <v>45</v>
      </c>
      <c r="I16" s="60">
        <f t="shared" si="0"/>
        <v>28</v>
      </c>
    </row>
    <row r="17" spans="1:9" s="1" customFormat="1" ht="11.25" customHeight="1" x14ac:dyDescent="0.25">
      <c r="A17" s="31" t="s">
        <v>11</v>
      </c>
      <c r="B17" s="57"/>
      <c r="C17" s="55"/>
      <c r="D17" s="60"/>
      <c r="E17" s="60"/>
      <c r="F17" s="60"/>
      <c r="G17" s="60"/>
      <c r="H17" s="60"/>
      <c r="I17" s="60"/>
    </row>
    <row r="18" spans="1:9" s="1" customFormat="1" ht="11.25" customHeight="1" x14ac:dyDescent="0.25">
      <c r="A18" s="41" t="s">
        <v>89</v>
      </c>
      <c r="B18" s="38">
        <f>SUM(D18:I18)</f>
        <v>8</v>
      </c>
      <c r="C18" s="39"/>
      <c r="D18" s="2">
        <v>0</v>
      </c>
      <c r="E18" s="2">
        <v>0</v>
      </c>
      <c r="F18" s="2">
        <v>2</v>
      </c>
      <c r="G18" s="2">
        <v>2</v>
      </c>
      <c r="H18" s="2">
        <v>3</v>
      </c>
      <c r="I18" s="2">
        <v>1</v>
      </c>
    </row>
    <row r="19" spans="1:9" x14ac:dyDescent="0.2">
      <c r="A19" s="14"/>
      <c r="B19" s="12"/>
      <c r="C19" s="39"/>
      <c r="D19" s="40"/>
      <c r="E19" s="40"/>
      <c r="F19" s="40"/>
      <c r="G19" s="40"/>
      <c r="H19" s="40"/>
      <c r="I19" s="40"/>
    </row>
    <row r="20" spans="1:9" x14ac:dyDescent="0.2">
      <c r="A20" s="14"/>
      <c r="B20" s="37" t="s">
        <v>93</v>
      </c>
      <c r="C20" s="37"/>
      <c r="D20" s="8"/>
      <c r="E20" s="8"/>
      <c r="F20" s="8"/>
      <c r="G20" s="8"/>
      <c r="H20" s="8"/>
      <c r="I20" s="8"/>
    </row>
    <row r="21" spans="1:9" x14ac:dyDescent="0.2">
      <c r="A21" s="14"/>
      <c r="B21" s="12"/>
      <c r="C21" s="39"/>
      <c r="D21" s="40"/>
      <c r="E21" s="40"/>
      <c r="F21" s="40"/>
      <c r="G21" s="40"/>
      <c r="H21" s="40"/>
      <c r="I21" s="40"/>
    </row>
    <row r="22" spans="1:9" s="1" customFormat="1" ht="10.5" x14ac:dyDescent="0.25">
      <c r="A22" s="33" t="s">
        <v>15</v>
      </c>
      <c r="B22" s="56">
        <f>B11/B$9</f>
        <v>0.74929577464788732</v>
      </c>
      <c r="C22" s="55"/>
      <c r="D22" s="56">
        <f t="shared" ref="D22:I22" si="1">D11/D$9</f>
        <v>1</v>
      </c>
      <c r="E22" s="56">
        <f t="shared" si="1"/>
        <v>0.8571428571428571</v>
      </c>
      <c r="F22" s="56">
        <f t="shared" si="1"/>
        <v>0.8571428571428571</v>
      </c>
      <c r="G22" s="56">
        <f t="shared" si="1"/>
        <v>0.7857142857142857</v>
      </c>
      <c r="H22" s="56">
        <f t="shared" si="1"/>
        <v>0.75806451612903225</v>
      </c>
      <c r="I22" s="56">
        <f t="shared" si="1"/>
        <v>0.65432098765432101</v>
      </c>
    </row>
    <row r="23" spans="1:9" x14ac:dyDescent="0.2">
      <c r="A23" s="32" t="s">
        <v>11</v>
      </c>
      <c r="B23" s="40"/>
      <c r="C23" s="39"/>
      <c r="D23" s="40"/>
      <c r="E23" s="40"/>
      <c r="F23" s="40"/>
      <c r="G23" s="40"/>
      <c r="H23" s="40"/>
      <c r="I23" s="40"/>
    </row>
    <row r="24" spans="1:9" x14ac:dyDescent="0.2">
      <c r="A24" s="41" t="s">
        <v>106</v>
      </c>
      <c r="B24" s="54">
        <f>B13/B$9</f>
        <v>0.74084507042253522</v>
      </c>
      <c r="C24" s="39"/>
      <c r="D24" s="54">
        <f t="shared" ref="D24:I25" si="2">D13/D$9</f>
        <v>1</v>
      </c>
      <c r="E24" s="54">
        <f t="shared" si="2"/>
        <v>0.8571428571428571</v>
      </c>
      <c r="F24" s="54">
        <f t="shared" si="2"/>
        <v>0.7857142857142857</v>
      </c>
      <c r="G24" s="54">
        <f t="shared" si="2"/>
        <v>0.7857142857142857</v>
      </c>
      <c r="H24" s="54">
        <f t="shared" si="2"/>
        <v>0.75806451612903225</v>
      </c>
      <c r="I24" s="54">
        <f t="shared" si="2"/>
        <v>0.62962962962962965</v>
      </c>
    </row>
    <row r="25" spans="1:9" x14ac:dyDescent="0.2">
      <c r="A25" s="41" t="s">
        <v>107</v>
      </c>
      <c r="B25" s="54">
        <f>B14/B$9</f>
        <v>0.6929577464788732</v>
      </c>
      <c r="C25" s="39"/>
      <c r="D25" s="54">
        <f t="shared" si="2"/>
        <v>1</v>
      </c>
      <c r="E25" s="54">
        <f t="shared" si="2"/>
        <v>0.8571428571428571</v>
      </c>
      <c r="F25" s="54">
        <f t="shared" si="2"/>
        <v>0.7142857142857143</v>
      </c>
      <c r="G25" s="54">
        <f t="shared" si="2"/>
        <v>0.75</v>
      </c>
      <c r="H25" s="54">
        <f t="shared" si="2"/>
        <v>0.69354838709677424</v>
      </c>
      <c r="I25" s="54">
        <f t="shared" si="2"/>
        <v>0.60493827160493829</v>
      </c>
    </row>
    <row r="26" spans="1:9" x14ac:dyDescent="0.2">
      <c r="A26" s="32"/>
      <c r="B26" s="40"/>
      <c r="C26" s="39"/>
      <c r="D26" s="40"/>
      <c r="E26" s="40"/>
      <c r="F26" s="40"/>
      <c r="G26" s="40"/>
      <c r="H26" s="40"/>
      <c r="I26" s="40"/>
    </row>
    <row r="27" spans="1:9" s="1" customFormat="1" ht="10.5" x14ac:dyDescent="0.25">
      <c r="A27" s="30" t="s">
        <v>92</v>
      </c>
      <c r="B27" s="56">
        <f>B16/B$9</f>
        <v>0.25070422535211268</v>
      </c>
      <c r="C27" s="55"/>
      <c r="D27" s="56">
        <f>D16/D$9</f>
        <v>0</v>
      </c>
      <c r="E27" s="56">
        <f t="shared" ref="E27:I27" si="3">E16/E$9</f>
        <v>0.14285714285714285</v>
      </c>
      <c r="F27" s="56">
        <f t="shared" si="3"/>
        <v>0.14285714285714285</v>
      </c>
      <c r="G27" s="56">
        <f t="shared" si="3"/>
        <v>0.21428571428571427</v>
      </c>
      <c r="H27" s="56">
        <f t="shared" si="3"/>
        <v>0.24193548387096775</v>
      </c>
      <c r="I27" s="56">
        <f t="shared" si="3"/>
        <v>0.34567901234567899</v>
      </c>
    </row>
    <row r="28" spans="1:9" s="1" customFormat="1" ht="10.5" x14ac:dyDescent="0.25">
      <c r="A28" s="31" t="s">
        <v>11</v>
      </c>
      <c r="B28" s="56"/>
      <c r="C28" s="55"/>
      <c r="D28" s="56"/>
      <c r="E28" s="56"/>
      <c r="F28" s="56"/>
      <c r="G28" s="56"/>
      <c r="H28" s="56"/>
      <c r="I28" s="56"/>
    </row>
    <row r="29" spans="1:9" x14ac:dyDescent="0.2">
      <c r="A29" s="41" t="s">
        <v>89</v>
      </c>
      <c r="B29" s="61">
        <f>B18/B9</f>
        <v>2.2535211267605635E-2</v>
      </c>
      <c r="C29" s="39"/>
      <c r="D29" s="54">
        <f>D18/D9</f>
        <v>0</v>
      </c>
      <c r="E29" s="54">
        <f t="shared" ref="E29:I29" si="4">E18/E9</f>
        <v>0</v>
      </c>
      <c r="F29" s="54">
        <f t="shared" si="4"/>
        <v>0.14285714285714285</v>
      </c>
      <c r="G29" s="54">
        <f t="shared" si="4"/>
        <v>3.5714285714285712E-2</v>
      </c>
      <c r="H29" s="54">
        <f t="shared" si="4"/>
        <v>1.6129032258064516E-2</v>
      </c>
      <c r="I29" s="54">
        <f t="shared" si="4"/>
        <v>1.2345679012345678E-2</v>
      </c>
    </row>
    <row r="30" spans="1:9" x14ac:dyDescent="0.2">
      <c r="A30" s="14"/>
      <c r="B30" s="12"/>
      <c r="C30" s="36"/>
      <c r="D30" s="3"/>
      <c r="E30" s="3"/>
      <c r="F30" s="3"/>
      <c r="G30" s="3"/>
      <c r="H30" s="3"/>
      <c r="I30" s="3"/>
    </row>
    <row r="31" spans="1:9" x14ac:dyDescent="0.2">
      <c r="A31" s="15" t="s">
        <v>12</v>
      </c>
      <c r="B31" s="15"/>
      <c r="C31" s="12"/>
    </row>
    <row r="32" spans="1:9" x14ac:dyDescent="0.2">
      <c r="A32" s="16"/>
      <c r="C32" s="12"/>
    </row>
    <row r="33" spans="1:9" x14ac:dyDescent="0.2">
      <c r="A33" s="17"/>
      <c r="B33" s="2"/>
      <c r="C33" s="12"/>
    </row>
    <row r="34" spans="1:9" x14ac:dyDescent="0.2">
      <c r="A34" s="2"/>
      <c r="B34" s="2"/>
      <c r="C34" s="12"/>
    </row>
    <row r="35" spans="1:9" x14ac:dyDescent="0.2">
      <c r="A35" s="2"/>
      <c r="B35" s="2"/>
      <c r="C35" s="12"/>
    </row>
    <row r="36" spans="1:9" x14ac:dyDescent="0.2">
      <c r="A36" s="2"/>
      <c r="B36" s="2"/>
      <c r="C36" s="12"/>
    </row>
    <row r="37" spans="1:9" x14ac:dyDescent="0.2">
      <c r="C37" s="12"/>
    </row>
    <row r="38" spans="1:9" x14ac:dyDescent="0.2">
      <c r="C38" s="12"/>
    </row>
    <row r="39" spans="1:9" x14ac:dyDescent="0.2">
      <c r="C39" s="12"/>
    </row>
    <row r="40" spans="1:9" x14ac:dyDescent="0.2">
      <c r="C40" s="12"/>
    </row>
    <row r="41" spans="1:9" x14ac:dyDescent="0.2">
      <c r="C41" s="12"/>
    </row>
    <row r="42" spans="1:9" x14ac:dyDescent="0.2">
      <c r="C42" s="12"/>
    </row>
    <row r="43" spans="1:9" x14ac:dyDescent="0.2">
      <c r="C43" s="12"/>
    </row>
    <row r="44" spans="1:9" x14ac:dyDescent="0.2">
      <c r="C44" s="2"/>
      <c r="D44" s="5"/>
      <c r="E44" s="5"/>
      <c r="F44" s="5"/>
      <c r="G44" s="5"/>
      <c r="H44" s="5"/>
      <c r="I44" s="5"/>
    </row>
    <row r="45" spans="1:9" x14ac:dyDescent="0.2">
      <c r="D45" s="5"/>
      <c r="E45" s="5"/>
      <c r="F45" s="5"/>
      <c r="G45" s="5"/>
      <c r="H45" s="5"/>
      <c r="I45" s="5"/>
    </row>
    <row r="46" spans="1:9" x14ac:dyDescent="0.2">
      <c r="C46" s="2"/>
    </row>
    <row r="47" spans="1:9" x14ac:dyDescent="0.2">
      <c r="C47" s="2"/>
    </row>
    <row r="48" spans="1:9" x14ac:dyDescent="0.2">
      <c r="C48" s="2"/>
    </row>
    <row r="49" spans="3:9" x14ac:dyDescent="0.2">
      <c r="C49" s="2"/>
    </row>
    <row r="50" spans="3:9" x14ac:dyDescent="0.2">
      <c r="D50" s="5"/>
      <c r="E50" s="5"/>
      <c r="F50" s="5"/>
      <c r="G50" s="5"/>
      <c r="H50" s="5"/>
      <c r="I50" s="5"/>
    </row>
    <row r="51" spans="3:9" x14ac:dyDescent="0.2">
      <c r="D51" s="5"/>
      <c r="E51" s="5"/>
      <c r="F51" s="5"/>
      <c r="G51" s="5"/>
      <c r="H51" s="5"/>
      <c r="I51" s="5"/>
    </row>
    <row r="52" spans="3:9" x14ac:dyDescent="0.2">
      <c r="D52" s="5"/>
      <c r="E52" s="5"/>
      <c r="F52" s="5"/>
      <c r="G52" s="5"/>
      <c r="H52" s="5"/>
      <c r="I52" s="5"/>
    </row>
    <row r="53" spans="3:9" x14ac:dyDescent="0.2">
      <c r="D53" s="5"/>
      <c r="E53" s="5"/>
      <c r="F53" s="5"/>
      <c r="G53" s="5"/>
      <c r="H53" s="5"/>
      <c r="I53" s="5"/>
    </row>
    <row r="54" spans="3:9" x14ac:dyDescent="0.2">
      <c r="D54" s="5"/>
      <c r="E54" s="5"/>
      <c r="F54" s="5"/>
      <c r="G54" s="5"/>
      <c r="H54" s="5"/>
      <c r="I54" s="5"/>
    </row>
    <row r="55" spans="3:9" x14ac:dyDescent="0.2">
      <c r="D55" s="5"/>
      <c r="E55" s="5"/>
      <c r="F55" s="5"/>
      <c r="G55" s="5"/>
      <c r="H55" s="5"/>
      <c r="I55" s="5"/>
    </row>
  </sheetData>
  <mergeCells count="1">
    <mergeCell ref="D3:E3"/>
  </mergeCells>
  <conditionalFormatting sqref="B7:C7">
    <cfRule type="cellIs" dxfId="9" priority="5" stopIfTrue="1" operator="equal">
      <formula>"   "</formula>
    </cfRule>
    <cfRule type="cellIs" dxfId="8" priority="6" stopIfTrue="1" operator="equal">
      <formula>"    "</formula>
    </cfRule>
  </conditionalFormatting>
  <conditionalFormatting sqref="B20:C20">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B94"/>
  <sheetViews>
    <sheetView showZeros="0" zoomScaleNormal="100" zoomScaleSheetLayoutView="100" workbookViewId="0">
      <pane xSplit="1" ySplit="6" topLeftCell="B7" activePane="bottomRight" state="frozen"/>
      <selection pane="topRight"/>
      <selection pane="bottomLeft"/>
      <selection pane="bottomRight"/>
    </sheetView>
  </sheetViews>
  <sheetFormatPr defaultColWidth="9.1796875" defaultRowHeight="10" x14ac:dyDescent="0.2"/>
  <cols>
    <col min="1" max="1" width="47.26953125" style="5" bestFit="1" customWidth="1"/>
    <col min="2" max="2" width="8.7265625" style="5" customWidth="1"/>
    <col min="3" max="4" width="8.7265625" style="2" customWidth="1"/>
    <col min="5" max="5" width="1.7265625" style="2" customWidth="1"/>
    <col min="6" max="8" width="8.7265625" style="2" customWidth="1"/>
    <col min="9" max="9" width="1.7265625" style="2" customWidth="1"/>
    <col min="10" max="12" width="8.7265625" style="2" customWidth="1"/>
    <col min="13" max="13" width="1.7265625" style="2" customWidth="1"/>
    <col min="14" max="16" width="8.7265625" style="2" customWidth="1"/>
    <col min="17" max="17" width="1.7265625" style="2" customWidth="1"/>
    <col min="18" max="20" width="8.7265625" style="2" customWidth="1"/>
    <col min="21" max="21" width="1.7265625" style="2" customWidth="1"/>
    <col min="22" max="24" width="8.7265625" style="2" customWidth="1"/>
    <col min="25" max="25" width="1.7265625" style="2" customWidth="1"/>
    <col min="26" max="28" width="8.7265625" style="2" customWidth="1"/>
    <col min="29" max="16384" width="9.1796875" style="2"/>
  </cols>
  <sheetData>
    <row r="1" spans="1:28" ht="11.25" customHeight="1" x14ac:dyDescent="0.25">
      <c r="A1" s="1" t="s">
        <v>1</v>
      </c>
      <c r="B1" s="2"/>
    </row>
    <row r="2" spans="1:28" ht="11.25" customHeight="1" x14ac:dyDescent="0.25">
      <c r="A2" s="1" t="s">
        <v>132</v>
      </c>
      <c r="B2" s="2"/>
      <c r="G2" s="47">
        <v>1</v>
      </c>
      <c r="H2" s="47">
        <v>1</v>
      </c>
      <c r="I2" s="48"/>
      <c r="J2" s="47"/>
      <c r="K2" s="47">
        <v>2</v>
      </c>
      <c r="L2" s="47">
        <v>2</v>
      </c>
      <c r="M2" s="48"/>
      <c r="N2" s="47"/>
      <c r="O2" s="47">
        <v>3</v>
      </c>
      <c r="P2" s="47">
        <v>3</v>
      </c>
      <c r="Q2" s="48"/>
      <c r="R2" s="47"/>
      <c r="S2" s="47">
        <v>4</v>
      </c>
      <c r="T2" s="47">
        <v>4</v>
      </c>
      <c r="U2" s="48"/>
      <c r="V2" s="47"/>
      <c r="W2" s="47">
        <v>5</v>
      </c>
      <c r="X2" s="47">
        <v>5</v>
      </c>
      <c r="Y2" s="48"/>
      <c r="Z2" s="47"/>
      <c r="AA2" s="49" t="s">
        <v>75</v>
      </c>
      <c r="AB2" s="49" t="s">
        <v>75</v>
      </c>
    </row>
    <row r="3" spans="1:28" ht="11.25" customHeight="1" x14ac:dyDescent="0.2">
      <c r="A3" s="15"/>
      <c r="B3" s="42" t="s">
        <v>4</v>
      </c>
      <c r="C3" s="6"/>
      <c r="D3" s="6"/>
      <c r="E3" s="4"/>
      <c r="F3" s="123" t="s">
        <v>14</v>
      </c>
      <c r="G3" s="123"/>
      <c r="H3" s="123"/>
      <c r="I3" s="7"/>
      <c r="J3" s="123" t="s">
        <v>33</v>
      </c>
      <c r="K3" s="123"/>
      <c r="L3" s="123"/>
      <c r="M3" s="7"/>
      <c r="N3" s="123" t="s">
        <v>34</v>
      </c>
      <c r="O3" s="123"/>
      <c r="P3" s="123"/>
      <c r="Q3" s="7"/>
      <c r="R3" s="123" t="s">
        <v>35</v>
      </c>
      <c r="S3" s="123"/>
      <c r="T3" s="123"/>
      <c r="U3" s="7"/>
      <c r="V3" s="123" t="s">
        <v>36</v>
      </c>
      <c r="W3" s="123"/>
      <c r="X3" s="123"/>
      <c r="Y3" s="7"/>
      <c r="Z3" s="123" t="s">
        <v>37</v>
      </c>
      <c r="AA3" s="123"/>
      <c r="AB3" s="123"/>
    </row>
    <row r="4" spans="1:28" ht="11.25" customHeight="1" x14ac:dyDescent="0.2">
      <c r="A4" s="3"/>
      <c r="B4" s="8" t="s">
        <v>4</v>
      </c>
      <c r="C4" s="8" t="s">
        <v>15</v>
      </c>
      <c r="D4" s="8" t="s">
        <v>16</v>
      </c>
      <c r="E4" s="8"/>
      <c r="F4" s="8" t="s">
        <v>4</v>
      </c>
      <c r="G4" s="8" t="s">
        <v>15</v>
      </c>
      <c r="H4" s="8" t="s">
        <v>16</v>
      </c>
      <c r="I4" s="8"/>
      <c r="J4" s="8" t="s">
        <v>4</v>
      </c>
      <c r="K4" s="8" t="s">
        <v>15</v>
      </c>
      <c r="L4" s="8" t="s">
        <v>16</v>
      </c>
      <c r="M4" s="8"/>
      <c r="N4" s="8" t="s">
        <v>4</v>
      </c>
      <c r="O4" s="8" t="s">
        <v>15</v>
      </c>
      <c r="P4" s="8" t="s">
        <v>16</v>
      </c>
      <c r="Q4" s="8"/>
      <c r="R4" s="8" t="s">
        <v>4</v>
      </c>
      <c r="S4" s="8" t="s">
        <v>15</v>
      </c>
      <c r="T4" s="8" t="s">
        <v>16</v>
      </c>
      <c r="U4" s="8"/>
      <c r="V4" s="8" t="s">
        <v>4</v>
      </c>
      <c r="W4" s="8" t="s">
        <v>15</v>
      </c>
      <c r="X4" s="8" t="s">
        <v>16</v>
      </c>
      <c r="Y4" s="8"/>
      <c r="Z4" s="8" t="s">
        <v>4</v>
      </c>
      <c r="AA4" s="8" t="s">
        <v>15</v>
      </c>
      <c r="AB4" s="8" t="s">
        <v>16</v>
      </c>
    </row>
    <row r="5" spans="1:28" ht="11.25" customHeight="1" x14ac:dyDescent="0.2">
      <c r="A5" s="2"/>
      <c r="B5" s="2"/>
      <c r="C5" s="9"/>
      <c r="D5" s="9"/>
      <c r="E5" s="9"/>
      <c r="F5" s="9"/>
      <c r="G5" s="9"/>
      <c r="H5" s="9"/>
      <c r="I5" s="9"/>
      <c r="J5" s="9"/>
      <c r="K5" s="9"/>
      <c r="L5" s="9"/>
      <c r="M5" s="9"/>
      <c r="N5" s="9"/>
      <c r="O5" s="9"/>
      <c r="P5" s="9"/>
      <c r="Q5" s="9"/>
      <c r="R5" s="9"/>
      <c r="S5" s="9"/>
      <c r="T5" s="9"/>
      <c r="U5" s="9"/>
      <c r="V5" s="9"/>
      <c r="W5" s="9"/>
      <c r="X5" s="9"/>
      <c r="Y5" s="9"/>
      <c r="Z5" s="9"/>
      <c r="AA5" s="9"/>
      <c r="AB5" s="9"/>
    </row>
    <row r="6" spans="1:28" ht="11.25" customHeight="1" x14ac:dyDescent="0.2">
      <c r="A6" s="2"/>
      <c r="B6" s="37" t="s">
        <v>13</v>
      </c>
      <c r="C6" s="8"/>
      <c r="D6" s="8"/>
      <c r="E6" s="8"/>
      <c r="F6" s="8"/>
      <c r="G6" s="8"/>
      <c r="H6" s="8"/>
      <c r="I6" s="8"/>
      <c r="J6" s="8"/>
      <c r="K6" s="8"/>
      <c r="L6" s="8"/>
      <c r="M6" s="8"/>
      <c r="N6" s="8"/>
      <c r="O6" s="8"/>
      <c r="P6" s="8"/>
      <c r="Q6" s="8"/>
      <c r="R6" s="8"/>
      <c r="S6" s="8"/>
      <c r="T6" s="8"/>
      <c r="U6" s="8"/>
      <c r="V6" s="8"/>
      <c r="W6" s="8"/>
      <c r="X6" s="8"/>
      <c r="Y6" s="8"/>
      <c r="Z6" s="8"/>
      <c r="AA6" s="8"/>
      <c r="AB6" s="8"/>
    </row>
    <row r="7" spans="1:28" ht="11.25" customHeight="1" x14ac:dyDescent="0.2">
      <c r="A7" s="2"/>
      <c r="B7" s="121"/>
      <c r="C7" s="10"/>
      <c r="D7" s="5"/>
      <c r="E7" s="5"/>
    </row>
    <row r="8" spans="1:28" s="1" customFormat="1" ht="11.25" customHeight="1" x14ac:dyDescent="0.25">
      <c r="A8" s="18" t="s">
        <v>32</v>
      </c>
      <c r="B8" s="65">
        <f>SUM(C8:D8)</f>
        <v>3083.1017669813104</v>
      </c>
      <c r="C8" s="65">
        <f>SUM(C10,C26,C30,C37,C44,C49,C58,C71,C78)</f>
        <v>2031.4726788726666</v>
      </c>
      <c r="D8" s="65">
        <f>SUM(D10,D26,D30,D37,D44,D49,D58,D71,D78)</f>
        <v>1051.6290881086438</v>
      </c>
      <c r="E8" s="66"/>
      <c r="F8" s="65">
        <f>SUM(G8:H8)</f>
        <v>889.70711099999983</v>
      </c>
      <c r="G8" s="65">
        <f>SUM(G10,G26,G30,G37,G44,G49,G58,G71,G78)</f>
        <v>889.70711099999983</v>
      </c>
      <c r="H8" s="65">
        <f>SUM(H10,H26,H30,H37,H44,H49,H58,H71,H78)</f>
        <v>0</v>
      </c>
      <c r="I8" s="65"/>
      <c r="J8" s="65">
        <f>SUM(K8:L8)</f>
        <v>406.23117845113381</v>
      </c>
      <c r="K8" s="65">
        <f>SUM(K10,K26,K30,K37,K44,K49,K58,K71,K78)</f>
        <v>266.81457166666661</v>
      </c>
      <c r="L8" s="65">
        <f>SUM(L10,L26,L30,L37,L44,L49,L58,L71,L78)</f>
        <v>139.41660678446721</v>
      </c>
      <c r="M8" s="65"/>
      <c r="N8" s="65">
        <f>SUM(O8:P8)</f>
        <v>252.98995889660375</v>
      </c>
      <c r="O8" s="65">
        <f>SUM(O10,O26,O30,O37,O44,O49,O58,O71,O78)</f>
        <v>124.62733599999999</v>
      </c>
      <c r="P8" s="65">
        <f>SUM(P10,P26,P30,P37,P44,P49,P58,P71,P78)</f>
        <v>128.36262289660377</v>
      </c>
      <c r="Q8" s="65"/>
      <c r="R8" s="65">
        <f>SUM(S8:T8)</f>
        <v>509.70049138064047</v>
      </c>
      <c r="S8" s="65">
        <f>SUM(S10,S26,S30,S37,S44,S49,S58,S71,S78)</f>
        <v>259.06865742000008</v>
      </c>
      <c r="T8" s="65">
        <f>SUM(T10,T26,T30,T37,T44,T49,T58,T71,T78)</f>
        <v>250.63183396064039</v>
      </c>
      <c r="U8" s="65"/>
      <c r="V8" s="65">
        <f>SUM(W8:X8)</f>
        <v>849.55027378458647</v>
      </c>
      <c r="W8" s="65">
        <f>SUM(W10,W26,W30,W37,W44,W49,W58,W71,W78)</f>
        <v>427.79308143599991</v>
      </c>
      <c r="X8" s="65">
        <f>SUM(X10,X26,X30,X37,X44,X49,X58,X71,X78)</f>
        <v>421.75719234858656</v>
      </c>
      <c r="Y8" s="65"/>
      <c r="Z8" s="65">
        <f>SUM(AA8:AB8)</f>
        <v>174.92275346834609</v>
      </c>
      <c r="AA8" s="65">
        <f>SUM(AA10,AA26,AA30,AA37,AA44,AA49,AA58,AA71,AA78)</f>
        <v>63.461921350000019</v>
      </c>
      <c r="AB8" s="65">
        <f>SUM(AB10,AB26,AB30,AB37,AB44,AB49,AB58,AB71,AB78)</f>
        <v>111.46083211834606</v>
      </c>
    </row>
    <row r="9" spans="1:28" ht="11.25" customHeight="1" x14ac:dyDescent="0.2">
      <c r="A9" s="11"/>
      <c r="B9" s="120"/>
      <c r="C9" s="67"/>
      <c r="D9" s="67"/>
      <c r="E9" s="68"/>
      <c r="F9" s="67"/>
      <c r="G9" s="67"/>
      <c r="H9" s="67"/>
      <c r="I9" s="67"/>
      <c r="J9" s="67"/>
      <c r="K9" s="67"/>
      <c r="L9" s="67"/>
      <c r="M9" s="67"/>
      <c r="N9" s="67"/>
      <c r="O9" s="67"/>
      <c r="P9" s="67"/>
      <c r="Q9" s="67"/>
      <c r="R9" s="67"/>
      <c r="S9" s="67"/>
      <c r="T9" s="67"/>
      <c r="U9" s="67"/>
      <c r="V9" s="67"/>
      <c r="W9" s="67"/>
      <c r="X9" s="67"/>
      <c r="Y9" s="67"/>
      <c r="Z9" s="67"/>
      <c r="AA9" s="67"/>
      <c r="AB9" s="67"/>
    </row>
    <row r="10" spans="1:28" s="1" customFormat="1" ht="11.25" customHeight="1" x14ac:dyDescent="0.25">
      <c r="A10" s="33" t="s">
        <v>31</v>
      </c>
      <c r="B10" s="65">
        <f>SUM(C10:D10)</f>
        <v>82.382713608008871</v>
      </c>
      <c r="C10" s="65">
        <f>SUM(C11:C24)</f>
        <v>63.591658216666666</v>
      </c>
      <c r="D10" s="65">
        <f>SUM(D11:D24)</f>
        <v>18.791055391342201</v>
      </c>
      <c r="E10" s="69"/>
      <c r="F10" s="65">
        <f>SUM(G10:H10)</f>
        <v>11.011009999999999</v>
      </c>
      <c r="G10" s="65">
        <f>SUM(G11:G24)</f>
        <v>11.011009999999999</v>
      </c>
      <c r="H10" s="65">
        <f>SUM(H11:H24)</f>
        <v>0</v>
      </c>
      <c r="I10" s="65"/>
      <c r="J10" s="65">
        <f>SUM(K10:L10)</f>
        <v>16.260190394410749</v>
      </c>
      <c r="K10" s="65">
        <f>SUM(K11:K24)</f>
        <v>11.808333333333332</v>
      </c>
      <c r="L10" s="65">
        <f>SUM(L11:L24)</f>
        <v>4.4518570610774173</v>
      </c>
      <c r="M10" s="65"/>
      <c r="N10" s="65">
        <f>SUM(O10:P10)</f>
        <v>14.237826908220182</v>
      </c>
      <c r="O10" s="65">
        <f>SUM(O11:O24)</f>
        <v>10.178897000000001</v>
      </c>
      <c r="P10" s="65">
        <f>SUM(P11:P24)</f>
        <v>4.0589299082201808</v>
      </c>
      <c r="Q10" s="65"/>
      <c r="R10" s="65">
        <f>SUM(S10:T10)</f>
        <v>15.187693593221372</v>
      </c>
      <c r="S10" s="65">
        <f>SUM(S11:S24)</f>
        <v>11.95811322</v>
      </c>
      <c r="T10" s="65">
        <f>SUM(T11:T24)</f>
        <v>3.2295803732213724</v>
      </c>
      <c r="U10" s="65"/>
      <c r="V10" s="65">
        <f>SUM(W10:X10)</f>
        <v>20.323454567722965</v>
      </c>
      <c r="W10" s="65">
        <f>SUM(W11:W24)</f>
        <v>15.364873200000002</v>
      </c>
      <c r="X10" s="65">
        <f>SUM(X11:X24)</f>
        <v>4.9585813677229647</v>
      </c>
      <c r="Y10" s="65"/>
      <c r="Z10" s="65">
        <f>SUM(AA10:AB10)</f>
        <v>5.3625381444336009</v>
      </c>
      <c r="AA10" s="65">
        <f>SUM(AA11:AA24)</f>
        <v>3.2704314633333333</v>
      </c>
      <c r="AB10" s="65">
        <f>SUM(AB11:AB24)</f>
        <v>2.0921066811002675</v>
      </c>
    </row>
    <row r="11" spans="1:28" ht="11.25" customHeight="1" x14ac:dyDescent="0.2">
      <c r="A11" s="43" t="s">
        <v>17</v>
      </c>
      <c r="B11" s="67">
        <f>SUM(C11:D11)</f>
        <v>3.8292358212702204</v>
      </c>
      <c r="C11" s="67">
        <f>SUMIF($F$4:$AB$4,C$4,$F11:$AB11)</f>
        <v>3.01847537</v>
      </c>
      <c r="D11" s="67">
        <f>SUMIF($F$4:$AB$4,D$4,$F11:$AB11)</f>
        <v>0.81076045127022067</v>
      </c>
      <c r="E11" s="68"/>
      <c r="F11" s="67">
        <f>SUM(G11:H11)</f>
        <v>0</v>
      </c>
      <c r="G11" s="67">
        <v>0</v>
      </c>
      <c r="H11" s="67">
        <v>0</v>
      </c>
      <c r="I11" s="67"/>
      <c r="J11" s="67">
        <f t="shared" ref="J11:J24" si="0">SUM(K11:L11)</f>
        <v>1.0287318954299625</v>
      </c>
      <c r="K11" s="67">
        <v>0.85</v>
      </c>
      <c r="L11" s="67">
        <v>0.17873189542996248</v>
      </c>
      <c r="M11" s="67"/>
      <c r="N11" s="67">
        <f t="shared" ref="N11:N24" si="1">SUM(O11:P11)</f>
        <v>0.60073411196484872</v>
      </c>
      <c r="O11" s="67">
        <v>0.49564300000000006</v>
      </c>
      <c r="P11" s="67">
        <v>0.10509111196484866</v>
      </c>
      <c r="Q11" s="67"/>
      <c r="R11" s="67">
        <f t="shared" ref="R11:R24" si="2">SUM(S11:T11)</f>
        <v>0.6694454427853227</v>
      </c>
      <c r="S11" s="67">
        <v>0.53173680999999995</v>
      </c>
      <c r="T11" s="67">
        <v>0.13770863278532272</v>
      </c>
      <c r="U11" s="67"/>
      <c r="V11" s="67">
        <f t="shared" ref="V11:V24" si="3">SUM(W11:X11)</f>
        <v>1.3592229051786964</v>
      </c>
      <c r="W11" s="67">
        <v>1.038057</v>
      </c>
      <c r="X11" s="67">
        <v>0.32116590517869631</v>
      </c>
      <c r="Y11" s="67"/>
      <c r="Z11" s="67">
        <f t="shared" ref="Z11:Z24" si="4">SUM(AA11:AB11)</f>
        <v>0.17110146591139047</v>
      </c>
      <c r="AA11" s="67">
        <v>0.10303855999999999</v>
      </c>
      <c r="AB11" s="67">
        <v>6.806290591139047E-2</v>
      </c>
    </row>
    <row r="12" spans="1:28" ht="11.25" customHeight="1" x14ac:dyDescent="0.2">
      <c r="A12" s="43" t="s">
        <v>18</v>
      </c>
      <c r="B12" s="67">
        <f t="shared" ref="B12:B24" si="5">SUM(C12:D12)</f>
        <v>3.709312425453632</v>
      </c>
      <c r="C12" s="67">
        <f t="shared" ref="C12:D22" si="6">SUMIF($F$4:$AB$4,C$4,$F12:$AB12)</f>
        <v>3.1674484999999999</v>
      </c>
      <c r="D12" s="67">
        <f t="shared" si="6"/>
        <v>0.54186392545363216</v>
      </c>
      <c r="E12" s="68"/>
      <c r="F12" s="67">
        <f t="shared" ref="F12:F24" si="7">SUM(G12:H12)</f>
        <v>0.878</v>
      </c>
      <c r="G12" s="67">
        <v>0.878</v>
      </c>
      <c r="H12" s="67">
        <v>0</v>
      </c>
      <c r="I12" s="67"/>
      <c r="J12" s="67">
        <f t="shared" si="0"/>
        <v>1.0412153566898303</v>
      </c>
      <c r="K12" s="67">
        <v>0.9</v>
      </c>
      <c r="L12" s="67">
        <v>0.14121535668983021</v>
      </c>
      <c r="M12" s="67"/>
      <c r="N12" s="67">
        <f t="shared" si="1"/>
        <v>0.69606184096314583</v>
      </c>
      <c r="O12" s="67">
        <v>0.56230199999999997</v>
      </c>
      <c r="P12" s="67">
        <v>0.13375984096314586</v>
      </c>
      <c r="Q12" s="67"/>
      <c r="R12" s="67">
        <f t="shared" si="2"/>
        <v>0.43487359635272094</v>
      </c>
      <c r="S12" s="67">
        <v>0.35425000000000001</v>
      </c>
      <c r="T12" s="67">
        <v>8.06235963527209E-2</v>
      </c>
      <c r="U12" s="67"/>
      <c r="V12" s="67">
        <f t="shared" si="3"/>
        <v>0.58127742723922371</v>
      </c>
      <c r="W12" s="67">
        <v>0.42516100000000001</v>
      </c>
      <c r="X12" s="67">
        <v>0.1561164272392237</v>
      </c>
      <c r="Y12" s="67"/>
      <c r="Z12" s="67">
        <f t="shared" si="4"/>
        <v>7.788420420871156E-2</v>
      </c>
      <c r="AA12" s="67">
        <v>4.77355E-2</v>
      </c>
      <c r="AB12" s="67">
        <v>3.0148704208711553E-2</v>
      </c>
    </row>
    <row r="13" spans="1:28" ht="11.25" customHeight="1" x14ac:dyDescent="0.2">
      <c r="A13" s="43" t="s">
        <v>19</v>
      </c>
      <c r="B13" s="67">
        <f t="shared" si="5"/>
        <v>4.0054783264676237</v>
      </c>
      <c r="C13" s="67">
        <f t="shared" si="6"/>
        <v>3.49137495</v>
      </c>
      <c r="D13" s="67">
        <f t="shared" si="6"/>
        <v>0.5141033764676235</v>
      </c>
      <c r="E13" s="68"/>
      <c r="F13" s="67">
        <f t="shared" si="7"/>
        <v>0</v>
      </c>
      <c r="G13" s="67">
        <v>0</v>
      </c>
      <c r="H13" s="67">
        <v>0</v>
      </c>
      <c r="I13" s="67"/>
      <c r="J13" s="67">
        <f t="shared" si="0"/>
        <v>1.7010567086856219</v>
      </c>
      <c r="K13" s="67">
        <v>1.629</v>
      </c>
      <c r="L13" s="67">
        <v>7.2056708685621848E-2</v>
      </c>
      <c r="M13" s="67"/>
      <c r="N13" s="67">
        <f t="shared" si="1"/>
        <v>1.3385256366157186</v>
      </c>
      <c r="O13" s="67">
        <v>1.1579999999999999</v>
      </c>
      <c r="P13" s="67">
        <v>0.18052563661571874</v>
      </c>
      <c r="Q13" s="67"/>
      <c r="R13" s="67">
        <f t="shared" si="2"/>
        <v>0.32024982903125898</v>
      </c>
      <c r="S13" s="67">
        <v>0.25956794999999999</v>
      </c>
      <c r="T13" s="67">
        <v>6.0681879031258962E-2</v>
      </c>
      <c r="U13" s="67"/>
      <c r="V13" s="67">
        <f t="shared" si="3"/>
        <v>0.24737819347730128</v>
      </c>
      <c r="W13" s="67">
        <v>0.17880700000000002</v>
      </c>
      <c r="X13" s="67">
        <v>6.8571193477301257E-2</v>
      </c>
      <c r="Y13" s="67"/>
      <c r="Z13" s="67">
        <f t="shared" si="4"/>
        <v>0.39826795865772274</v>
      </c>
      <c r="AA13" s="67">
        <v>0.26600000000000001</v>
      </c>
      <c r="AB13" s="67">
        <v>0.13226795865772273</v>
      </c>
    </row>
    <row r="14" spans="1:28" ht="11.25" customHeight="1" x14ac:dyDescent="0.2">
      <c r="A14" s="43" t="s">
        <v>20</v>
      </c>
      <c r="B14" s="67">
        <f t="shared" si="5"/>
        <v>53.204059794028666</v>
      </c>
      <c r="C14" s="67">
        <f t="shared" si="6"/>
        <v>43.213144549999996</v>
      </c>
      <c r="D14" s="67">
        <f t="shared" si="6"/>
        <v>9.9909152440286721</v>
      </c>
      <c r="E14" s="68"/>
      <c r="F14" s="67">
        <f t="shared" si="7"/>
        <v>10.132999999999999</v>
      </c>
      <c r="G14" s="67">
        <v>10.132999999999999</v>
      </c>
      <c r="H14" s="67">
        <v>0</v>
      </c>
      <c r="I14" s="67"/>
      <c r="J14" s="67">
        <f t="shared" si="0"/>
        <v>7.1974736659415104</v>
      </c>
      <c r="K14" s="67">
        <v>6.1639999999999997</v>
      </c>
      <c r="L14" s="67">
        <v>1.0334736659415107</v>
      </c>
      <c r="M14" s="67"/>
      <c r="N14" s="67">
        <f t="shared" si="1"/>
        <v>6.8749677640370246</v>
      </c>
      <c r="O14" s="67">
        <v>5.3379520000000005</v>
      </c>
      <c r="P14" s="67">
        <v>1.5370157640370239</v>
      </c>
      <c r="Q14" s="67"/>
      <c r="R14" s="67">
        <f t="shared" si="2"/>
        <v>11.513881265181062</v>
      </c>
      <c r="S14" s="67">
        <v>9.04805846</v>
      </c>
      <c r="T14" s="67">
        <v>2.4658228051810633</v>
      </c>
      <c r="U14" s="67"/>
      <c r="V14" s="67">
        <f t="shared" si="3"/>
        <v>13.230180595368203</v>
      </c>
      <c r="W14" s="67">
        <v>9.9738481999999991</v>
      </c>
      <c r="X14" s="67">
        <v>3.2563323953682053</v>
      </c>
      <c r="Y14" s="67"/>
      <c r="Z14" s="67">
        <f t="shared" si="4"/>
        <v>4.2545565035008694</v>
      </c>
      <c r="AA14" s="67">
        <v>2.5562858900000003</v>
      </c>
      <c r="AB14" s="67">
        <v>1.6982706135008694</v>
      </c>
    </row>
    <row r="15" spans="1:28" ht="11.25" customHeight="1" x14ac:dyDescent="0.2">
      <c r="A15" s="43" t="s">
        <v>21</v>
      </c>
      <c r="B15" s="67">
        <f t="shared" si="5"/>
        <v>0.60979048558936766</v>
      </c>
      <c r="C15" s="67">
        <f t="shared" si="6"/>
        <v>0.43504818000000001</v>
      </c>
      <c r="D15" s="67">
        <f t="shared" si="6"/>
        <v>0.17474230558936765</v>
      </c>
      <c r="E15" s="68"/>
      <c r="F15" s="67">
        <f t="shared" si="7"/>
        <v>1.0000000000000001E-5</v>
      </c>
      <c r="G15" s="67">
        <v>1.0000000000000001E-5</v>
      </c>
      <c r="H15" s="67">
        <v>0</v>
      </c>
      <c r="I15" s="67"/>
      <c r="J15" s="67">
        <f t="shared" si="0"/>
        <v>0</v>
      </c>
      <c r="K15" s="67">
        <v>0</v>
      </c>
      <c r="L15" s="67">
        <v>0</v>
      </c>
      <c r="M15" s="67"/>
      <c r="N15" s="67">
        <f t="shared" si="1"/>
        <v>0.3407978845866465</v>
      </c>
      <c r="O15" s="67">
        <v>0.27600000000000002</v>
      </c>
      <c r="P15" s="67">
        <v>6.4797884586646481E-2</v>
      </c>
      <c r="Q15" s="67"/>
      <c r="R15" s="67">
        <f t="shared" si="2"/>
        <v>1.2859213077490831E-2</v>
      </c>
      <c r="S15" s="67">
        <v>0.01</v>
      </c>
      <c r="T15" s="67">
        <v>2.8592130774908304E-3</v>
      </c>
      <c r="U15" s="67"/>
      <c r="V15" s="67">
        <f t="shared" si="3"/>
        <v>2.7864079614976405E-3</v>
      </c>
      <c r="W15" s="67">
        <v>2E-3</v>
      </c>
      <c r="X15" s="67">
        <v>7.8640796149764044E-4</v>
      </c>
      <c r="Y15" s="67"/>
      <c r="Z15" s="67">
        <f t="shared" si="4"/>
        <v>0.25333697996373272</v>
      </c>
      <c r="AA15" s="67">
        <v>0.14703817999999999</v>
      </c>
      <c r="AB15" s="67">
        <v>0.1062987999637327</v>
      </c>
    </row>
    <row r="16" spans="1:28" ht="11.25" customHeight="1" x14ac:dyDescent="0.2">
      <c r="A16" s="43" t="s">
        <v>22</v>
      </c>
      <c r="B16" s="67">
        <f t="shared" si="5"/>
        <v>0.16527643230508088</v>
      </c>
      <c r="C16" s="67">
        <f t="shared" si="6"/>
        <v>0.129</v>
      </c>
      <c r="D16" s="67">
        <f t="shared" si="6"/>
        <v>3.6276432305080868E-2</v>
      </c>
      <c r="E16" s="68"/>
      <c r="F16" s="67">
        <f t="shared" si="7"/>
        <v>0</v>
      </c>
      <c r="G16" s="67">
        <v>0</v>
      </c>
      <c r="H16" s="67">
        <v>0</v>
      </c>
      <c r="I16" s="67"/>
      <c r="J16" s="67">
        <f t="shared" si="0"/>
        <v>0</v>
      </c>
      <c r="K16" s="67">
        <v>0</v>
      </c>
      <c r="L16" s="67">
        <v>0</v>
      </c>
      <c r="M16" s="67"/>
      <c r="N16" s="67">
        <f t="shared" si="1"/>
        <v>8.966235943550345E-3</v>
      </c>
      <c r="O16" s="67">
        <v>7.0000000000000001E-3</v>
      </c>
      <c r="P16" s="67">
        <v>1.9662359435503457E-3</v>
      </c>
      <c r="Q16" s="67"/>
      <c r="R16" s="67">
        <f t="shared" si="2"/>
        <v>0.15491900014680912</v>
      </c>
      <c r="S16" s="67">
        <v>0.121</v>
      </c>
      <c r="T16" s="67">
        <v>3.3919000146809118E-2</v>
      </c>
      <c r="U16" s="67"/>
      <c r="V16" s="67">
        <f t="shared" si="3"/>
        <v>1.3911962147214068E-3</v>
      </c>
      <c r="W16" s="67">
        <v>1E-3</v>
      </c>
      <c r="X16" s="67">
        <v>3.9119621472140685E-4</v>
      </c>
      <c r="Y16" s="67"/>
      <c r="Z16" s="67">
        <f t="shared" si="4"/>
        <v>0</v>
      </c>
      <c r="AA16" s="67">
        <v>0</v>
      </c>
      <c r="AB16" s="67">
        <v>0</v>
      </c>
    </row>
    <row r="17" spans="1:28" ht="11.25" customHeight="1" x14ac:dyDescent="0.2">
      <c r="A17" s="43" t="s">
        <v>23</v>
      </c>
      <c r="B17" s="67">
        <f t="shared" si="5"/>
        <v>6.0680483596925031E-2</v>
      </c>
      <c r="C17" s="67">
        <f t="shared" si="6"/>
        <v>4.4999999999999998E-2</v>
      </c>
      <c r="D17" s="67">
        <f t="shared" si="6"/>
        <v>1.5680483596925029E-2</v>
      </c>
      <c r="E17" s="68"/>
      <c r="F17" s="67">
        <f t="shared" si="7"/>
        <v>0</v>
      </c>
      <c r="G17" s="67">
        <v>0</v>
      </c>
      <c r="H17" s="67">
        <v>0</v>
      </c>
      <c r="I17" s="67"/>
      <c r="J17" s="67">
        <f t="shared" si="0"/>
        <v>0</v>
      </c>
      <c r="K17" s="67">
        <v>0</v>
      </c>
      <c r="L17" s="67">
        <v>0</v>
      </c>
      <c r="M17" s="67"/>
      <c r="N17" s="67">
        <f t="shared" si="1"/>
        <v>7.0000000000000001E-3</v>
      </c>
      <c r="O17" s="67">
        <v>7.0000000000000001E-3</v>
      </c>
      <c r="P17" s="67">
        <v>0</v>
      </c>
      <c r="Q17" s="67"/>
      <c r="R17" s="67">
        <f t="shared" si="2"/>
        <v>1.0065707539768999E-2</v>
      </c>
      <c r="S17" s="67">
        <v>8.0000000000000002E-3</v>
      </c>
      <c r="T17" s="67">
        <v>2.065707539768999E-3</v>
      </c>
      <c r="U17" s="67"/>
      <c r="V17" s="67">
        <f t="shared" si="3"/>
        <v>2.4197980886813221E-2</v>
      </c>
      <c r="W17" s="67">
        <v>1.7999999999999999E-2</v>
      </c>
      <c r="X17" s="67">
        <v>6.1979808868132215E-3</v>
      </c>
      <c r="Y17" s="67"/>
      <c r="Z17" s="67">
        <f t="shared" si="4"/>
        <v>1.9416795170342806E-2</v>
      </c>
      <c r="AA17" s="67">
        <v>1.2E-2</v>
      </c>
      <c r="AB17" s="67">
        <v>7.416795170342807E-3</v>
      </c>
    </row>
    <row r="18" spans="1:28" ht="11.25" customHeight="1" x14ac:dyDescent="0.2">
      <c r="A18" s="43" t="s">
        <v>24</v>
      </c>
      <c r="B18" s="67">
        <f t="shared" si="5"/>
        <v>4.2326530612244902E-2</v>
      </c>
      <c r="C18" s="67">
        <f t="shared" si="6"/>
        <v>3.4000000000000002E-2</v>
      </c>
      <c r="D18" s="67">
        <f t="shared" si="6"/>
        <v>8.3265306122448975E-3</v>
      </c>
      <c r="E18" s="68"/>
      <c r="F18" s="67">
        <f t="shared" si="7"/>
        <v>0</v>
      </c>
      <c r="G18" s="67">
        <v>0</v>
      </c>
      <c r="H18" s="67">
        <v>0</v>
      </c>
      <c r="I18" s="67"/>
      <c r="J18" s="67">
        <f t="shared" si="0"/>
        <v>0</v>
      </c>
      <c r="K18" s="67">
        <v>0</v>
      </c>
      <c r="L18" s="67">
        <v>0</v>
      </c>
      <c r="M18" s="67"/>
      <c r="N18" s="67">
        <f t="shared" si="1"/>
        <v>0</v>
      </c>
      <c r="O18" s="67">
        <v>0</v>
      </c>
      <c r="P18" s="67">
        <v>0</v>
      </c>
      <c r="Q18" s="67"/>
      <c r="R18" s="67">
        <f t="shared" si="2"/>
        <v>0</v>
      </c>
      <c r="S18" s="67">
        <v>0</v>
      </c>
      <c r="T18" s="67">
        <v>0</v>
      </c>
      <c r="U18" s="67"/>
      <c r="V18" s="67">
        <f t="shared" si="3"/>
        <v>4.2326530612244902E-2</v>
      </c>
      <c r="W18" s="67">
        <v>3.4000000000000002E-2</v>
      </c>
      <c r="X18" s="67">
        <v>8.3265306122448975E-3</v>
      </c>
      <c r="Y18" s="67"/>
      <c r="Z18" s="67">
        <f t="shared" si="4"/>
        <v>0</v>
      </c>
      <c r="AA18" s="67">
        <v>0</v>
      </c>
      <c r="AB18" s="67">
        <v>0</v>
      </c>
    </row>
    <row r="19" spans="1:28" ht="11.25" customHeight="1" x14ac:dyDescent="0.2">
      <c r="A19" s="43" t="s">
        <v>25</v>
      </c>
      <c r="B19" s="67">
        <f t="shared" si="5"/>
        <v>0.48376810482351196</v>
      </c>
      <c r="C19" s="67">
        <f t="shared" si="6"/>
        <v>0.39050000000000001</v>
      </c>
      <c r="D19" s="67">
        <f t="shared" si="6"/>
        <v>9.3268104823511958E-2</v>
      </c>
      <c r="E19" s="68"/>
      <c r="F19" s="67">
        <f t="shared" si="7"/>
        <v>0</v>
      </c>
      <c r="G19" s="67">
        <v>0</v>
      </c>
      <c r="H19" s="67">
        <v>0</v>
      </c>
      <c r="I19" s="67"/>
      <c r="J19" s="67">
        <f t="shared" si="0"/>
        <v>0.15282095710594093</v>
      </c>
      <c r="K19" s="67">
        <v>0.13800000000000001</v>
      </c>
      <c r="L19" s="67">
        <v>1.4820957105940924E-2</v>
      </c>
      <c r="M19" s="67"/>
      <c r="N19" s="67">
        <f t="shared" si="1"/>
        <v>0</v>
      </c>
      <c r="O19" s="67">
        <v>0</v>
      </c>
      <c r="P19" s="67">
        <v>0</v>
      </c>
      <c r="Q19" s="67"/>
      <c r="R19" s="67">
        <f t="shared" si="2"/>
        <v>0.23938762053862139</v>
      </c>
      <c r="S19" s="67">
        <v>0.19650000000000001</v>
      </c>
      <c r="T19" s="67">
        <v>4.2887620538621392E-2</v>
      </c>
      <c r="U19" s="67"/>
      <c r="V19" s="67">
        <f t="shared" si="3"/>
        <v>8.8417747737596003E-2</v>
      </c>
      <c r="W19" s="67">
        <v>5.3999999999999999E-2</v>
      </c>
      <c r="X19" s="67">
        <v>3.4417747737596011E-2</v>
      </c>
      <c r="Y19" s="67"/>
      <c r="Z19" s="67">
        <f t="shared" si="4"/>
        <v>3.1417794413536359E-3</v>
      </c>
      <c r="AA19" s="67">
        <v>2E-3</v>
      </c>
      <c r="AB19" s="67">
        <v>1.141779441353636E-3</v>
      </c>
    </row>
    <row r="20" spans="1:28" ht="11.25" customHeight="1" x14ac:dyDescent="0.2">
      <c r="A20" s="43" t="s">
        <v>26</v>
      </c>
      <c r="B20" s="67">
        <f t="shared" si="5"/>
        <v>0.81012875288683617</v>
      </c>
      <c r="C20" s="67">
        <f t="shared" si="6"/>
        <v>0.72400000000000009</v>
      </c>
      <c r="D20" s="67">
        <f t="shared" si="6"/>
        <v>8.6128752886836024E-2</v>
      </c>
      <c r="E20" s="68"/>
      <c r="F20" s="67">
        <f t="shared" si="7"/>
        <v>0</v>
      </c>
      <c r="G20" s="67">
        <v>0</v>
      </c>
      <c r="H20" s="67">
        <v>0</v>
      </c>
      <c r="I20" s="67"/>
      <c r="J20" s="67">
        <f t="shared" si="0"/>
        <v>0</v>
      </c>
      <c r="K20" s="67">
        <v>0</v>
      </c>
      <c r="L20" s="67">
        <v>0</v>
      </c>
      <c r="M20" s="67"/>
      <c r="N20" s="67">
        <f t="shared" si="1"/>
        <v>4.9000000000000002E-2</v>
      </c>
      <c r="O20" s="67">
        <v>4.9000000000000002E-2</v>
      </c>
      <c r="P20" s="67">
        <v>0</v>
      </c>
      <c r="Q20" s="67"/>
      <c r="R20" s="67">
        <f t="shared" si="2"/>
        <v>0</v>
      </c>
      <c r="S20" s="67">
        <v>0</v>
      </c>
      <c r="T20" s="67">
        <v>0</v>
      </c>
      <c r="U20" s="67"/>
      <c r="V20" s="67">
        <f t="shared" si="3"/>
        <v>0.76112875288683601</v>
      </c>
      <c r="W20" s="67">
        <v>0.67500000000000004</v>
      </c>
      <c r="X20" s="67">
        <v>8.6128752886836024E-2</v>
      </c>
      <c r="Y20" s="67"/>
      <c r="Z20" s="67">
        <f t="shared" si="4"/>
        <v>0</v>
      </c>
      <c r="AA20" s="67">
        <v>0</v>
      </c>
      <c r="AB20" s="67">
        <v>0</v>
      </c>
    </row>
    <row r="21" spans="1:28" ht="11.25" customHeight="1" x14ac:dyDescent="0.2">
      <c r="A21" s="43" t="s">
        <v>27</v>
      </c>
      <c r="B21" s="67">
        <f t="shared" si="5"/>
        <v>15.330526596605822</v>
      </c>
      <c r="C21" s="67">
        <f t="shared" si="6"/>
        <v>8.8436666666666675</v>
      </c>
      <c r="D21" s="67">
        <f t="shared" si="6"/>
        <v>6.4868599299391532</v>
      </c>
      <c r="E21" s="68"/>
      <c r="F21" s="67">
        <f t="shared" si="7"/>
        <v>0</v>
      </c>
      <c r="G21" s="67">
        <v>0</v>
      </c>
      <c r="H21" s="67">
        <v>0</v>
      </c>
      <c r="I21" s="67"/>
      <c r="J21" s="67">
        <f t="shared" si="0"/>
        <v>5.138891810557884</v>
      </c>
      <c r="K21" s="67">
        <v>2.1273333333333331</v>
      </c>
      <c r="L21" s="67">
        <v>3.0115584772245509</v>
      </c>
      <c r="M21" s="67"/>
      <c r="N21" s="67">
        <f t="shared" si="1"/>
        <v>4.3217734341092466</v>
      </c>
      <c r="O21" s="67">
        <v>2.286</v>
      </c>
      <c r="P21" s="67">
        <v>2.0357734341092462</v>
      </c>
      <c r="Q21" s="67"/>
      <c r="R21" s="67">
        <f t="shared" si="2"/>
        <v>1.8320119185683161</v>
      </c>
      <c r="S21" s="67">
        <v>1.429</v>
      </c>
      <c r="T21" s="67">
        <v>0.4030119185683162</v>
      </c>
      <c r="U21" s="67"/>
      <c r="V21" s="67">
        <f t="shared" si="3"/>
        <v>3.8530169757908963</v>
      </c>
      <c r="W21" s="67">
        <v>2.8650000000000002</v>
      </c>
      <c r="X21" s="67">
        <v>0.98801697579089587</v>
      </c>
      <c r="Y21" s="67"/>
      <c r="Z21" s="67">
        <f t="shared" si="4"/>
        <v>0.18483245757947725</v>
      </c>
      <c r="AA21" s="67">
        <v>0.13633333333333333</v>
      </c>
      <c r="AB21" s="67">
        <v>4.8499124246143929E-2</v>
      </c>
    </row>
    <row r="22" spans="1:28" ht="11.25" customHeight="1" x14ac:dyDescent="0.2">
      <c r="A22" s="32" t="s">
        <v>28</v>
      </c>
      <c r="B22" s="67">
        <f t="shared" si="5"/>
        <v>0.13212985436893204</v>
      </c>
      <c r="C22" s="67">
        <f t="shared" si="6"/>
        <v>0.1</v>
      </c>
      <c r="D22" s="67">
        <f t="shared" si="6"/>
        <v>3.2129854368932037E-2</v>
      </c>
      <c r="E22" s="68"/>
      <c r="F22" s="67">
        <f t="shared" si="7"/>
        <v>0</v>
      </c>
      <c r="G22" s="67">
        <v>0</v>
      </c>
      <c r="H22" s="67">
        <v>0</v>
      </c>
      <c r="I22" s="67"/>
      <c r="J22" s="67">
        <f t="shared" si="0"/>
        <v>0</v>
      </c>
      <c r="K22" s="67">
        <v>0</v>
      </c>
      <c r="L22" s="67">
        <v>0</v>
      </c>
      <c r="M22" s="67"/>
      <c r="N22" s="67">
        <f t="shared" si="1"/>
        <v>0</v>
      </c>
      <c r="O22" s="67">
        <v>0</v>
      </c>
      <c r="P22" s="67">
        <v>0</v>
      </c>
      <c r="Q22" s="67"/>
      <c r="R22" s="67">
        <f t="shared" si="2"/>
        <v>0</v>
      </c>
      <c r="S22" s="67">
        <v>0</v>
      </c>
      <c r="T22" s="67">
        <v>0</v>
      </c>
      <c r="U22" s="67"/>
      <c r="V22" s="67">
        <f t="shared" si="3"/>
        <v>0.13212985436893204</v>
      </c>
      <c r="W22" s="67">
        <v>0.1</v>
      </c>
      <c r="X22" s="67">
        <v>3.2129854368932037E-2</v>
      </c>
      <c r="Y22" s="67"/>
      <c r="Z22" s="67">
        <f t="shared" si="4"/>
        <v>0</v>
      </c>
      <c r="AA22" s="67">
        <v>0</v>
      </c>
      <c r="AB22" s="67">
        <v>0</v>
      </c>
    </row>
    <row r="23" spans="1:28" ht="11.25" customHeight="1" x14ac:dyDescent="0.2">
      <c r="A23" s="32" t="s">
        <v>29</v>
      </c>
      <c r="B23" s="67">
        <f t="shared" si="5"/>
        <v>0</v>
      </c>
      <c r="C23" s="67">
        <v>0</v>
      </c>
      <c r="D23" s="67">
        <v>0</v>
      </c>
      <c r="E23" s="68"/>
      <c r="F23" s="67">
        <f t="shared" si="7"/>
        <v>0</v>
      </c>
      <c r="G23" s="67">
        <v>0</v>
      </c>
      <c r="H23" s="67">
        <v>0</v>
      </c>
      <c r="I23" s="67"/>
      <c r="J23" s="67">
        <f t="shared" si="0"/>
        <v>0</v>
      </c>
      <c r="K23" s="67">
        <v>0</v>
      </c>
      <c r="L23" s="67">
        <v>0</v>
      </c>
      <c r="M23" s="67"/>
      <c r="N23" s="67">
        <f t="shared" si="1"/>
        <v>0</v>
      </c>
      <c r="O23" s="67">
        <v>0</v>
      </c>
      <c r="P23" s="67">
        <v>0</v>
      </c>
      <c r="Q23" s="67"/>
      <c r="R23" s="67">
        <f t="shared" si="2"/>
        <v>0</v>
      </c>
      <c r="S23" s="67">
        <v>0</v>
      </c>
      <c r="T23" s="67">
        <v>0</v>
      </c>
      <c r="U23" s="67"/>
      <c r="V23" s="67">
        <f t="shared" si="3"/>
        <v>0</v>
      </c>
      <c r="W23" s="67">
        <v>0</v>
      </c>
      <c r="X23" s="67">
        <v>0</v>
      </c>
      <c r="Y23" s="67"/>
      <c r="Z23" s="67">
        <f t="shared" si="4"/>
        <v>0</v>
      </c>
      <c r="AA23" s="67">
        <v>0</v>
      </c>
      <c r="AB23" s="67">
        <v>0</v>
      </c>
    </row>
    <row r="24" spans="1:28" ht="11.25" customHeight="1" x14ac:dyDescent="0.2">
      <c r="A24" s="32" t="s">
        <v>30</v>
      </c>
      <c r="B24" s="67">
        <f t="shared" si="5"/>
        <v>0</v>
      </c>
      <c r="C24" s="67">
        <v>0</v>
      </c>
      <c r="D24" s="67">
        <v>0</v>
      </c>
      <c r="E24" s="68"/>
      <c r="F24" s="67">
        <f t="shared" si="7"/>
        <v>0</v>
      </c>
      <c r="G24" s="67">
        <v>0</v>
      </c>
      <c r="H24" s="67">
        <v>0</v>
      </c>
      <c r="I24" s="67"/>
      <c r="J24" s="67">
        <f t="shared" si="0"/>
        <v>0</v>
      </c>
      <c r="K24" s="67">
        <v>0</v>
      </c>
      <c r="L24" s="67">
        <v>0</v>
      </c>
      <c r="M24" s="67"/>
      <c r="N24" s="67">
        <f t="shared" si="1"/>
        <v>0</v>
      </c>
      <c r="O24" s="67">
        <v>0</v>
      </c>
      <c r="P24" s="67">
        <v>0</v>
      </c>
      <c r="Q24" s="67"/>
      <c r="R24" s="67">
        <f t="shared" si="2"/>
        <v>0</v>
      </c>
      <c r="S24" s="67">
        <v>0</v>
      </c>
      <c r="T24" s="67">
        <v>0</v>
      </c>
      <c r="U24" s="67"/>
      <c r="V24" s="67">
        <f t="shared" si="3"/>
        <v>0</v>
      </c>
      <c r="W24" s="67">
        <v>0</v>
      </c>
      <c r="X24" s="67">
        <v>0</v>
      </c>
      <c r="Y24" s="67"/>
      <c r="Z24" s="67">
        <f t="shared" si="4"/>
        <v>0</v>
      </c>
      <c r="AA24" s="67">
        <v>0</v>
      </c>
      <c r="AB24" s="67">
        <v>0</v>
      </c>
    </row>
    <row r="25" spans="1:28" ht="12" customHeight="1" x14ac:dyDescent="0.2">
      <c r="A25" s="32"/>
      <c r="B25" s="67"/>
      <c r="C25" s="67"/>
      <c r="D25" s="67"/>
      <c r="E25" s="68"/>
      <c r="F25" s="67"/>
      <c r="G25" s="67"/>
      <c r="H25" s="67"/>
      <c r="I25" s="67"/>
      <c r="J25" s="67"/>
      <c r="K25" s="67"/>
      <c r="L25" s="67"/>
      <c r="M25" s="67"/>
      <c r="N25" s="67"/>
      <c r="O25" s="67"/>
      <c r="P25" s="67"/>
      <c r="Q25" s="67"/>
      <c r="R25" s="67"/>
      <c r="S25" s="67"/>
      <c r="T25" s="67"/>
      <c r="U25" s="67"/>
      <c r="V25" s="67"/>
      <c r="W25" s="67"/>
      <c r="X25" s="67"/>
      <c r="Y25" s="67"/>
      <c r="Z25" s="67"/>
      <c r="AA25" s="67"/>
      <c r="AB25" s="67"/>
    </row>
    <row r="26" spans="1:28" s="1" customFormat="1" ht="11.25" customHeight="1" x14ac:dyDescent="0.25">
      <c r="A26" s="33" t="s">
        <v>38</v>
      </c>
      <c r="B26" s="65">
        <f>SUM(C26:D26)</f>
        <v>17.522544827852766</v>
      </c>
      <c r="C26" s="65">
        <f>SUM(C27:C28)</f>
        <v>13.513989793333334</v>
      </c>
      <c r="D26" s="65">
        <f>SUM(D27:D28)</f>
        <v>4.0085550345194312</v>
      </c>
      <c r="E26" s="69"/>
      <c r="F26" s="65">
        <f>SUM(G26:H26)</f>
        <v>0.40400000000000003</v>
      </c>
      <c r="G26" s="65">
        <f>SUM(G27:G28)</f>
        <v>0.40400000000000003</v>
      </c>
      <c r="H26" s="65">
        <f>SUM(H27:H28)</f>
        <v>0</v>
      </c>
      <c r="I26" s="65"/>
      <c r="J26" s="65">
        <f>SUM(K26:L26)</f>
        <v>2.4326241785555767</v>
      </c>
      <c r="K26" s="65">
        <f>SUM(K27:K28)</f>
        <v>2.0289999999999999</v>
      </c>
      <c r="L26" s="65">
        <f>SUM(L27:L28)</f>
        <v>0.40362417855557675</v>
      </c>
      <c r="M26" s="65"/>
      <c r="N26" s="65">
        <f>SUM(O26:P26)</f>
        <v>3.4325237920557892</v>
      </c>
      <c r="O26" s="65">
        <f>SUM(O27:O28)</f>
        <v>2.7910680000000001</v>
      </c>
      <c r="P26" s="65">
        <f>SUM(P27:P28)</f>
        <v>0.64145579205578918</v>
      </c>
      <c r="Q26" s="65"/>
      <c r="R26" s="65">
        <f>SUM(S26:T26)</f>
        <v>3.3290184885348828</v>
      </c>
      <c r="S26" s="65">
        <f>SUM(S27:S28)</f>
        <v>2.63531249</v>
      </c>
      <c r="T26" s="65">
        <f>SUM(T27:T28)</f>
        <v>0.6937059985348828</v>
      </c>
      <c r="U26" s="65"/>
      <c r="V26" s="65">
        <f>SUM(W26:X26)</f>
        <v>5.3318699622141432</v>
      </c>
      <c r="W26" s="65">
        <f>SUM(W27:W28)</f>
        <v>3.9913249999999998</v>
      </c>
      <c r="X26" s="65">
        <f>SUM(X27:X28)</f>
        <v>1.3405449622141437</v>
      </c>
      <c r="Y26" s="65"/>
      <c r="Z26" s="65">
        <f>SUM(AA26:AB26)</f>
        <v>2.5925084064923722</v>
      </c>
      <c r="AA26" s="65">
        <f>SUM(AA27:AA28)</f>
        <v>1.6632843033333331</v>
      </c>
      <c r="AB26" s="65">
        <f>SUM(AB27:AB28)</f>
        <v>0.92922410315903903</v>
      </c>
    </row>
    <row r="27" spans="1:28" ht="11.25" customHeight="1" x14ac:dyDescent="0.2">
      <c r="A27" s="43" t="s">
        <v>39</v>
      </c>
      <c r="B27" s="67">
        <f t="shared" ref="B27:B28" si="8">SUM(C27:D27)</f>
        <v>4.4241266070717344</v>
      </c>
      <c r="C27" s="67">
        <f t="shared" ref="C27:D28" si="9">SUMIF($F$4:$AB$4,C$4,$F27:$AB27)</f>
        <v>3.4050621800000003</v>
      </c>
      <c r="D27" s="67">
        <f t="shared" si="9"/>
        <v>1.0190644270717339</v>
      </c>
      <c r="E27" s="68"/>
      <c r="F27" s="67">
        <f t="shared" ref="F27:F28" si="10">SUM(G27:H27)</f>
        <v>0</v>
      </c>
      <c r="G27" s="67">
        <v>0</v>
      </c>
      <c r="H27" s="67">
        <v>0</v>
      </c>
      <c r="I27" s="67"/>
      <c r="J27" s="67">
        <f t="shared" ref="J27:J28" si="11">SUM(K27:L27)</f>
        <v>0.43339248258215968</v>
      </c>
      <c r="K27" s="67">
        <v>0.36599999999999999</v>
      </c>
      <c r="L27" s="67">
        <v>6.7392482582159671E-2</v>
      </c>
      <c r="M27" s="67"/>
      <c r="N27" s="67">
        <f t="shared" ref="N27:N28" si="12">SUM(O27:P27)</f>
        <v>0.68844627763365118</v>
      </c>
      <c r="O27" s="67">
        <v>0.54800000000000004</v>
      </c>
      <c r="P27" s="67">
        <v>0.14044627763365114</v>
      </c>
      <c r="Q27" s="67"/>
      <c r="R27" s="67">
        <f t="shared" ref="R27:R28" si="13">SUM(S27:T27)</f>
        <v>1.5054381082404611</v>
      </c>
      <c r="S27" s="67">
        <v>1.20268146</v>
      </c>
      <c r="T27" s="67">
        <v>0.30275664824046111</v>
      </c>
      <c r="U27" s="67"/>
      <c r="V27" s="67">
        <f t="shared" ref="V27:V28" si="14">SUM(W27:X27)</f>
        <v>1.3191464769479004</v>
      </c>
      <c r="W27" s="67">
        <v>0.99848199999999998</v>
      </c>
      <c r="X27" s="67">
        <v>0.3206644769479004</v>
      </c>
      <c r="Y27" s="67"/>
      <c r="Z27" s="67">
        <f t="shared" ref="Z27:Z28" si="15">SUM(AA27:AB27)</f>
        <v>0.4777032616675615</v>
      </c>
      <c r="AA27" s="67">
        <v>0.28989871999999994</v>
      </c>
      <c r="AB27" s="67">
        <v>0.18780454166756155</v>
      </c>
    </row>
    <row r="28" spans="1:28" ht="11.25" customHeight="1" x14ac:dyDescent="0.2">
      <c r="A28" s="43" t="s">
        <v>40</v>
      </c>
      <c r="B28" s="67">
        <f t="shared" si="8"/>
        <v>13.098418220781031</v>
      </c>
      <c r="C28" s="67">
        <f t="shared" si="9"/>
        <v>10.108927613333334</v>
      </c>
      <c r="D28" s="67">
        <f t="shared" si="9"/>
        <v>2.9894906074476975</v>
      </c>
      <c r="E28" s="68"/>
      <c r="F28" s="67">
        <f t="shared" si="10"/>
        <v>0.40400000000000003</v>
      </c>
      <c r="G28" s="67">
        <v>0.40400000000000003</v>
      </c>
      <c r="H28" s="67">
        <v>0</v>
      </c>
      <c r="I28" s="67"/>
      <c r="J28" s="67">
        <f t="shared" si="11"/>
        <v>1.9992316959734171</v>
      </c>
      <c r="K28" s="67">
        <v>1.663</v>
      </c>
      <c r="L28" s="67">
        <v>0.33623169597341707</v>
      </c>
      <c r="M28" s="67"/>
      <c r="N28" s="67">
        <f t="shared" si="12"/>
        <v>2.7440775144221381</v>
      </c>
      <c r="O28" s="67">
        <v>2.2430680000000001</v>
      </c>
      <c r="P28" s="67">
        <v>0.50100951442213804</v>
      </c>
      <c r="Q28" s="67"/>
      <c r="R28" s="67">
        <f t="shared" si="13"/>
        <v>1.8235803802944217</v>
      </c>
      <c r="S28" s="67">
        <v>1.43263103</v>
      </c>
      <c r="T28" s="67">
        <v>0.39094935029442163</v>
      </c>
      <c r="U28" s="67"/>
      <c r="V28" s="67">
        <f t="shared" si="14"/>
        <v>4.0127234852662426</v>
      </c>
      <c r="W28" s="67">
        <v>2.9928429999999997</v>
      </c>
      <c r="X28" s="67">
        <v>1.0198804852662433</v>
      </c>
      <c r="Y28" s="67"/>
      <c r="Z28" s="67">
        <f t="shared" si="15"/>
        <v>2.1148051448248109</v>
      </c>
      <c r="AA28" s="67">
        <v>1.3733855833333333</v>
      </c>
      <c r="AB28" s="67">
        <v>0.74141956149147747</v>
      </c>
    </row>
    <row r="29" spans="1:28" ht="11.25" customHeight="1" x14ac:dyDescent="0.2">
      <c r="A29" s="43"/>
      <c r="B29" s="67"/>
      <c r="C29" s="67"/>
      <c r="D29" s="67"/>
      <c r="E29" s="68"/>
      <c r="F29" s="67"/>
      <c r="G29" s="67"/>
      <c r="H29" s="67"/>
      <c r="I29" s="67"/>
      <c r="J29" s="67"/>
      <c r="K29" s="67"/>
      <c r="L29" s="67"/>
      <c r="M29" s="67"/>
      <c r="N29" s="67"/>
      <c r="O29" s="67"/>
      <c r="P29" s="67"/>
      <c r="Q29" s="67"/>
      <c r="R29" s="67"/>
      <c r="S29" s="67"/>
      <c r="T29" s="67"/>
      <c r="U29" s="67"/>
      <c r="V29" s="67"/>
      <c r="W29" s="67"/>
      <c r="X29" s="67"/>
      <c r="Y29" s="67"/>
      <c r="Z29" s="67"/>
      <c r="AA29" s="67"/>
      <c r="AB29" s="67"/>
    </row>
    <row r="30" spans="1:28" s="1" customFormat="1" ht="11.25" customHeight="1" x14ac:dyDescent="0.25">
      <c r="A30" s="33" t="s">
        <v>41</v>
      </c>
      <c r="B30" s="65">
        <f>SUM(C30:D30)</f>
        <v>8.0015540499015234</v>
      </c>
      <c r="C30" s="65">
        <f>SUM(C31:C35)</f>
        <v>6.9052486100000001</v>
      </c>
      <c r="D30" s="65">
        <f>SUM(D31:D35)</f>
        <v>1.0963054399015237</v>
      </c>
      <c r="E30" s="69"/>
      <c r="F30" s="65">
        <f>SUM(G30:H30)</f>
        <v>1.72</v>
      </c>
      <c r="G30" s="65">
        <f>SUM(G31:G35)</f>
        <v>1.72</v>
      </c>
      <c r="H30" s="65">
        <f>SUM(H31:H35)</f>
        <v>0</v>
      </c>
      <c r="I30" s="65"/>
      <c r="J30" s="65">
        <f>SUM(K30:L30)</f>
        <v>1.8316501974446675</v>
      </c>
      <c r="K30" s="65">
        <f>SUM(K31:K35)</f>
        <v>1.542</v>
      </c>
      <c r="L30" s="65">
        <f>SUM(L31:L35)</f>
        <v>0.28965019744466747</v>
      </c>
      <c r="M30" s="65"/>
      <c r="N30" s="65">
        <f>SUM(O30:P30)</f>
        <v>0.83961712908575103</v>
      </c>
      <c r="O30" s="65">
        <f>SUM(O31:O35)</f>
        <v>0.68621500000000002</v>
      </c>
      <c r="P30" s="65">
        <f>SUM(P31:P35)</f>
        <v>0.15340212908575096</v>
      </c>
      <c r="Q30" s="65"/>
      <c r="R30" s="65">
        <f>SUM(S30:T30)</f>
        <v>2.5152489024995526</v>
      </c>
      <c r="S30" s="65">
        <f>SUM(S31:S35)</f>
        <v>2.1568507300000004</v>
      </c>
      <c r="T30" s="65">
        <f>SUM(T31:T35)</f>
        <v>0.35839817249955219</v>
      </c>
      <c r="U30" s="65"/>
      <c r="V30" s="65">
        <f>SUM(W30:X30)</f>
        <v>0.8861580544569807</v>
      </c>
      <c r="W30" s="65">
        <f>SUM(W31:W35)</f>
        <v>0.6690020000000001</v>
      </c>
      <c r="X30" s="65">
        <f>SUM(X31:X35)</f>
        <v>0.21715605445698058</v>
      </c>
      <c r="Y30" s="65"/>
      <c r="Z30" s="65">
        <f>SUM(AA30:AB30)</f>
        <v>0.2088797664145724</v>
      </c>
      <c r="AA30" s="65">
        <f>SUM(AA31:AA35)</f>
        <v>0.13118088</v>
      </c>
      <c r="AB30" s="65">
        <f>SUM(AB31:AB35)</f>
        <v>7.7698886414572385E-2</v>
      </c>
    </row>
    <row r="31" spans="1:28" ht="11.25" customHeight="1" x14ac:dyDescent="0.2">
      <c r="A31" s="43" t="s">
        <v>42</v>
      </c>
      <c r="B31" s="67">
        <f t="shared" ref="B31:B35" si="16">SUM(C31:D31)</f>
        <v>6.1324971688503664</v>
      </c>
      <c r="C31" s="67">
        <f t="shared" ref="C31:D35" si="17">SUMIF($F$4:$AB$4,C$4,$F31:$AB31)</f>
        <v>5.2812076100000001</v>
      </c>
      <c r="D31" s="67">
        <f t="shared" si="17"/>
        <v>0.85128955885036628</v>
      </c>
      <c r="E31" s="68"/>
      <c r="F31" s="67">
        <f t="shared" ref="F31:F35" si="18">SUM(G31:H31)</f>
        <v>1.72</v>
      </c>
      <c r="G31" s="67">
        <v>1.72</v>
      </c>
      <c r="H31" s="67">
        <v>0</v>
      </c>
      <c r="I31" s="67"/>
      <c r="J31" s="67">
        <f t="shared" ref="J31:J35" si="19">SUM(K31:L31)</f>
        <v>1.7713421762707631</v>
      </c>
      <c r="K31" s="67">
        <v>1.4850000000000001</v>
      </c>
      <c r="L31" s="67">
        <v>0.28634217627076286</v>
      </c>
      <c r="M31" s="67"/>
      <c r="N31" s="67">
        <f t="shared" ref="N31:N35" si="20">SUM(O31:P31)</f>
        <v>0.70907035907454374</v>
      </c>
      <c r="O31" s="67">
        <v>0.57221500000000003</v>
      </c>
      <c r="P31" s="67">
        <v>0.13685535907454374</v>
      </c>
      <c r="Q31" s="67"/>
      <c r="R31" s="67">
        <f t="shared" ref="R31:R35" si="21">SUM(S31:T31)</f>
        <v>0.92619156857777452</v>
      </c>
      <c r="S31" s="67">
        <v>0.76985073000000015</v>
      </c>
      <c r="T31" s="67">
        <v>0.15634083857777434</v>
      </c>
      <c r="U31" s="67"/>
      <c r="V31" s="67">
        <f t="shared" ref="V31:V35" si="22">SUM(W31:X31)</f>
        <v>0.83435378234548374</v>
      </c>
      <c r="W31" s="67">
        <v>0.6249610000000001</v>
      </c>
      <c r="X31" s="67">
        <v>0.20939278234548361</v>
      </c>
      <c r="Y31" s="67"/>
      <c r="Z31" s="67">
        <f t="shared" ref="Z31:Z35" si="23">SUM(AA31:AB31)</f>
        <v>0.17153928258180171</v>
      </c>
      <c r="AA31" s="67">
        <v>0.10918087999999999</v>
      </c>
      <c r="AB31" s="67">
        <v>6.2358402581801718E-2</v>
      </c>
    </row>
    <row r="32" spans="1:28" ht="11.25" customHeight="1" x14ac:dyDescent="0.2">
      <c r="A32" s="43" t="s">
        <v>43</v>
      </c>
      <c r="B32" s="67">
        <f t="shared" si="16"/>
        <v>0.21332633869495807</v>
      </c>
      <c r="C32" s="67">
        <f t="shared" si="17"/>
        <v>0.18900000000000003</v>
      </c>
      <c r="D32" s="67">
        <f t="shared" si="17"/>
        <v>2.4326338694958035E-2</v>
      </c>
      <c r="E32" s="68"/>
      <c r="F32" s="67">
        <f t="shared" si="18"/>
        <v>0</v>
      </c>
      <c r="G32" s="67">
        <v>0</v>
      </c>
      <c r="H32" s="67">
        <v>0</v>
      </c>
      <c r="I32" s="67"/>
      <c r="J32" s="67">
        <f t="shared" si="19"/>
        <v>6.030802117390463E-2</v>
      </c>
      <c r="K32" s="67">
        <v>5.7000000000000002E-2</v>
      </c>
      <c r="L32" s="67">
        <v>3.3080211739046285E-3</v>
      </c>
      <c r="M32" s="67"/>
      <c r="N32" s="67">
        <f t="shared" si="20"/>
        <v>0.12880330031808312</v>
      </c>
      <c r="O32" s="67">
        <v>0.113</v>
      </c>
      <c r="P32" s="67">
        <v>1.5803300318083136E-2</v>
      </c>
      <c r="Q32" s="67"/>
      <c r="R32" s="67">
        <f t="shared" si="21"/>
        <v>1.1030680706146483E-2</v>
      </c>
      <c r="S32" s="67">
        <v>8.9999999999999993E-3</v>
      </c>
      <c r="T32" s="67">
        <v>2.0306807061464842E-3</v>
      </c>
      <c r="U32" s="67"/>
      <c r="V32" s="67">
        <f t="shared" si="22"/>
        <v>5.7098078155871212E-3</v>
      </c>
      <c r="W32" s="67">
        <v>4.0000000000000001E-3</v>
      </c>
      <c r="X32" s="67">
        <v>1.7098078155871213E-3</v>
      </c>
      <c r="Y32" s="67"/>
      <c r="Z32" s="67">
        <f t="shared" si="23"/>
        <v>7.4745286812366619E-3</v>
      </c>
      <c r="AA32" s="67">
        <v>6.0000000000000001E-3</v>
      </c>
      <c r="AB32" s="67">
        <v>1.474528681236662E-3</v>
      </c>
    </row>
    <row r="33" spans="1:28" ht="11.25" customHeight="1" x14ac:dyDescent="0.2">
      <c r="A33" s="43" t="s">
        <v>44</v>
      </c>
      <c r="B33" s="67">
        <f t="shared" si="16"/>
        <v>7.0869275243284041E-2</v>
      </c>
      <c r="C33" s="67">
        <f t="shared" si="17"/>
        <v>5.6000000000000001E-2</v>
      </c>
      <c r="D33" s="67">
        <f t="shared" si="17"/>
        <v>1.4869275243284045E-2</v>
      </c>
      <c r="E33" s="68"/>
      <c r="F33" s="67">
        <f t="shared" si="18"/>
        <v>0</v>
      </c>
      <c r="G33" s="67">
        <v>0</v>
      </c>
      <c r="H33" s="67">
        <v>0</v>
      </c>
      <c r="I33" s="67"/>
      <c r="J33" s="67">
        <f t="shared" si="19"/>
        <v>0</v>
      </c>
      <c r="K33" s="67">
        <v>0</v>
      </c>
      <c r="L33" s="67">
        <v>0</v>
      </c>
      <c r="M33" s="67"/>
      <c r="N33" s="67">
        <f t="shared" si="20"/>
        <v>1.7434696931240743E-3</v>
      </c>
      <c r="O33" s="67">
        <v>1E-3</v>
      </c>
      <c r="P33" s="67">
        <v>7.4346969312407416E-4</v>
      </c>
      <c r="Q33" s="67"/>
      <c r="R33" s="67">
        <f t="shared" si="21"/>
        <v>4.9093685099270569E-2</v>
      </c>
      <c r="S33" s="67">
        <v>0.04</v>
      </c>
      <c r="T33" s="67">
        <v>9.0936850992705699E-3</v>
      </c>
      <c r="U33" s="67"/>
      <c r="V33" s="67">
        <f t="shared" si="22"/>
        <v>1.8125479449926936E-2</v>
      </c>
      <c r="W33" s="67">
        <v>1.4E-2</v>
      </c>
      <c r="X33" s="67">
        <v>4.1254794499269373E-3</v>
      </c>
      <c r="Y33" s="67"/>
      <c r="Z33" s="67">
        <f t="shared" si="23"/>
        <v>1.906641000962464E-3</v>
      </c>
      <c r="AA33" s="67">
        <v>1E-3</v>
      </c>
      <c r="AB33" s="67">
        <v>9.0664100096246396E-4</v>
      </c>
    </row>
    <row r="34" spans="1:28" ht="11.25" customHeight="1" x14ac:dyDescent="0.2">
      <c r="A34" s="43" t="s">
        <v>45</v>
      </c>
      <c r="B34" s="67">
        <f t="shared" si="16"/>
        <v>2.9176946904202344E-2</v>
      </c>
      <c r="C34" s="67">
        <f t="shared" si="17"/>
        <v>1.6E-2</v>
      </c>
      <c r="D34" s="67">
        <f t="shared" si="17"/>
        <v>1.3176946904202343E-2</v>
      </c>
      <c r="E34" s="68"/>
      <c r="F34" s="67">
        <f t="shared" si="18"/>
        <v>0</v>
      </c>
      <c r="G34" s="67">
        <v>0</v>
      </c>
      <c r="H34" s="67">
        <v>0</v>
      </c>
      <c r="I34" s="67"/>
      <c r="J34" s="67">
        <f t="shared" si="19"/>
        <v>0</v>
      </c>
      <c r="K34" s="67">
        <v>0</v>
      </c>
      <c r="L34" s="67">
        <v>0</v>
      </c>
      <c r="M34" s="67"/>
      <c r="N34" s="67">
        <f t="shared" si="20"/>
        <v>0</v>
      </c>
      <c r="O34" s="67">
        <v>0</v>
      </c>
      <c r="P34" s="67">
        <v>0</v>
      </c>
      <c r="Q34" s="67"/>
      <c r="R34" s="67">
        <f t="shared" si="21"/>
        <v>0</v>
      </c>
      <c r="S34" s="67">
        <v>0</v>
      </c>
      <c r="T34" s="67">
        <v>0</v>
      </c>
      <c r="U34" s="67"/>
      <c r="V34" s="67">
        <f t="shared" si="22"/>
        <v>1.2176327536308003E-3</v>
      </c>
      <c r="W34" s="67">
        <v>1E-3</v>
      </c>
      <c r="X34" s="67">
        <v>2.1763275363080031E-4</v>
      </c>
      <c r="Y34" s="67"/>
      <c r="Z34" s="67">
        <f t="shared" si="23"/>
        <v>2.795931415057154E-2</v>
      </c>
      <c r="AA34" s="67">
        <v>1.4999999999999999E-2</v>
      </c>
      <c r="AB34" s="67">
        <v>1.2959314150571543E-2</v>
      </c>
    </row>
    <row r="35" spans="1:28" ht="11.25" customHeight="1" x14ac:dyDescent="0.2">
      <c r="A35" s="43" t="s">
        <v>46</v>
      </c>
      <c r="B35" s="67">
        <f t="shared" si="16"/>
        <v>1.5556843202087132</v>
      </c>
      <c r="C35" s="67">
        <f t="shared" si="17"/>
        <v>1.3630410000000002</v>
      </c>
      <c r="D35" s="67">
        <f t="shared" si="17"/>
        <v>0.19264332020871291</v>
      </c>
      <c r="E35" s="68"/>
      <c r="F35" s="67">
        <f t="shared" si="18"/>
        <v>0</v>
      </c>
      <c r="G35" s="67">
        <v>0</v>
      </c>
      <c r="H35" s="67">
        <v>0</v>
      </c>
      <c r="I35" s="67"/>
      <c r="J35" s="67">
        <f t="shared" si="19"/>
        <v>0</v>
      </c>
      <c r="K35" s="67">
        <v>0</v>
      </c>
      <c r="L35" s="67">
        <v>0</v>
      </c>
      <c r="M35" s="67"/>
      <c r="N35" s="67">
        <f t="shared" si="20"/>
        <v>0</v>
      </c>
      <c r="O35" s="67">
        <v>0</v>
      </c>
      <c r="P35" s="67">
        <v>0</v>
      </c>
      <c r="Q35" s="67"/>
      <c r="R35" s="67">
        <f t="shared" si="21"/>
        <v>1.5289329681163608</v>
      </c>
      <c r="S35" s="67">
        <v>1.3380000000000001</v>
      </c>
      <c r="T35" s="67">
        <v>0.19093296811636082</v>
      </c>
      <c r="U35" s="67"/>
      <c r="V35" s="67">
        <f t="shared" si="22"/>
        <v>2.6751352092352094E-2</v>
      </c>
      <c r="W35" s="67">
        <v>2.5041000000000001E-2</v>
      </c>
      <c r="X35" s="67">
        <v>1.7103520923520926E-3</v>
      </c>
      <c r="Y35" s="67"/>
      <c r="Z35" s="67">
        <f t="shared" si="23"/>
        <v>0</v>
      </c>
      <c r="AA35" s="67">
        <v>0</v>
      </c>
      <c r="AB35" s="67">
        <v>0</v>
      </c>
    </row>
    <row r="36" spans="1:28" ht="11.25" customHeight="1" x14ac:dyDescent="0.2">
      <c r="A36" s="43"/>
      <c r="B36" s="67"/>
      <c r="C36" s="67"/>
      <c r="D36" s="67"/>
      <c r="E36" s="68"/>
      <c r="F36" s="67"/>
      <c r="G36" s="67"/>
      <c r="H36" s="67"/>
      <c r="I36" s="67"/>
      <c r="J36" s="67"/>
      <c r="K36" s="67"/>
      <c r="L36" s="67"/>
      <c r="M36" s="67"/>
      <c r="N36" s="67"/>
      <c r="O36" s="67"/>
      <c r="P36" s="67"/>
      <c r="Q36" s="67"/>
      <c r="R36" s="67"/>
      <c r="S36" s="67"/>
      <c r="T36" s="67"/>
      <c r="U36" s="67"/>
      <c r="V36" s="67"/>
      <c r="W36" s="67"/>
      <c r="X36" s="67"/>
      <c r="Y36" s="67"/>
      <c r="Z36" s="67"/>
      <c r="AA36" s="67"/>
      <c r="AB36" s="67"/>
    </row>
    <row r="37" spans="1:28" s="1" customFormat="1" ht="11.25" customHeight="1" x14ac:dyDescent="0.25">
      <c r="A37" s="33" t="s">
        <v>47</v>
      </c>
      <c r="B37" s="65">
        <f>SUM(C37:D37)</f>
        <v>14.387154961524299</v>
      </c>
      <c r="C37" s="65">
        <f>SUM(C38:C42)</f>
        <v>11.722740096666666</v>
      </c>
      <c r="D37" s="65">
        <f>SUM(D38:D42)</f>
        <v>2.6644148648576329</v>
      </c>
      <c r="E37" s="69"/>
      <c r="F37" s="65">
        <f t="shared" ref="F37:G37" si="24">SUM(F38:F42)</f>
        <v>2.7970000000000002</v>
      </c>
      <c r="G37" s="65">
        <f t="shared" si="24"/>
        <v>2.7970000000000002</v>
      </c>
      <c r="H37" s="65">
        <f>SUM(H38:H42)</f>
        <v>0</v>
      </c>
      <c r="I37" s="65"/>
      <c r="J37" s="65">
        <f t="shared" ref="J37:L37" si="25">SUM(J38:J42)</f>
        <v>2.9323378201647503</v>
      </c>
      <c r="K37" s="65">
        <f t="shared" si="25"/>
        <v>2.673</v>
      </c>
      <c r="L37" s="65">
        <f t="shared" si="25"/>
        <v>0.25933782016475049</v>
      </c>
      <c r="M37" s="65"/>
      <c r="N37" s="65">
        <f t="shared" ref="N37:P37" si="26">SUM(N38:N42)</f>
        <v>1.3994565574478373</v>
      </c>
      <c r="O37" s="65">
        <f t="shared" si="26"/>
        <v>1.1179999999999999</v>
      </c>
      <c r="P37" s="65">
        <f t="shared" si="26"/>
        <v>0.28145655744783721</v>
      </c>
      <c r="Q37" s="65"/>
      <c r="R37" s="65">
        <f t="shared" ref="R37:T37" si="27">SUM(R38:R42)</f>
        <v>2.1284187305520197</v>
      </c>
      <c r="S37" s="65">
        <f t="shared" si="27"/>
        <v>1.6801905000000001</v>
      </c>
      <c r="T37" s="65">
        <f t="shared" si="27"/>
        <v>0.44822823055201932</v>
      </c>
      <c r="U37" s="65"/>
      <c r="V37" s="65">
        <f t="shared" ref="V37:X37" si="28">SUM(V38:V42)</f>
        <v>3.1197255957168504</v>
      </c>
      <c r="W37" s="65">
        <f t="shared" si="28"/>
        <v>2.45414903</v>
      </c>
      <c r="X37" s="65">
        <f t="shared" si="28"/>
        <v>0.6655765657168502</v>
      </c>
      <c r="Y37" s="65"/>
      <c r="Z37" s="65">
        <f t="shared" ref="Z37:AB37" si="29">SUM(Z38:Z42)</f>
        <v>2.0102162576428424</v>
      </c>
      <c r="AA37" s="65">
        <f t="shared" si="29"/>
        <v>1.0004005666666667</v>
      </c>
      <c r="AB37" s="65">
        <f t="shared" si="29"/>
        <v>1.0098156909761757</v>
      </c>
    </row>
    <row r="38" spans="1:28" ht="11.25" customHeight="1" x14ac:dyDescent="0.2">
      <c r="A38" s="43" t="s">
        <v>48</v>
      </c>
      <c r="B38" s="67">
        <f t="shared" ref="B38:B40" si="30">SUM(C38:D38)</f>
        <v>4.8363999143166039</v>
      </c>
      <c r="C38" s="67">
        <f t="shared" ref="C38:D41" si="31">SUMIF($F$4:$AB$4,C$4,$F38:$AB38)</f>
        <v>4.1242776966666659</v>
      </c>
      <c r="D38" s="67">
        <f t="shared" si="31"/>
        <v>0.71212221764993811</v>
      </c>
      <c r="E38" s="68"/>
      <c r="F38" s="67">
        <f t="shared" ref="F38:F40" si="32">SUM(G38:H38)</f>
        <v>0.31</v>
      </c>
      <c r="G38" s="67">
        <v>0.31</v>
      </c>
      <c r="H38" s="67">
        <v>0</v>
      </c>
      <c r="I38" s="67"/>
      <c r="J38" s="67">
        <f t="shared" ref="J38:J40" si="33">SUM(K38:L38)</f>
        <v>2.1551099012931099</v>
      </c>
      <c r="K38" s="67">
        <v>2.04</v>
      </c>
      <c r="L38" s="67">
        <v>0.11510990129310983</v>
      </c>
      <c r="M38" s="67"/>
      <c r="N38" s="67">
        <f t="shared" ref="N38:N40" si="34">SUM(O38:P38)</f>
        <v>0.46096036358221065</v>
      </c>
      <c r="O38" s="67">
        <v>0.35199999999999998</v>
      </c>
      <c r="P38" s="67">
        <v>0.10896036358221069</v>
      </c>
      <c r="Q38" s="67"/>
      <c r="R38" s="67">
        <f t="shared" ref="R38:R40" si="35">SUM(S38:T38)</f>
        <v>0.49362955657475271</v>
      </c>
      <c r="S38" s="67">
        <v>0.39601199999999998</v>
      </c>
      <c r="T38" s="67">
        <v>9.7617556574752726E-2</v>
      </c>
      <c r="U38" s="67"/>
      <c r="V38" s="67">
        <f t="shared" ref="V38:V40" si="36">SUM(W38:X38)</f>
        <v>1.3264623636997037</v>
      </c>
      <c r="W38" s="67">
        <v>0.97259902999999992</v>
      </c>
      <c r="X38" s="67">
        <v>0.35386333369970385</v>
      </c>
      <c r="Y38" s="67"/>
      <c r="Z38" s="67">
        <f t="shared" ref="Z38:Z40" si="37">SUM(AA38:AB38)</f>
        <v>9.0237729166827721E-2</v>
      </c>
      <c r="AA38" s="67">
        <v>5.3666666666666668E-2</v>
      </c>
      <c r="AB38" s="67">
        <v>3.6571062500161053E-2</v>
      </c>
    </row>
    <row r="39" spans="1:28" ht="11.25" customHeight="1" x14ac:dyDescent="0.2">
      <c r="A39" s="43" t="s">
        <v>49</v>
      </c>
      <c r="B39" s="67">
        <f t="shared" si="30"/>
        <v>2.3841600842814783</v>
      </c>
      <c r="C39" s="67">
        <f t="shared" si="31"/>
        <v>1.4334500000000001</v>
      </c>
      <c r="D39" s="67">
        <f t="shared" si="31"/>
        <v>0.9507100842814783</v>
      </c>
      <c r="E39" s="68"/>
      <c r="F39" s="67">
        <f t="shared" si="32"/>
        <v>0</v>
      </c>
      <c r="G39" s="67">
        <v>0</v>
      </c>
      <c r="H39" s="67">
        <v>0</v>
      </c>
      <c r="I39" s="67"/>
      <c r="J39" s="67">
        <f t="shared" si="33"/>
        <v>0</v>
      </c>
      <c r="K39" s="67">
        <v>0</v>
      </c>
      <c r="L39" s="67">
        <v>0</v>
      </c>
      <c r="M39" s="67"/>
      <c r="N39" s="67">
        <f t="shared" si="34"/>
        <v>0</v>
      </c>
      <c r="O39" s="67">
        <v>0</v>
      </c>
      <c r="P39" s="67">
        <v>0</v>
      </c>
      <c r="Q39" s="67"/>
      <c r="R39" s="67">
        <f t="shared" si="35"/>
        <v>6.0553959122656388E-3</v>
      </c>
      <c r="S39" s="67">
        <v>3.0000000000000001E-3</v>
      </c>
      <c r="T39" s="67">
        <v>3.0553959122656387E-3</v>
      </c>
      <c r="U39" s="67"/>
      <c r="V39" s="67">
        <f t="shared" si="36"/>
        <v>1.0127971641731464</v>
      </c>
      <c r="W39" s="67">
        <v>0.88544999999999996</v>
      </c>
      <c r="X39" s="67">
        <v>0.1273471641731464</v>
      </c>
      <c r="Y39" s="67"/>
      <c r="Z39" s="67">
        <f t="shared" si="37"/>
        <v>1.3653075241960662</v>
      </c>
      <c r="AA39" s="67">
        <v>0.54500000000000004</v>
      </c>
      <c r="AB39" s="67">
        <v>0.82030752419606623</v>
      </c>
    </row>
    <row r="40" spans="1:28" ht="11.25" customHeight="1" x14ac:dyDescent="0.2">
      <c r="A40" s="43" t="s">
        <v>50</v>
      </c>
      <c r="B40" s="67">
        <f t="shared" si="30"/>
        <v>3.9441736087521022</v>
      </c>
      <c r="C40" s="67">
        <f t="shared" si="31"/>
        <v>3.4986793999999999</v>
      </c>
      <c r="D40" s="67">
        <f t="shared" si="31"/>
        <v>0.44549420875210233</v>
      </c>
      <c r="E40" s="68"/>
      <c r="F40" s="67">
        <f t="shared" si="32"/>
        <v>1.9870000000000001</v>
      </c>
      <c r="G40" s="67">
        <v>1.9870000000000001</v>
      </c>
      <c r="H40" s="67">
        <v>0</v>
      </c>
      <c r="I40" s="67"/>
      <c r="J40" s="67">
        <f t="shared" si="33"/>
        <v>0.15176694415675726</v>
      </c>
      <c r="K40" s="67">
        <v>0.115</v>
      </c>
      <c r="L40" s="67">
        <v>3.6766944156757263E-2</v>
      </c>
      <c r="M40" s="67"/>
      <c r="N40" s="67">
        <f t="shared" si="34"/>
        <v>0.29943582776788646</v>
      </c>
      <c r="O40" s="67">
        <v>0.26</v>
      </c>
      <c r="P40" s="67">
        <v>3.9435827767886483E-2</v>
      </c>
      <c r="Q40" s="67"/>
      <c r="R40" s="67">
        <f t="shared" si="35"/>
        <v>1.1320833701146245</v>
      </c>
      <c r="S40" s="67">
        <v>0.87785550000000001</v>
      </c>
      <c r="T40" s="67">
        <v>0.25422787011462433</v>
      </c>
      <c r="U40" s="67"/>
      <c r="V40" s="67">
        <f t="shared" si="36"/>
        <v>0.30369511052827197</v>
      </c>
      <c r="W40" s="67">
        <v>0.21579999999999999</v>
      </c>
      <c r="X40" s="67">
        <v>8.789511052827198E-2</v>
      </c>
      <c r="Y40" s="67"/>
      <c r="Z40" s="67">
        <f t="shared" si="37"/>
        <v>7.0192356184562238E-2</v>
      </c>
      <c r="AA40" s="67">
        <v>4.3023899999999997E-2</v>
      </c>
      <c r="AB40" s="67">
        <v>2.7168456184562241E-2</v>
      </c>
    </row>
    <row r="41" spans="1:28" ht="11.25" customHeight="1" x14ac:dyDescent="0.2">
      <c r="A41" s="43" t="s">
        <v>51</v>
      </c>
      <c r="B41" s="67">
        <f t="shared" ref="B41" si="38">SUM(C41:D41)</f>
        <v>3.2224213541741142</v>
      </c>
      <c r="C41" s="67">
        <f t="shared" si="31"/>
        <v>2.6663329999999998</v>
      </c>
      <c r="D41" s="67">
        <f t="shared" si="31"/>
        <v>0.5560883541741144</v>
      </c>
      <c r="E41" s="68"/>
      <c r="F41" s="67">
        <f t="shared" ref="F41" si="39">SUM(G41:H41)</f>
        <v>0.5</v>
      </c>
      <c r="G41" s="67">
        <v>0.5</v>
      </c>
      <c r="H41" s="67">
        <v>0</v>
      </c>
      <c r="I41" s="67"/>
      <c r="J41" s="67">
        <f t="shared" ref="J41" si="40">SUM(K41:L41)</f>
        <v>0.62546097471488338</v>
      </c>
      <c r="K41" s="67">
        <v>0.51800000000000002</v>
      </c>
      <c r="L41" s="67">
        <v>0.1074609747148834</v>
      </c>
      <c r="M41" s="67"/>
      <c r="N41" s="67">
        <f t="shared" ref="N41" si="41">SUM(O41:P41)</f>
        <v>0.63906036609774008</v>
      </c>
      <c r="O41" s="67">
        <v>0.50600000000000001</v>
      </c>
      <c r="P41" s="67">
        <v>0.13306036609774002</v>
      </c>
      <c r="Q41" s="67"/>
      <c r="R41" s="67">
        <f t="shared" ref="R41" si="42">SUM(S41:T41)</f>
        <v>0.49665040795037663</v>
      </c>
      <c r="S41" s="67">
        <v>0.40332299999999999</v>
      </c>
      <c r="T41" s="67">
        <v>9.332740795037664E-2</v>
      </c>
      <c r="U41" s="67"/>
      <c r="V41" s="67">
        <f t="shared" ref="V41" si="43">SUM(W41:X41)</f>
        <v>0.47677095731572805</v>
      </c>
      <c r="W41" s="67">
        <v>0.38030000000000003</v>
      </c>
      <c r="X41" s="67">
        <v>9.6470957315727995E-2</v>
      </c>
      <c r="Y41" s="67"/>
      <c r="Z41" s="67">
        <f t="shared" ref="Z41" si="44">SUM(AA41:AB41)</f>
        <v>0.48447864809538627</v>
      </c>
      <c r="AA41" s="67">
        <v>0.35870999999999997</v>
      </c>
      <c r="AB41" s="67">
        <v>0.12576864809538629</v>
      </c>
    </row>
    <row r="42" spans="1:28" ht="11.25" customHeight="1" x14ac:dyDescent="0.2">
      <c r="A42" s="43" t="s">
        <v>125</v>
      </c>
      <c r="B42" s="67">
        <f t="shared" ref="B42" si="45">SUM(C42:D42)</f>
        <v>0</v>
      </c>
      <c r="C42" s="67">
        <v>0</v>
      </c>
      <c r="D42" s="67">
        <v>0</v>
      </c>
      <c r="E42" s="68"/>
      <c r="F42" s="67">
        <f>SUM(G42:H42)</f>
        <v>0</v>
      </c>
      <c r="G42" s="67">
        <v>0</v>
      </c>
      <c r="H42" s="67">
        <v>0</v>
      </c>
      <c r="I42" s="67"/>
      <c r="J42" s="67">
        <f t="shared" ref="J42" si="46">SUM(K42:L42)</f>
        <v>0</v>
      </c>
      <c r="K42" s="67">
        <v>0</v>
      </c>
      <c r="L42" s="67">
        <v>0</v>
      </c>
      <c r="M42" s="67"/>
      <c r="N42" s="67">
        <f t="shared" ref="N42" si="47">SUM(O42:P42)</f>
        <v>0</v>
      </c>
      <c r="O42" s="67">
        <v>0</v>
      </c>
      <c r="P42" s="67">
        <v>0</v>
      </c>
      <c r="Q42" s="67"/>
      <c r="R42" s="67">
        <f t="shared" ref="R42" si="48">SUM(S42:T42)</f>
        <v>0</v>
      </c>
      <c r="S42" s="67">
        <v>0</v>
      </c>
      <c r="T42" s="67">
        <v>0</v>
      </c>
      <c r="U42" s="67"/>
      <c r="V42" s="67">
        <f t="shared" ref="V42" si="49">SUM(W42:X42)</f>
        <v>0</v>
      </c>
      <c r="W42" s="67">
        <v>0</v>
      </c>
      <c r="X42" s="67">
        <v>0</v>
      </c>
      <c r="Y42" s="67"/>
      <c r="Z42" s="67">
        <f t="shared" ref="Z42" si="50">SUM(AA42:AB42)</f>
        <v>0</v>
      </c>
      <c r="AA42" s="67">
        <v>0</v>
      </c>
      <c r="AB42" s="67">
        <v>0</v>
      </c>
    </row>
    <row r="43" spans="1:28" ht="11.25" customHeight="1" x14ac:dyDescent="0.2">
      <c r="A43" s="43"/>
      <c r="B43" s="67"/>
      <c r="C43" s="67"/>
      <c r="D43" s="67"/>
      <c r="E43" s="68"/>
      <c r="F43" s="67"/>
      <c r="G43" s="67"/>
      <c r="H43" s="67"/>
      <c r="I43" s="67"/>
      <c r="J43" s="67"/>
      <c r="K43" s="67"/>
      <c r="L43" s="67"/>
      <c r="M43" s="67"/>
      <c r="N43" s="67"/>
      <c r="O43" s="67"/>
      <c r="P43" s="67"/>
      <c r="Q43" s="67"/>
      <c r="R43" s="67"/>
      <c r="S43" s="67"/>
      <c r="T43" s="67"/>
      <c r="U43" s="67"/>
      <c r="V43" s="67"/>
      <c r="W43" s="67"/>
      <c r="X43" s="67"/>
      <c r="Y43" s="67"/>
      <c r="Z43" s="67"/>
      <c r="AA43" s="67"/>
      <c r="AB43" s="67"/>
    </row>
    <row r="44" spans="1:28" s="1" customFormat="1" ht="11.25" customHeight="1" x14ac:dyDescent="0.25">
      <c r="A44" s="33" t="s">
        <v>52</v>
      </c>
      <c r="B44" s="65">
        <f>SUM(C44:D44)</f>
        <v>14.998890958816069</v>
      </c>
      <c r="C44" s="65">
        <f>SUM(C45:C47)</f>
        <v>12.068738829999999</v>
      </c>
      <c r="D44" s="65">
        <f>SUM(D45:D47)</f>
        <v>2.9301521288160712</v>
      </c>
      <c r="E44" s="69"/>
      <c r="F44" s="65">
        <f>SUM(G44:H44)</f>
        <v>3.8109999999999999</v>
      </c>
      <c r="G44" s="65">
        <f>SUM(G45:G47)</f>
        <v>3.8109999999999999</v>
      </c>
      <c r="H44" s="65">
        <f>SUM(H45:H47)</f>
        <v>0</v>
      </c>
      <c r="I44" s="65"/>
      <c r="J44" s="65">
        <f>SUM(K44:L44)</f>
        <v>2.1950030248765078</v>
      </c>
      <c r="K44" s="65">
        <f>SUM(K45:K47)</f>
        <v>1.97</v>
      </c>
      <c r="L44" s="65">
        <f>SUM(L45:L47)</f>
        <v>0.22500302487650792</v>
      </c>
      <c r="M44" s="65"/>
      <c r="N44" s="65">
        <f>SUM(O44:P44)</f>
        <v>1.1297644337894819</v>
      </c>
      <c r="O44" s="65">
        <f>SUM(O45:O47)</f>
        <v>0.67515400000000003</v>
      </c>
      <c r="P44" s="65">
        <f>SUM(P45:P47)</f>
        <v>0.4546104337894819</v>
      </c>
      <c r="Q44" s="65"/>
      <c r="R44" s="65">
        <f>SUM(S44:T44)</f>
        <v>2.7612349184292975</v>
      </c>
      <c r="S44" s="65">
        <f>SUM(S45:S47)</f>
        <v>2.07911037</v>
      </c>
      <c r="T44" s="65">
        <f>SUM(T45:T47)</f>
        <v>0.68212454842929737</v>
      </c>
      <c r="U44" s="65"/>
      <c r="V44" s="65">
        <f>SUM(W44:X44)</f>
        <v>4.8213911731659831</v>
      </c>
      <c r="W44" s="65">
        <f>SUM(W45:W47)</f>
        <v>3.3653169299999997</v>
      </c>
      <c r="X44" s="65">
        <f>SUM(X45:X47)</f>
        <v>1.456074243165983</v>
      </c>
      <c r="Y44" s="65"/>
      <c r="Z44" s="65">
        <f>SUM(AA44:AB44)</f>
        <v>0.28049740855480126</v>
      </c>
      <c r="AA44" s="65">
        <f>SUM(AA45:AA47)</f>
        <v>0.16815752999999997</v>
      </c>
      <c r="AB44" s="65">
        <f>SUM(AB45:AB47)</f>
        <v>0.11233987855480129</v>
      </c>
    </row>
    <row r="45" spans="1:28" ht="11.25" customHeight="1" x14ac:dyDescent="0.2">
      <c r="A45" s="43" t="s">
        <v>53</v>
      </c>
      <c r="B45" s="67">
        <f t="shared" ref="B45:B47" si="51">SUM(C45:D45)</f>
        <v>0.73747663310392264</v>
      </c>
      <c r="C45" s="67">
        <f t="shared" ref="C45:D47" si="52">SUMIF($F$4:$AB$4,C$4,$F45:$AB45)</f>
        <v>0.22687582000000001</v>
      </c>
      <c r="D45" s="67">
        <f t="shared" si="52"/>
        <v>0.51060081310392258</v>
      </c>
      <c r="E45" s="68"/>
      <c r="F45" s="67">
        <f t="shared" ref="F45:F47" si="53">SUM(G45:H45)</f>
        <v>0</v>
      </c>
      <c r="G45" s="67">
        <v>0</v>
      </c>
      <c r="H45" s="67">
        <v>0</v>
      </c>
      <c r="I45" s="67"/>
      <c r="J45" s="67">
        <f t="shared" ref="J45:J46" si="54">SUM(K45:L45)</f>
        <v>0</v>
      </c>
      <c r="K45" s="67">
        <v>0</v>
      </c>
      <c r="L45" s="67">
        <v>0</v>
      </c>
      <c r="M45" s="67"/>
      <c r="N45" s="67">
        <f t="shared" ref="N45:N46" si="55">SUM(O45:P45)</f>
        <v>0.24344065139771842</v>
      </c>
      <c r="O45" s="67">
        <v>1.2999999999999999E-2</v>
      </c>
      <c r="P45" s="67">
        <v>0.23044065139771841</v>
      </c>
      <c r="Q45" s="67"/>
      <c r="R45" s="67">
        <f t="shared" ref="R45:R46" si="56">SUM(S45:T45)</f>
        <v>6.1157127458937498E-2</v>
      </c>
      <c r="S45" s="67">
        <v>5.3183080000000001E-2</v>
      </c>
      <c r="T45" s="67">
        <v>7.9740474589374954E-3</v>
      </c>
      <c r="U45" s="67"/>
      <c r="V45" s="67">
        <f t="shared" ref="V45:V46" si="57">SUM(W45:X45)</f>
        <v>0.4313786040648046</v>
      </c>
      <c r="W45" s="67">
        <v>0.15950900000000001</v>
      </c>
      <c r="X45" s="67">
        <v>0.27186960406480459</v>
      </c>
      <c r="Y45" s="67"/>
      <c r="Z45" s="67">
        <f t="shared" ref="Z45:Z46" si="58">SUM(AA45:AB45)</f>
        <v>1.5002501824620924E-3</v>
      </c>
      <c r="AA45" s="67">
        <v>1.18374E-3</v>
      </c>
      <c r="AB45" s="67">
        <v>3.1651018246209235E-4</v>
      </c>
    </row>
    <row r="46" spans="1:28" ht="11.25" customHeight="1" x14ac:dyDescent="0.2">
      <c r="A46" s="43" t="s">
        <v>54</v>
      </c>
      <c r="B46" s="67">
        <f t="shared" si="51"/>
        <v>0.62756892883699633</v>
      </c>
      <c r="C46" s="67">
        <f t="shared" si="52"/>
        <v>0.49164612999999996</v>
      </c>
      <c r="D46" s="67">
        <f t="shared" si="52"/>
        <v>0.1359227988369964</v>
      </c>
      <c r="E46" s="68"/>
      <c r="F46" s="67">
        <f t="shared" si="53"/>
        <v>0</v>
      </c>
      <c r="G46" s="67">
        <v>0</v>
      </c>
      <c r="H46" s="67">
        <v>0</v>
      </c>
      <c r="I46" s="67"/>
      <c r="J46" s="67">
        <f t="shared" si="54"/>
        <v>5.6565594768167998E-3</v>
      </c>
      <c r="K46" s="67">
        <v>5.0000000000000001E-3</v>
      </c>
      <c r="L46" s="67">
        <v>6.5655947681679994E-4</v>
      </c>
      <c r="M46" s="67"/>
      <c r="N46" s="67">
        <f t="shared" si="55"/>
        <v>7.5957254135987973E-2</v>
      </c>
      <c r="O46" s="67">
        <v>5.9499999999999997E-2</v>
      </c>
      <c r="P46" s="67">
        <v>1.6457254135987972E-2</v>
      </c>
      <c r="Q46" s="67"/>
      <c r="R46" s="67">
        <f t="shared" si="56"/>
        <v>0.11942763705829224</v>
      </c>
      <c r="S46" s="67">
        <v>9.64E-2</v>
      </c>
      <c r="T46" s="67">
        <v>2.3027637058292236E-2</v>
      </c>
      <c r="U46" s="67"/>
      <c r="V46" s="67">
        <f t="shared" si="57"/>
        <v>0.41474933924095453</v>
      </c>
      <c r="W46" s="67">
        <v>0.324405</v>
      </c>
      <c r="X46" s="67">
        <v>9.034433924095453E-2</v>
      </c>
      <c r="Y46" s="67"/>
      <c r="Z46" s="67">
        <f t="shared" si="58"/>
        <v>1.1778138924944868E-2</v>
      </c>
      <c r="AA46" s="67">
        <v>6.3411299999999995E-3</v>
      </c>
      <c r="AB46" s="67">
        <v>5.4370089249448691E-3</v>
      </c>
    </row>
    <row r="47" spans="1:28" ht="11.25" customHeight="1" x14ac:dyDescent="0.2">
      <c r="A47" s="43" t="s">
        <v>55</v>
      </c>
      <c r="B47" s="67">
        <f t="shared" si="51"/>
        <v>13.633845396875152</v>
      </c>
      <c r="C47" s="67">
        <f t="shared" si="52"/>
        <v>11.35021688</v>
      </c>
      <c r="D47" s="67">
        <f t="shared" si="52"/>
        <v>2.2836285168751522</v>
      </c>
      <c r="E47" s="68"/>
      <c r="F47" s="67">
        <f t="shared" si="53"/>
        <v>3.8109999999999999</v>
      </c>
      <c r="G47" s="67">
        <v>3.8109999999999999</v>
      </c>
      <c r="H47" s="67">
        <v>0</v>
      </c>
      <c r="I47" s="67"/>
      <c r="J47" s="67">
        <f>SUM(K47:L47)</f>
        <v>2.1893464653996912</v>
      </c>
      <c r="K47" s="67">
        <v>1.9650000000000001</v>
      </c>
      <c r="L47" s="67">
        <v>0.22434646539969111</v>
      </c>
      <c r="M47" s="67"/>
      <c r="N47" s="67">
        <f>SUM(O47:P47)</f>
        <v>0.81036652825577549</v>
      </c>
      <c r="O47" s="67">
        <v>0.60265400000000002</v>
      </c>
      <c r="P47" s="67">
        <v>0.20771252825577552</v>
      </c>
      <c r="Q47" s="67"/>
      <c r="R47" s="67">
        <f>SUM(S47:T47)</f>
        <v>2.5806501539120674</v>
      </c>
      <c r="S47" s="67">
        <v>1.92952729</v>
      </c>
      <c r="T47" s="67">
        <v>0.65112286391206764</v>
      </c>
      <c r="U47" s="67"/>
      <c r="V47" s="67">
        <f>SUM(W47:X47)</f>
        <v>3.9752632298602233</v>
      </c>
      <c r="W47" s="67">
        <v>2.8814029299999997</v>
      </c>
      <c r="X47" s="67">
        <v>1.0938602998602238</v>
      </c>
      <c r="Y47" s="67"/>
      <c r="Z47" s="67">
        <f>SUM(AA47:AB47)</f>
        <v>0.26721901944739435</v>
      </c>
      <c r="AA47" s="67">
        <v>0.16063265999999998</v>
      </c>
      <c r="AB47" s="67">
        <v>0.10658635944739434</v>
      </c>
    </row>
    <row r="48" spans="1:28" ht="11.25" customHeight="1" x14ac:dyDescent="0.2">
      <c r="A48" s="43"/>
      <c r="B48" s="67"/>
      <c r="C48" s="67"/>
      <c r="D48" s="67"/>
      <c r="E48" s="68"/>
      <c r="F48" s="67"/>
      <c r="G48" s="67"/>
      <c r="H48" s="67"/>
      <c r="I48" s="67"/>
      <c r="J48" s="67"/>
      <c r="K48" s="67"/>
      <c r="L48" s="67"/>
      <c r="M48" s="67"/>
      <c r="N48" s="67"/>
      <c r="O48" s="67"/>
      <c r="P48" s="67"/>
      <c r="Q48" s="67"/>
      <c r="R48" s="67"/>
      <c r="S48" s="67"/>
      <c r="T48" s="67"/>
      <c r="U48" s="67"/>
      <c r="V48" s="67"/>
      <c r="W48" s="67"/>
      <c r="X48" s="67"/>
      <c r="Y48" s="67"/>
      <c r="Z48" s="67"/>
      <c r="AA48" s="67"/>
      <c r="AB48" s="67"/>
    </row>
    <row r="49" spans="1:28" s="1" customFormat="1" ht="11.25" customHeight="1" x14ac:dyDescent="0.25">
      <c r="A49" s="33" t="s">
        <v>56</v>
      </c>
      <c r="B49" s="65">
        <f>SUM(C49:D49)</f>
        <v>73.950703702092198</v>
      </c>
      <c r="C49" s="65">
        <f>SUM(C50:C56)</f>
        <v>62.986974170000003</v>
      </c>
      <c r="D49" s="65">
        <f>SUM(D50:D56)</f>
        <v>10.963729532092202</v>
      </c>
      <c r="E49" s="69"/>
      <c r="F49" s="65">
        <f>SUM(G49:H49)</f>
        <v>24.157</v>
      </c>
      <c r="G49" s="65">
        <f>SUM(G50:G56)</f>
        <v>24.157</v>
      </c>
      <c r="H49" s="65">
        <f>SUM(H50:H56)</f>
        <v>0</v>
      </c>
      <c r="I49" s="65"/>
      <c r="J49" s="65">
        <f>SUM(K49:L49)</f>
        <v>17.722574867835402</v>
      </c>
      <c r="K49" s="65">
        <f>SUM(K50:K56)</f>
        <v>14.605905</v>
      </c>
      <c r="L49" s="65">
        <f>SUM(L50:L56)</f>
        <v>3.1166698678354017</v>
      </c>
      <c r="M49" s="65"/>
      <c r="N49" s="65">
        <f>SUM(O49:P49)</f>
        <v>7.9118493127976031</v>
      </c>
      <c r="O49" s="65">
        <f>SUM(O50:O56)</f>
        <v>6.3223069999999986</v>
      </c>
      <c r="P49" s="65">
        <f>SUM(P50:P56)</f>
        <v>1.5895423127976049</v>
      </c>
      <c r="Q49" s="65"/>
      <c r="R49" s="65">
        <f>SUM(S49:T49)</f>
        <v>13.031180661733469</v>
      </c>
      <c r="S49" s="65">
        <f>SUM(S50:S56)</f>
        <v>10.072902900000001</v>
      </c>
      <c r="T49" s="65">
        <f>SUM(T50:T56)</f>
        <v>2.9582777617334681</v>
      </c>
      <c r="U49" s="65"/>
      <c r="V49" s="65">
        <f>SUM(W49:X49)</f>
        <v>8.687446176823908</v>
      </c>
      <c r="W49" s="65">
        <f>SUM(W50:W56)</f>
        <v>6.3633536299999989</v>
      </c>
      <c r="X49" s="65">
        <f>SUM(X50:X56)</f>
        <v>2.32409254682391</v>
      </c>
      <c r="Y49" s="65"/>
      <c r="Z49" s="65">
        <f>SUM(AA49:AB49)</f>
        <v>2.4406526829018165</v>
      </c>
      <c r="AA49" s="65">
        <f>SUM(AA50:AA56)</f>
        <v>1.4655056400000002</v>
      </c>
      <c r="AB49" s="65">
        <f>SUM(AB50:AB56)</f>
        <v>0.97514704290181631</v>
      </c>
    </row>
    <row r="50" spans="1:28" ht="11.25" customHeight="1" x14ac:dyDescent="0.2">
      <c r="A50" s="43" t="s">
        <v>57</v>
      </c>
      <c r="B50" s="67">
        <f t="shared" ref="B50:B56" si="59">SUM(C50:D50)</f>
        <v>3.3400777984385046</v>
      </c>
      <c r="C50" s="67">
        <f t="shared" ref="C50:D56" si="60">SUMIF($F$4:$AB$4,C$4,$F50:$AB50)</f>
        <v>2.6111438099999997</v>
      </c>
      <c r="D50" s="67">
        <f t="shared" si="60"/>
        <v>0.72893398843850488</v>
      </c>
      <c r="E50" s="68"/>
      <c r="F50" s="67">
        <f t="shared" ref="F50:F56" si="61">SUM(G50:H50)</f>
        <v>0</v>
      </c>
      <c r="G50" s="67">
        <v>0</v>
      </c>
      <c r="H50" s="67">
        <v>0</v>
      </c>
      <c r="I50" s="67"/>
      <c r="J50" s="67">
        <f t="shared" ref="J50:J56" si="62">SUM(K50:L50)</f>
        <v>0.34221630583143087</v>
      </c>
      <c r="K50" s="67">
        <v>0.316</v>
      </c>
      <c r="L50" s="67">
        <v>2.621630583143084E-2</v>
      </c>
      <c r="M50" s="67"/>
      <c r="N50" s="67">
        <f t="shared" ref="N50:N56" si="63">SUM(O50:P50)</f>
        <v>0.98400634553010891</v>
      </c>
      <c r="O50" s="67">
        <v>0.90800000000000003</v>
      </c>
      <c r="P50" s="67">
        <v>7.6006345530108918E-2</v>
      </c>
      <c r="Q50" s="67"/>
      <c r="R50" s="67">
        <f t="shared" ref="R50:R56" si="64">SUM(S50:T50)</f>
        <v>0.68236262247479229</v>
      </c>
      <c r="S50" s="67">
        <v>0.36799243999999998</v>
      </c>
      <c r="T50" s="67">
        <v>0.31437018247479237</v>
      </c>
      <c r="U50" s="67"/>
      <c r="V50" s="67">
        <f t="shared" ref="V50:V56" si="65">SUM(W50:X50)</f>
        <v>0.977662215576239</v>
      </c>
      <c r="W50" s="67">
        <v>0.80024499999999998</v>
      </c>
      <c r="X50" s="67">
        <v>0.17741721557623902</v>
      </c>
      <c r="Y50" s="67"/>
      <c r="Z50" s="67">
        <f t="shared" ref="Z50:Z56" si="66">SUM(AA50:AB50)</f>
        <v>0.35383030902593382</v>
      </c>
      <c r="AA50" s="67">
        <v>0.21890637000000002</v>
      </c>
      <c r="AB50" s="67">
        <v>0.13492393902593378</v>
      </c>
    </row>
    <row r="51" spans="1:28" ht="11.25" customHeight="1" x14ac:dyDescent="0.2">
      <c r="A51" s="43" t="s">
        <v>58</v>
      </c>
      <c r="B51" s="67">
        <f t="shared" si="59"/>
        <v>9.9611894578525213</v>
      </c>
      <c r="C51" s="67">
        <f t="shared" si="60"/>
        <v>8.2933141199999998</v>
      </c>
      <c r="D51" s="67">
        <f t="shared" si="60"/>
        <v>1.6678753378525211</v>
      </c>
      <c r="E51" s="68"/>
      <c r="F51" s="67">
        <f t="shared" si="61"/>
        <v>2.9060000000000001</v>
      </c>
      <c r="G51" s="67">
        <v>2.9060000000000001</v>
      </c>
      <c r="H51" s="67">
        <v>0</v>
      </c>
      <c r="I51" s="67"/>
      <c r="J51" s="67">
        <f t="shared" si="62"/>
        <v>1.1993449672902434</v>
      </c>
      <c r="K51" s="67">
        <v>0.89390200000000009</v>
      </c>
      <c r="L51" s="67">
        <v>0.30544296729024345</v>
      </c>
      <c r="M51" s="67"/>
      <c r="N51" s="67">
        <f t="shared" si="63"/>
        <v>0.60513860068065228</v>
      </c>
      <c r="O51" s="67">
        <v>0.41169299999999998</v>
      </c>
      <c r="P51" s="67">
        <v>0.19344560068065225</v>
      </c>
      <c r="Q51" s="67"/>
      <c r="R51" s="67">
        <f t="shared" si="64"/>
        <v>2.4249942471637613</v>
      </c>
      <c r="S51" s="67">
        <v>2.0390695000000001</v>
      </c>
      <c r="T51" s="67">
        <v>0.38592474716376129</v>
      </c>
      <c r="U51" s="67"/>
      <c r="V51" s="67">
        <f t="shared" si="65"/>
        <v>2.3734973796029868</v>
      </c>
      <c r="W51" s="67">
        <v>1.766173</v>
      </c>
      <c r="X51" s="67">
        <v>0.60732437960298669</v>
      </c>
      <c r="Y51" s="67"/>
      <c r="Z51" s="67">
        <f t="shared" si="66"/>
        <v>0.45221426311487734</v>
      </c>
      <c r="AA51" s="67">
        <v>0.27647661999999995</v>
      </c>
      <c r="AB51" s="67">
        <v>0.17573764311487738</v>
      </c>
    </row>
    <row r="52" spans="1:28" ht="11.25" customHeight="1" x14ac:dyDescent="0.2">
      <c r="A52" s="43" t="s">
        <v>59</v>
      </c>
      <c r="B52" s="67">
        <f t="shared" si="59"/>
        <v>48.927983792424172</v>
      </c>
      <c r="C52" s="67">
        <f t="shared" si="60"/>
        <v>42.750135000000007</v>
      </c>
      <c r="D52" s="67">
        <f t="shared" si="60"/>
        <v>6.1778487924241636</v>
      </c>
      <c r="E52" s="68"/>
      <c r="F52" s="67">
        <f t="shared" si="61"/>
        <v>20.399000000000001</v>
      </c>
      <c r="G52" s="67">
        <v>20.399000000000001</v>
      </c>
      <c r="H52" s="67">
        <v>0</v>
      </c>
      <c r="I52" s="67"/>
      <c r="J52" s="67">
        <f t="shared" si="62"/>
        <v>14.100993153097045</v>
      </c>
      <c r="K52" s="67">
        <v>11.560003</v>
      </c>
      <c r="L52" s="67">
        <v>2.5409901530970451</v>
      </c>
      <c r="M52" s="67"/>
      <c r="N52" s="67">
        <f t="shared" si="63"/>
        <v>4.8872334379414628</v>
      </c>
      <c r="O52" s="67">
        <v>3.8131479999999995</v>
      </c>
      <c r="P52" s="67">
        <v>1.0740854379414637</v>
      </c>
      <c r="Q52" s="67"/>
      <c r="R52" s="67">
        <f t="shared" si="64"/>
        <v>6.5291140081394206</v>
      </c>
      <c r="S52" s="67">
        <v>4.9783650000000002</v>
      </c>
      <c r="T52" s="67">
        <v>1.5507490081394204</v>
      </c>
      <c r="U52" s="67"/>
      <c r="V52" s="67">
        <f t="shared" si="65"/>
        <v>2.8448977614687312</v>
      </c>
      <c r="W52" s="67">
        <v>1.8940810000000001</v>
      </c>
      <c r="X52" s="67">
        <v>0.95081676146873129</v>
      </c>
      <c r="Y52" s="67"/>
      <c r="Z52" s="67">
        <f t="shared" si="66"/>
        <v>0.16674543177750289</v>
      </c>
      <c r="AA52" s="67">
        <v>0.10553799999999999</v>
      </c>
      <c r="AB52" s="67">
        <v>6.1207431777502888E-2</v>
      </c>
    </row>
    <row r="53" spans="1:28" ht="11.25" customHeight="1" x14ac:dyDescent="0.2">
      <c r="A53" s="43" t="s">
        <v>60</v>
      </c>
      <c r="B53" s="67">
        <f t="shared" si="59"/>
        <v>3.766189547050474</v>
      </c>
      <c r="C53" s="67">
        <f t="shared" si="60"/>
        <v>2.9117410000000001</v>
      </c>
      <c r="D53" s="67">
        <f t="shared" si="60"/>
        <v>0.85444854705047391</v>
      </c>
      <c r="E53" s="68"/>
      <c r="F53" s="67">
        <f t="shared" si="61"/>
        <v>0.35399999999999998</v>
      </c>
      <c r="G53" s="67">
        <v>0.35399999999999998</v>
      </c>
      <c r="H53" s="67">
        <v>0</v>
      </c>
      <c r="I53" s="67"/>
      <c r="J53" s="67">
        <f t="shared" si="62"/>
        <v>0.42756032074084738</v>
      </c>
      <c r="K53" s="67">
        <v>0.38900000000000001</v>
      </c>
      <c r="L53" s="67">
        <v>3.8560320740847344E-2</v>
      </c>
      <c r="M53" s="67"/>
      <c r="N53" s="67">
        <f t="shared" si="63"/>
        <v>0.63647229484259249</v>
      </c>
      <c r="O53" s="67">
        <v>0.59499999999999997</v>
      </c>
      <c r="P53" s="67">
        <v>4.1472294842592482E-2</v>
      </c>
      <c r="Q53" s="67"/>
      <c r="R53" s="67">
        <f t="shared" si="64"/>
        <v>0.98853239026153805</v>
      </c>
      <c r="S53" s="67">
        <v>0.75586399999999998</v>
      </c>
      <c r="T53" s="67">
        <v>0.23266839026153804</v>
      </c>
      <c r="U53" s="67"/>
      <c r="V53" s="67">
        <f t="shared" si="65"/>
        <v>0.33248876828137869</v>
      </c>
      <c r="W53" s="67">
        <v>0.22500000000000001</v>
      </c>
      <c r="X53" s="67">
        <v>0.1074887682813787</v>
      </c>
      <c r="Y53" s="67"/>
      <c r="Z53" s="67">
        <f t="shared" si="66"/>
        <v>1.0271357729241173</v>
      </c>
      <c r="AA53" s="67">
        <v>0.59287699999999999</v>
      </c>
      <c r="AB53" s="67">
        <v>0.4342587729241173</v>
      </c>
    </row>
    <row r="54" spans="1:28" ht="11.25" customHeight="1" x14ac:dyDescent="0.2">
      <c r="A54" s="43" t="s">
        <v>61</v>
      </c>
      <c r="B54" s="67">
        <f t="shared" si="59"/>
        <v>1.7427498788103017</v>
      </c>
      <c r="C54" s="67">
        <f t="shared" si="60"/>
        <v>1.3480000000000001</v>
      </c>
      <c r="D54" s="67">
        <f t="shared" si="60"/>
        <v>0.39474987881030171</v>
      </c>
      <c r="E54" s="68"/>
      <c r="F54" s="67">
        <f t="shared" si="61"/>
        <v>0</v>
      </c>
      <c r="G54" s="67">
        <v>0</v>
      </c>
      <c r="H54" s="67">
        <v>0</v>
      </c>
      <c r="I54" s="67"/>
      <c r="J54" s="67">
        <f t="shared" si="62"/>
        <v>0</v>
      </c>
      <c r="K54" s="67">
        <v>0</v>
      </c>
      <c r="L54" s="67">
        <v>0</v>
      </c>
      <c r="M54" s="67"/>
      <c r="N54" s="67">
        <f t="shared" si="63"/>
        <v>0</v>
      </c>
      <c r="O54" s="67">
        <v>0</v>
      </c>
      <c r="P54" s="67">
        <v>0</v>
      </c>
      <c r="Q54" s="67"/>
      <c r="R54" s="67">
        <f t="shared" si="64"/>
        <v>0.68147781461555268</v>
      </c>
      <c r="S54" s="67">
        <v>0.53900000000000003</v>
      </c>
      <c r="T54" s="67">
        <v>0.14247781461555259</v>
      </c>
      <c r="U54" s="67"/>
      <c r="V54" s="67">
        <f t="shared" si="65"/>
        <v>0.89454873465531604</v>
      </c>
      <c r="W54" s="67">
        <v>0.70899999999999996</v>
      </c>
      <c r="X54" s="67">
        <v>0.1855487346553161</v>
      </c>
      <c r="Y54" s="67"/>
      <c r="Z54" s="67">
        <f t="shared" si="66"/>
        <v>0.16672332953943303</v>
      </c>
      <c r="AA54" s="67">
        <v>0.1</v>
      </c>
      <c r="AB54" s="67">
        <v>6.672332953943301E-2</v>
      </c>
    </row>
    <row r="55" spans="1:28" ht="11.25" customHeight="1" x14ac:dyDescent="0.2">
      <c r="A55" s="43" t="s">
        <v>62</v>
      </c>
      <c r="B55" s="67">
        <f t="shared" si="59"/>
        <v>0.59552663539594231</v>
      </c>
      <c r="C55" s="67">
        <f t="shared" si="60"/>
        <v>0.47254399999999996</v>
      </c>
      <c r="D55" s="67">
        <f t="shared" si="60"/>
        <v>0.1229826353959423</v>
      </c>
      <c r="E55" s="68"/>
      <c r="F55" s="67">
        <f t="shared" si="61"/>
        <v>5.8000000000000003E-2</v>
      </c>
      <c r="G55" s="67">
        <v>5.8000000000000003E-2</v>
      </c>
      <c r="H55" s="67">
        <v>0</v>
      </c>
      <c r="I55" s="67"/>
      <c r="J55" s="67">
        <f t="shared" si="62"/>
        <v>0</v>
      </c>
      <c r="K55" s="67">
        <v>0</v>
      </c>
      <c r="L55" s="67">
        <v>0</v>
      </c>
      <c r="M55" s="67"/>
      <c r="N55" s="67">
        <f t="shared" si="63"/>
        <v>0</v>
      </c>
      <c r="O55" s="67">
        <v>0</v>
      </c>
      <c r="P55" s="67">
        <v>0</v>
      </c>
      <c r="Q55" s="67"/>
      <c r="R55" s="67">
        <f t="shared" si="64"/>
        <v>0.31038940814984206</v>
      </c>
      <c r="S55" s="67">
        <v>0.247859</v>
      </c>
      <c r="T55" s="67">
        <v>6.2530408149842065E-2</v>
      </c>
      <c r="U55" s="67"/>
      <c r="V55" s="67">
        <f t="shared" si="65"/>
        <v>0.20579024874375973</v>
      </c>
      <c r="W55" s="67">
        <v>0.15243500000000001</v>
      </c>
      <c r="X55" s="67">
        <v>5.3355248743759714E-2</v>
      </c>
      <c r="Y55" s="67"/>
      <c r="Z55" s="67">
        <f t="shared" si="66"/>
        <v>2.1346978502340519E-2</v>
      </c>
      <c r="AA55" s="67">
        <v>1.4250000000000001E-2</v>
      </c>
      <c r="AB55" s="67">
        <v>7.0969785023405167E-3</v>
      </c>
    </row>
    <row r="56" spans="1:28" ht="11.25" customHeight="1" x14ac:dyDescent="0.2">
      <c r="A56" s="43" t="s">
        <v>63</v>
      </c>
      <c r="B56" s="67">
        <f t="shared" si="59"/>
        <v>5.6169865921202922</v>
      </c>
      <c r="C56" s="67">
        <f t="shared" si="60"/>
        <v>4.6000962399999992</v>
      </c>
      <c r="D56" s="67">
        <f t="shared" si="60"/>
        <v>1.0168903521202932</v>
      </c>
      <c r="E56" s="68"/>
      <c r="F56" s="67">
        <f t="shared" si="61"/>
        <v>0.44</v>
      </c>
      <c r="G56" s="67">
        <v>0.44</v>
      </c>
      <c r="H56" s="67">
        <v>0</v>
      </c>
      <c r="I56" s="67"/>
      <c r="J56" s="67">
        <f t="shared" si="62"/>
        <v>1.6524601208758352</v>
      </c>
      <c r="K56" s="67">
        <v>1.4470000000000001</v>
      </c>
      <c r="L56" s="67">
        <v>0.20546012087583518</v>
      </c>
      <c r="M56" s="67"/>
      <c r="N56" s="67">
        <f t="shared" si="63"/>
        <v>0.79899863380278757</v>
      </c>
      <c r="O56" s="67">
        <v>0.59446600000000005</v>
      </c>
      <c r="P56" s="67">
        <v>0.20453263380278752</v>
      </c>
      <c r="Q56" s="67"/>
      <c r="R56" s="67">
        <f t="shared" si="64"/>
        <v>1.414310170928561</v>
      </c>
      <c r="S56" s="67">
        <v>1.1447529599999999</v>
      </c>
      <c r="T56" s="67">
        <v>0.26955721092856105</v>
      </c>
      <c r="U56" s="67"/>
      <c r="V56" s="67">
        <f t="shared" si="65"/>
        <v>1.0585610684954982</v>
      </c>
      <c r="W56" s="67">
        <v>0.81641962999999995</v>
      </c>
      <c r="X56" s="67">
        <v>0.24214143849549818</v>
      </c>
      <c r="Y56" s="67"/>
      <c r="Z56" s="67">
        <f t="shared" si="66"/>
        <v>0.25265659801761137</v>
      </c>
      <c r="AA56" s="67">
        <v>0.15745765</v>
      </c>
      <c r="AB56" s="67">
        <v>9.5198948017611376E-2</v>
      </c>
    </row>
    <row r="57" spans="1:28" ht="11.25" customHeight="1" x14ac:dyDescent="0.2">
      <c r="A57" s="43"/>
      <c r="B57" s="67"/>
      <c r="C57" s="67"/>
      <c r="D57" s="67"/>
      <c r="E57" s="68"/>
      <c r="F57" s="67"/>
      <c r="G57" s="67"/>
      <c r="H57" s="67"/>
      <c r="I57" s="67"/>
      <c r="J57" s="67"/>
      <c r="K57" s="67"/>
      <c r="L57" s="67"/>
      <c r="M57" s="67"/>
      <c r="N57" s="67"/>
      <c r="O57" s="67"/>
      <c r="P57" s="67"/>
      <c r="Q57" s="67"/>
      <c r="R57" s="67"/>
      <c r="S57" s="67"/>
      <c r="T57" s="67"/>
      <c r="U57" s="67"/>
      <c r="V57" s="67"/>
      <c r="W57" s="67"/>
      <c r="X57" s="67"/>
      <c r="Y57" s="67"/>
      <c r="Z57" s="67"/>
      <c r="AA57" s="67"/>
      <c r="AB57" s="67"/>
    </row>
    <row r="58" spans="1:28" s="1" customFormat="1" ht="11.25" customHeight="1" x14ac:dyDescent="0.25">
      <c r="A58" s="33" t="s">
        <v>64</v>
      </c>
      <c r="B58" s="65">
        <f>SUM(C58:D58)</f>
        <v>2773.5575089275121</v>
      </c>
      <c r="C58" s="65">
        <f>SUM(C59:C69)</f>
        <v>1767.5273515459999</v>
      </c>
      <c r="D58" s="65">
        <f>SUM(D59:D69)</f>
        <v>1006.0301573815121</v>
      </c>
      <c r="E58" s="69"/>
      <c r="F58" s="65">
        <f>SUM(G58:H58)</f>
        <v>771.45110099999988</v>
      </c>
      <c r="G58" s="65">
        <f>SUM(G59:G69)</f>
        <v>771.45110099999988</v>
      </c>
      <c r="H58" s="65">
        <f>SUM(H59:H69)</f>
        <v>0</v>
      </c>
      <c r="I58" s="65"/>
      <c r="J58" s="65">
        <f>SUM(K58:L58)</f>
        <v>357.87089107003169</v>
      </c>
      <c r="K58" s="65">
        <f>SUM(K59:K69)</f>
        <v>227.85333333333332</v>
      </c>
      <c r="L58" s="65">
        <f>SUM(L59:L69)</f>
        <v>130.01755773669834</v>
      </c>
      <c r="M58" s="65"/>
      <c r="N58" s="65">
        <f>SUM(O58:P58)</f>
        <v>221.78999326694253</v>
      </c>
      <c r="O58" s="65">
        <f>SUM(O59:O69)</f>
        <v>101.07250299999998</v>
      </c>
      <c r="P58" s="65">
        <f>SUM(P59:P69)</f>
        <v>120.71749026694253</v>
      </c>
      <c r="Q58" s="65"/>
      <c r="R58" s="65">
        <f>SUM(S58:T58)</f>
        <v>463.98872999988981</v>
      </c>
      <c r="S58" s="65">
        <f>SUM(S59:S69)</f>
        <v>223.13555278000004</v>
      </c>
      <c r="T58" s="65">
        <f>SUM(T59:T69)</f>
        <v>240.85317721988977</v>
      </c>
      <c r="U58" s="65"/>
      <c r="V58" s="65">
        <f>SUM(W58:X58)</f>
        <v>798.42876805503045</v>
      </c>
      <c r="W58" s="65">
        <f>SUM(W59:W69)</f>
        <v>389.50159556599993</v>
      </c>
      <c r="X58" s="65">
        <f>SUM(X59:X69)</f>
        <v>408.92717248903051</v>
      </c>
      <c r="Y58" s="65"/>
      <c r="Z58" s="65">
        <f>SUM(AA58:AB58)</f>
        <v>160.02802553561767</v>
      </c>
      <c r="AA58" s="65">
        <f>SUM(AA59:AA69)</f>
        <v>54.513265866666679</v>
      </c>
      <c r="AB58" s="65">
        <f>SUM(AB59:AB69)</f>
        <v>105.51475966895099</v>
      </c>
    </row>
    <row r="59" spans="1:28" ht="11.25" customHeight="1" x14ac:dyDescent="0.2">
      <c r="A59" s="43" t="s">
        <v>65</v>
      </c>
      <c r="B59" s="67">
        <f t="shared" ref="B59:B69" si="67">SUM(C59:D59)</f>
        <v>12.241410986949132</v>
      </c>
      <c r="C59" s="67">
        <f t="shared" ref="C59:D69" si="68">SUMIF($F$4:$AB$4,C$4,$F59:$AB59)</f>
        <v>9.4336928699999998</v>
      </c>
      <c r="D59" s="67">
        <f t="shared" si="68"/>
        <v>2.8077181169491325</v>
      </c>
      <c r="E59" s="68"/>
      <c r="F59" s="67">
        <f t="shared" ref="F59:F69" si="69">SUM(G59:H59)</f>
        <v>0.69199999999999995</v>
      </c>
      <c r="G59" s="67">
        <v>0.69199999999999995</v>
      </c>
      <c r="H59" s="67">
        <v>0</v>
      </c>
      <c r="I59" s="67"/>
      <c r="J59" s="67">
        <f t="shared" ref="J59:J69" si="70">SUM(K59:L59)</f>
        <v>1.9034173721962111</v>
      </c>
      <c r="K59" s="67">
        <v>1.6419999999999999</v>
      </c>
      <c r="L59" s="67">
        <v>0.26141737219621114</v>
      </c>
      <c r="M59" s="67"/>
      <c r="N59" s="67">
        <f t="shared" ref="N59:N69" si="71">SUM(O59:P59)</f>
        <v>1.0368101100624907</v>
      </c>
      <c r="O59" s="67">
        <v>0.83108899999999997</v>
      </c>
      <c r="P59" s="67">
        <v>0.20572111006249069</v>
      </c>
      <c r="Q59" s="67"/>
      <c r="R59" s="67">
        <f t="shared" ref="R59:R69" si="72">SUM(S59:T59)</f>
        <v>3.8405893632567505</v>
      </c>
      <c r="S59" s="67">
        <v>2.9196101300000001</v>
      </c>
      <c r="T59" s="67">
        <v>0.92097923325675057</v>
      </c>
      <c r="U59" s="67"/>
      <c r="V59" s="67">
        <f t="shared" ref="V59:V69" si="73">SUM(W59:X59)</f>
        <v>3.9984775404713808</v>
      </c>
      <c r="W59" s="67">
        <v>2.88795899</v>
      </c>
      <c r="X59" s="67">
        <v>1.1105185504713806</v>
      </c>
      <c r="Y59" s="67"/>
      <c r="Z59" s="67">
        <f t="shared" ref="Z59:Z69" si="74">SUM(AA59:AB59)</f>
        <v>0.77011660096229961</v>
      </c>
      <c r="AA59" s="67">
        <v>0.46103475000000005</v>
      </c>
      <c r="AB59" s="67">
        <v>0.30908185096229956</v>
      </c>
    </row>
    <row r="60" spans="1:28" ht="11.25" customHeight="1" x14ac:dyDescent="0.2">
      <c r="A60" s="43" t="s">
        <v>66</v>
      </c>
      <c r="B60" s="67">
        <f t="shared" si="67"/>
        <v>1.5334341288659012</v>
      </c>
      <c r="C60" s="67">
        <f t="shared" si="68"/>
        <v>1.1966930000000002</v>
      </c>
      <c r="D60" s="67">
        <f t="shared" si="68"/>
        <v>0.33674112886590113</v>
      </c>
      <c r="E60" s="68"/>
      <c r="F60" s="67">
        <f t="shared" si="69"/>
        <v>0.2</v>
      </c>
      <c r="G60" s="67">
        <v>0.2</v>
      </c>
      <c r="H60" s="67">
        <v>0</v>
      </c>
      <c r="I60" s="67"/>
      <c r="J60" s="67">
        <f t="shared" si="70"/>
        <v>0.14680637827488222</v>
      </c>
      <c r="K60" s="67">
        <v>0.11899999999999999</v>
      </c>
      <c r="L60" s="67">
        <v>2.7806378274882224E-2</v>
      </c>
      <c r="M60" s="67"/>
      <c r="N60" s="67">
        <f t="shared" si="71"/>
        <v>0.1539679627982016</v>
      </c>
      <c r="O60" s="67">
        <v>0.111</v>
      </c>
      <c r="P60" s="67">
        <v>4.2967962798201594E-2</v>
      </c>
      <c r="Q60" s="67"/>
      <c r="R60" s="67">
        <f t="shared" si="72"/>
        <v>0.3242186791268824</v>
      </c>
      <c r="S60" s="67">
        <v>0.24727000000000002</v>
      </c>
      <c r="T60" s="67">
        <v>7.6948679126882358E-2</v>
      </c>
      <c r="U60" s="67"/>
      <c r="V60" s="67">
        <f t="shared" si="73"/>
        <v>0.53375206651924378</v>
      </c>
      <c r="W60" s="67">
        <v>0.41142299999999998</v>
      </c>
      <c r="X60" s="67">
        <v>0.12232906651924383</v>
      </c>
      <c r="Y60" s="67"/>
      <c r="Z60" s="67">
        <f t="shared" si="74"/>
        <v>0.17468904214669112</v>
      </c>
      <c r="AA60" s="67">
        <v>0.108</v>
      </c>
      <c r="AB60" s="67">
        <v>6.6689042146691122E-2</v>
      </c>
    </row>
    <row r="61" spans="1:28" ht="11.25" customHeight="1" x14ac:dyDescent="0.2">
      <c r="A61" s="43" t="s">
        <v>67</v>
      </c>
      <c r="B61" s="67">
        <f t="shared" si="67"/>
        <v>228.14580385193949</v>
      </c>
      <c r="C61" s="67">
        <f t="shared" si="68"/>
        <v>219.29467583333334</v>
      </c>
      <c r="D61" s="67">
        <f t="shared" si="68"/>
        <v>8.8511280186061594</v>
      </c>
      <c r="E61" s="68"/>
      <c r="F61" s="67">
        <f t="shared" si="69"/>
        <v>191.59910099999999</v>
      </c>
      <c r="G61" s="67">
        <v>191.59910099999999</v>
      </c>
      <c r="H61" s="67">
        <v>0</v>
      </c>
      <c r="I61" s="67"/>
      <c r="J61" s="67">
        <f t="shared" si="70"/>
        <v>8.2452739435711742</v>
      </c>
      <c r="K61" s="67">
        <v>7.3133333333333335</v>
      </c>
      <c r="L61" s="67">
        <v>0.93194061023784047</v>
      </c>
      <c r="M61" s="67"/>
      <c r="N61" s="67">
        <f t="shared" si="71"/>
        <v>2.074641328035665</v>
      </c>
      <c r="O61" s="67">
        <v>1.4839420000000001</v>
      </c>
      <c r="P61" s="67">
        <v>0.59069932803566516</v>
      </c>
      <c r="Q61" s="67"/>
      <c r="R61" s="67">
        <f t="shared" si="72"/>
        <v>10.129326568243778</v>
      </c>
      <c r="S61" s="67">
        <v>7.9028579999999993</v>
      </c>
      <c r="T61" s="67">
        <v>2.2264685682437793</v>
      </c>
      <c r="U61" s="67"/>
      <c r="V61" s="67">
        <f t="shared" si="73"/>
        <v>12.938640512053823</v>
      </c>
      <c r="W61" s="67">
        <v>9.1973040000000008</v>
      </c>
      <c r="X61" s="67">
        <v>3.741336512053822</v>
      </c>
      <c r="Y61" s="67"/>
      <c r="Z61" s="67">
        <f t="shared" si="74"/>
        <v>3.158820500035052</v>
      </c>
      <c r="AA61" s="67">
        <v>1.7981374999999999</v>
      </c>
      <c r="AB61" s="67">
        <v>1.3606830000350523</v>
      </c>
    </row>
    <row r="62" spans="1:28" ht="11.25" customHeight="1" x14ac:dyDescent="0.2">
      <c r="A62" s="43" t="s">
        <v>126</v>
      </c>
      <c r="B62" s="67">
        <f t="shared" ref="B62" si="75">SUM(C62:D62)</f>
        <v>2378.3007967905141</v>
      </c>
      <c r="C62" s="67">
        <f t="shared" si="68"/>
        <v>1409.334758426</v>
      </c>
      <c r="D62" s="67">
        <f t="shared" si="68"/>
        <v>968.96603836451436</v>
      </c>
      <c r="E62" s="68"/>
      <c r="F62" s="67">
        <f t="shared" ref="F62" si="76">SUM(G62:H62)</f>
        <v>542.28800000000001</v>
      </c>
      <c r="G62" s="67">
        <v>542.28800000000001</v>
      </c>
      <c r="H62" s="67">
        <v>0</v>
      </c>
      <c r="I62" s="67"/>
      <c r="J62" s="67">
        <f t="shared" ref="J62" si="77">SUM(K62:L62)</f>
        <v>317.88086074582282</v>
      </c>
      <c r="K62" s="67">
        <v>191.773</v>
      </c>
      <c r="L62" s="67">
        <v>126.10786074582282</v>
      </c>
      <c r="M62" s="67"/>
      <c r="N62" s="67">
        <f t="shared" ref="N62" si="78">SUM(O62:P62)</f>
        <v>202.41037228014133</v>
      </c>
      <c r="O62" s="67">
        <v>86.090999999999994</v>
      </c>
      <c r="P62" s="67">
        <v>116.31937228014134</v>
      </c>
      <c r="Q62" s="67"/>
      <c r="R62" s="67">
        <f t="shared" ref="R62" si="79">SUM(S62:T62)</f>
        <v>416.4779106895395</v>
      </c>
      <c r="S62" s="67">
        <v>186.55402185</v>
      </c>
      <c r="T62" s="67">
        <v>229.92388883953953</v>
      </c>
      <c r="U62" s="67"/>
      <c r="V62" s="67">
        <f t="shared" ref="V62" si="80">SUM(W62:X62)</f>
        <v>747.24368996890234</v>
      </c>
      <c r="W62" s="67">
        <v>352.69239457599997</v>
      </c>
      <c r="X62" s="67">
        <v>394.55129539290243</v>
      </c>
      <c r="Y62" s="67"/>
      <c r="Z62" s="67">
        <f t="shared" ref="Z62" si="81">SUM(AA62:AB62)</f>
        <v>151.99996310610828</v>
      </c>
      <c r="AA62" s="67">
        <v>49.936342000000003</v>
      </c>
      <c r="AB62" s="67">
        <v>102.06362110610827</v>
      </c>
    </row>
    <row r="63" spans="1:28" ht="11.25" customHeight="1" x14ac:dyDescent="0.2">
      <c r="A63" s="43" t="s">
        <v>68</v>
      </c>
      <c r="B63" s="67">
        <f t="shared" si="67"/>
        <v>42.880589541644291</v>
      </c>
      <c r="C63" s="67">
        <f t="shared" si="68"/>
        <v>33.145308856666666</v>
      </c>
      <c r="D63" s="67">
        <f t="shared" si="68"/>
        <v>9.7352806849776226</v>
      </c>
      <c r="E63" s="68"/>
      <c r="F63" s="67">
        <f t="shared" si="69"/>
        <v>2.3650000000000002</v>
      </c>
      <c r="G63" s="67">
        <v>2.3650000000000002</v>
      </c>
      <c r="H63" s="67">
        <v>0</v>
      </c>
      <c r="I63" s="67"/>
      <c r="J63" s="67">
        <f t="shared" si="70"/>
        <v>4.8960732275958501</v>
      </c>
      <c r="K63" s="67">
        <v>4.3716666666666661</v>
      </c>
      <c r="L63" s="67">
        <v>0.52440656092918425</v>
      </c>
      <c r="M63" s="67"/>
      <c r="N63" s="67">
        <f t="shared" si="71"/>
        <v>5.822141255017196</v>
      </c>
      <c r="O63" s="67">
        <v>4.742</v>
      </c>
      <c r="P63" s="67">
        <v>1.0801412550171958</v>
      </c>
      <c r="Q63" s="67"/>
      <c r="R63" s="67">
        <f t="shared" si="72"/>
        <v>14.419160790579536</v>
      </c>
      <c r="S63" s="67">
        <v>11.025</v>
      </c>
      <c r="T63" s="67">
        <v>3.3941607905795363</v>
      </c>
      <c r="U63" s="67"/>
      <c r="V63" s="67">
        <f t="shared" si="73"/>
        <v>13.484757729866786</v>
      </c>
      <c r="W63" s="67">
        <v>9.6250619999999998</v>
      </c>
      <c r="X63" s="67">
        <v>3.8596957298667869</v>
      </c>
      <c r="Y63" s="67"/>
      <c r="Z63" s="67">
        <f t="shared" si="74"/>
        <v>1.8934565385849202</v>
      </c>
      <c r="AA63" s="67">
        <v>1.01658019</v>
      </c>
      <c r="AB63" s="67">
        <v>0.87687634858492014</v>
      </c>
    </row>
    <row r="64" spans="1:28" ht="11.25" customHeight="1" x14ac:dyDescent="0.2">
      <c r="A64" s="43" t="s">
        <v>69</v>
      </c>
      <c r="B64" s="67">
        <f t="shared" si="67"/>
        <v>15.142360280395415</v>
      </c>
      <c r="C64" s="67">
        <f t="shared" si="68"/>
        <v>12.024152560000001</v>
      </c>
      <c r="D64" s="67">
        <f t="shared" si="68"/>
        <v>3.1182077203954135</v>
      </c>
      <c r="E64" s="68"/>
      <c r="F64" s="67">
        <f t="shared" si="69"/>
        <v>0.9</v>
      </c>
      <c r="G64" s="67">
        <v>0.9</v>
      </c>
      <c r="H64" s="67">
        <v>0</v>
      </c>
      <c r="I64" s="67"/>
      <c r="J64" s="67">
        <f t="shared" si="70"/>
        <v>3.4049203635993415</v>
      </c>
      <c r="K64" s="67">
        <v>3.0529999999999999</v>
      </c>
      <c r="L64" s="67">
        <v>0.35192036359934176</v>
      </c>
      <c r="M64" s="67"/>
      <c r="N64" s="67">
        <f t="shared" si="71"/>
        <v>1.9381349596327244</v>
      </c>
      <c r="O64" s="67">
        <v>1.3220000000000001</v>
      </c>
      <c r="P64" s="67">
        <v>0.61613495963272435</v>
      </c>
      <c r="Q64" s="67"/>
      <c r="R64" s="67">
        <f t="shared" si="72"/>
        <v>6.6521080667727901</v>
      </c>
      <c r="S64" s="67">
        <v>5.3481365299999997</v>
      </c>
      <c r="T64" s="67">
        <v>1.3039715367727904</v>
      </c>
      <c r="U64" s="67"/>
      <c r="V64" s="67">
        <f t="shared" si="73"/>
        <v>2.2455468584351888</v>
      </c>
      <c r="W64" s="67">
        <v>1.4</v>
      </c>
      <c r="X64" s="67">
        <v>0.84554685843518884</v>
      </c>
      <c r="Y64" s="67"/>
      <c r="Z64" s="67">
        <f t="shared" si="74"/>
        <v>1.6500319553680188E-3</v>
      </c>
      <c r="AA64" s="67">
        <v>1.01603E-3</v>
      </c>
      <c r="AB64" s="67">
        <v>6.3400195536801867E-4</v>
      </c>
    </row>
    <row r="65" spans="1:28" ht="11.25" customHeight="1" x14ac:dyDescent="0.2">
      <c r="A65" s="43" t="s">
        <v>70</v>
      </c>
      <c r="B65" s="67">
        <f t="shared" si="67"/>
        <v>7.5998484820277179</v>
      </c>
      <c r="C65" s="67">
        <f t="shared" si="68"/>
        <v>6.2911083333333329</v>
      </c>
      <c r="D65" s="67">
        <f t="shared" si="68"/>
        <v>1.3087401486943853</v>
      </c>
      <c r="E65" s="68"/>
      <c r="F65" s="67">
        <f t="shared" si="69"/>
        <v>0</v>
      </c>
      <c r="G65" s="67">
        <v>0</v>
      </c>
      <c r="H65" s="67">
        <v>0</v>
      </c>
      <c r="I65" s="67"/>
      <c r="J65" s="67">
        <f t="shared" si="70"/>
        <v>4.0315321227591809</v>
      </c>
      <c r="K65" s="67">
        <v>3.6589999999999998</v>
      </c>
      <c r="L65" s="67">
        <v>0.37253212275918091</v>
      </c>
      <c r="M65" s="67"/>
      <c r="N65" s="67">
        <f t="shared" si="71"/>
        <v>9.5988088883446391E-4</v>
      </c>
      <c r="O65" s="67">
        <v>8.12E-4</v>
      </c>
      <c r="P65" s="67">
        <v>1.4788088883446396E-4</v>
      </c>
      <c r="Q65" s="67"/>
      <c r="R65" s="67">
        <f t="shared" si="72"/>
        <v>1.125813703429527</v>
      </c>
      <c r="S65" s="67">
        <v>0.85299999999999998</v>
      </c>
      <c r="T65" s="67">
        <v>0.27281370342952715</v>
      </c>
      <c r="U65" s="67"/>
      <c r="V65" s="67">
        <f t="shared" si="73"/>
        <v>1.981494944533579</v>
      </c>
      <c r="W65" s="67">
        <v>1.4757260000000001</v>
      </c>
      <c r="X65" s="67">
        <v>0.5057689445335789</v>
      </c>
      <c r="Y65" s="67"/>
      <c r="Z65" s="67">
        <f t="shared" si="74"/>
        <v>0.46004783041659708</v>
      </c>
      <c r="AA65" s="67">
        <v>0.30257033333333333</v>
      </c>
      <c r="AB65" s="67">
        <v>0.15747749708326375</v>
      </c>
    </row>
    <row r="66" spans="1:28" ht="11.25" customHeight="1" x14ac:dyDescent="0.2">
      <c r="A66" s="43" t="s">
        <v>71</v>
      </c>
      <c r="B66" s="67">
        <f t="shared" si="67"/>
        <v>18.495101056804629</v>
      </c>
      <c r="C66" s="67">
        <f t="shared" si="68"/>
        <v>15.043343879999998</v>
      </c>
      <c r="D66" s="67">
        <f t="shared" si="68"/>
        <v>3.451757176804632</v>
      </c>
      <c r="E66" s="68"/>
      <c r="F66" s="67">
        <f t="shared" si="69"/>
        <v>5.4</v>
      </c>
      <c r="G66" s="67">
        <v>5.4</v>
      </c>
      <c r="H66" s="67">
        <v>0</v>
      </c>
      <c r="I66" s="67"/>
      <c r="J66" s="67">
        <f t="shared" si="70"/>
        <v>0.64307377786341458</v>
      </c>
      <c r="K66" s="67">
        <v>0.55600000000000005</v>
      </c>
      <c r="L66" s="67">
        <v>8.7073777863414484E-2</v>
      </c>
      <c r="M66" s="67"/>
      <c r="N66" s="67">
        <f t="shared" si="71"/>
        <v>0.49795537795191647</v>
      </c>
      <c r="O66" s="67">
        <v>0.372</v>
      </c>
      <c r="P66" s="67">
        <v>0.1259553779519165</v>
      </c>
      <c r="Q66" s="67"/>
      <c r="R66" s="67">
        <f t="shared" si="72"/>
        <v>3.0110576497868817</v>
      </c>
      <c r="S66" s="67">
        <v>2.3467533999999999</v>
      </c>
      <c r="T66" s="67">
        <v>0.66430424978688196</v>
      </c>
      <c r="U66" s="67"/>
      <c r="V66" s="67">
        <f t="shared" si="73"/>
        <v>8.2724480792206059</v>
      </c>
      <c r="W66" s="67">
        <v>5.9784639999999998</v>
      </c>
      <c r="X66" s="67">
        <v>2.2939840792206057</v>
      </c>
      <c r="Y66" s="67"/>
      <c r="Z66" s="67">
        <f t="shared" si="74"/>
        <v>0.67056617198181345</v>
      </c>
      <c r="AA66" s="67">
        <v>0.39012648</v>
      </c>
      <c r="AB66" s="67">
        <v>0.2804396919818134</v>
      </c>
    </row>
    <row r="67" spans="1:28" ht="11.25" customHeight="1" x14ac:dyDescent="0.2">
      <c r="A67" s="43" t="s">
        <v>72</v>
      </c>
      <c r="B67" s="67">
        <f t="shared" si="67"/>
        <v>29.902788851572481</v>
      </c>
      <c r="C67" s="67">
        <f t="shared" si="68"/>
        <v>25.804920119999998</v>
      </c>
      <c r="D67" s="67">
        <f t="shared" si="68"/>
        <v>4.0978687315724827</v>
      </c>
      <c r="E67" s="68"/>
      <c r="F67" s="67">
        <f t="shared" si="69"/>
        <v>10.938000000000001</v>
      </c>
      <c r="G67" s="67">
        <v>10.938000000000001</v>
      </c>
      <c r="H67" s="67">
        <v>0</v>
      </c>
      <c r="I67" s="67"/>
      <c r="J67" s="67">
        <f t="shared" si="70"/>
        <v>3.737011070413649</v>
      </c>
      <c r="K67" s="67">
        <v>3.3366666666666664</v>
      </c>
      <c r="L67" s="67">
        <v>0.40034440374698266</v>
      </c>
      <c r="M67" s="67"/>
      <c r="N67" s="67">
        <f t="shared" si="71"/>
        <v>2.9252628789568633</v>
      </c>
      <c r="O67" s="67">
        <v>2.3527290000000001</v>
      </c>
      <c r="P67" s="67">
        <v>0.57253387895686314</v>
      </c>
      <c r="Q67" s="67"/>
      <c r="R67" s="67">
        <f t="shared" si="72"/>
        <v>4.0908714722292814</v>
      </c>
      <c r="S67" s="67">
        <v>3.2099028700000001</v>
      </c>
      <c r="T67" s="67">
        <v>0.88096860222928131</v>
      </c>
      <c r="U67" s="67"/>
      <c r="V67" s="67">
        <f t="shared" si="73"/>
        <v>7.3232789015575896</v>
      </c>
      <c r="W67" s="67">
        <v>5.4741629999999999</v>
      </c>
      <c r="X67" s="67">
        <v>1.8491159015575902</v>
      </c>
      <c r="Y67" s="67"/>
      <c r="Z67" s="67">
        <f t="shared" si="74"/>
        <v>0.88836452841509872</v>
      </c>
      <c r="AA67" s="67">
        <v>0.49345858333333331</v>
      </c>
      <c r="AB67" s="67">
        <v>0.39490594508176541</v>
      </c>
    </row>
    <row r="68" spans="1:28" ht="11.25" customHeight="1" x14ac:dyDescent="0.2">
      <c r="A68" s="31" t="s">
        <v>73</v>
      </c>
      <c r="B68" s="67">
        <f t="shared" si="67"/>
        <v>32.691260778680316</v>
      </c>
      <c r="C68" s="67">
        <f t="shared" si="68"/>
        <v>29.452597666666669</v>
      </c>
      <c r="D68" s="67">
        <f t="shared" si="68"/>
        <v>3.2386631120136444</v>
      </c>
      <c r="E68" s="68"/>
      <c r="F68" s="67">
        <f t="shared" si="69"/>
        <v>11.069000000000001</v>
      </c>
      <c r="G68" s="67">
        <v>11.069000000000001</v>
      </c>
      <c r="H68" s="67">
        <v>0</v>
      </c>
      <c r="I68" s="67"/>
      <c r="J68" s="67">
        <f t="shared" si="70"/>
        <v>12.840859599167164</v>
      </c>
      <c r="K68" s="67">
        <v>11.903666666666666</v>
      </c>
      <c r="L68" s="67">
        <v>0.93719293250049784</v>
      </c>
      <c r="M68" s="67"/>
      <c r="N68" s="67">
        <f t="shared" si="71"/>
        <v>4.9297472334573174</v>
      </c>
      <c r="O68" s="67">
        <v>3.7659310000000001</v>
      </c>
      <c r="P68" s="67">
        <v>1.1638162334573172</v>
      </c>
      <c r="Q68" s="67"/>
      <c r="R68" s="67">
        <f t="shared" si="72"/>
        <v>3.5335174438497416</v>
      </c>
      <c r="S68" s="67">
        <v>2.4119999999999999</v>
      </c>
      <c r="T68" s="67">
        <v>1.1215174438497415</v>
      </c>
      <c r="U68" s="67"/>
      <c r="V68" s="67">
        <f t="shared" si="73"/>
        <v>0.31813650220608775</v>
      </c>
      <c r="W68" s="67">
        <v>0.30199999999999999</v>
      </c>
      <c r="X68" s="67">
        <v>1.6136502206087745E-2</v>
      </c>
      <c r="Y68" s="67"/>
      <c r="Z68" s="67">
        <f t="shared" si="74"/>
        <v>0</v>
      </c>
      <c r="AA68" s="67">
        <v>0</v>
      </c>
      <c r="AB68" s="67">
        <v>0</v>
      </c>
    </row>
    <row r="69" spans="1:28" ht="11.25" customHeight="1" x14ac:dyDescent="0.2">
      <c r="A69" s="31" t="s">
        <v>74</v>
      </c>
      <c r="B69" s="67">
        <f t="shared" si="67"/>
        <v>6.6241141781183845</v>
      </c>
      <c r="C69" s="67">
        <f t="shared" si="68"/>
        <v>6.5061000000000009</v>
      </c>
      <c r="D69" s="67">
        <f t="shared" si="68"/>
        <v>0.11801417811838383</v>
      </c>
      <c r="E69" s="68"/>
      <c r="F69" s="67">
        <f t="shared" si="69"/>
        <v>6</v>
      </c>
      <c r="G69" s="67">
        <v>6</v>
      </c>
      <c r="H69" s="67">
        <v>0</v>
      </c>
      <c r="I69" s="67"/>
      <c r="J69" s="67">
        <f t="shared" si="70"/>
        <v>0.14106246876800485</v>
      </c>
      <c r="K69" s="67">
        <v>0.126</v>
      </c>
      <c r="L69" s="67">
        <v>1.5062468768004862E-2</v>
      </c>
      <c r="M69" s="67"/>
      <c r="N69" s="67">
        <f t="shared" si="71"/>
        <v>0</v>
      </c>
      <c r="O69" s="67">
        <v>0</v>
      </c>
      <c r="P69" s="67">
        <v>0</v>
      </c>
      <c r="Q69" s="67"/>
      <c r="R69" s="67">
        <f t="shared" si="72"/>
        <v>0.3841555730750596</v>
      </c>
      <c r="S69" s="67">
        <v>0.317</v>
      </c>
      <c r="T69" s="67">
        <v>6.715557307505958E-2</v>
      </c>
      <c r="U69" s="67"/>
      <c r="V69" s="67">
        <f t="shared" si="73"/>
        <v>8.8544951263756888E-2</v>
      </c>
      <c r="W69" s="67">
        <v>5.7099999999999998E-2</v>
      </c>
      <c r="X69" s="67">
        <v>3.1444951263756897E-2</v>
      </c>
      <c r="Y69" s="67"/>
      <c r="Z69" s="67">
        <f t="shared" si="74"/>
        <v>1.0351185011562482E-2</v>
      </c>
      <c r="AA69" s="67">
        <v>6.0000000000000001E-3</v>
      </c>
      <c r="AB69" s="67">
        <v>4.3511850115624832E-3</v>
      </c>
    </row>
    <row r="70" spans="1:28" ht="11.25" customHeight="1" x14ac:dyDescent="0.2">
      <c r="A70" s="31"/>
      <c r="B70" s="67"/>
      <c r="C70" s="67"/>
      <c r="D70" s="67"/>
      <c r="E70" s="68"/>
      <c r="F70" s="67"/>
      <c r="G70" s="67"/>
      <c r="H70" s="67"/>
      <c r="I70" s="67"/>
      <c r="J70" s="67"/>
      <c r="K70" s="67"/>
      <c r="L70" s="67"/>
      <c r="M70" s="67"/>
      <c r="N70" s="67"/>
      <c r="O70" s="67"/>
      <c r="P70" s="67"/>
      <c r="Q70" s="67"/>
      <c r="R70" s="67"/>
      <c r="S70" s="67"/>
      <c r="T70" s="67"/>
      <c r="U70" s="67"/>
      <c r="V70" s="67"/>
      <c r="W70" s="67"/>
      <c r="X70" s="67"/>
      <c r="Y70" s="67"/>
      <c r="Z70" s="67"/>
      <c r="AA70" s="67"/>
      <c r="AB70" s="67"/>
    </row>
    <row r="71" spans="1:28" s="1" customFormat="1" ht="11.25" customHeight="1" x14ac:dyDescent="0.25">
      <c r="A71" s="33" t="s">
        <v>76</v>
      </c>
      <c r="B71" s="65">
        <f>SUM(C71:D71)</f>
        <v>95.190812076088463</v>
      </c>
      <c r="C71" s="65">
        <f>SUM(C72:C76)</f>
        <v>90.695847449999988</v>
      </c>
      <c r="D71" s="65">
        <f>SUM(D72:D76)</f>
        <v>4.4949646260884766</v>
      </c>
      <c r="E71" s="69"/>
      <c r="F71" s="65">
        <f>SUM(G71:H71)</f>
        <v>74.356000000000009</v>
      </c>
      <c r="G71" s="65">
        <f>SUM(G72:G76)</f>
        <v>74.356000000000009</v>
      </c>
      <c r="H71" s="65">
        <f>SUM(H72:H76)</f>
        <v>0</v>
      </c>
      <c r="I71" s="65"/>
      <c r="J71" s="65">
        <f>SUM(K71:L71)</f>
        <v>3.9992800749650206</v>
      </c>
      <c r="K71" s="65">
        <f>SUM(K72:K76)</f>
        <v>3.5179999999999998</v>
      </c>
      <c r="L71" s="65">
        <f>SUM(L72:L76)</f>
        <v>0.48128007496502062</v>
      </c>
      <c r="M71" s="65"/>
      <c r="N71" s="65">
        <f>SUM(O71:P71)</f>
        <v>1.6951261884290947</v>
      </c>
      <c r="O71" s="65">
        <f>SUM(O72:O76)</f>
        <v>1.3311919999999999</v>
      </c>
      <c r="P71" s="65">
        <f>SUM(P72:P76)</f>
        <v>0.36393418842909475</v>
      </c>
      <c r="Q71" s="65"/>
      <c r="R71" s="65">
        <f>SUM(S71:T71)</f>
        <v>6.3592249368864611</v>
      </c>
      <c r="S71" s="65">
        <f>SUM(S72:S76)</f>
        <v>5.0578252699999995</v>
      </c>
      <c r="T71" s="65">
        <f>SUM(T72:T76)</f>
        <v>1.3013996668864614</v>
      </c>
      <c r="U71" s="65"/>
      <c r="V71" s="65">
        <f>SUM(W71:X71)</f>
        <v>6.9146612817705995</v>
      </c>
      <c r="W71" s="65">
        <f>SUM(W72:W76)</f>
        <v>5.2664660800000007</v>
      </c>
      <c r="X71" s="65">
        <f>SUM(X72:X76)</f>
        <v>1.6481952017705988</v>
      </c>
      <c r="Y71" s="65"/>
      <c r="Z71" s="65">
        <f>SUM(AA71:AB71)</f>
        <v>1.8665195940373018</v>
      </c>
      <c r="AA71" s="65">
        <f>SUM(AA72:AA76)</f>
        <v>1.1663640999999998</v>
      </c>
      <c r="AB71" s="65">
        <f>SUM(AB72:AB76)</f>
        <v>0.70015549403730193</v>
      </c>
    </row>
    <row r="72" spans="1:28" ht="11.25" customHeight="1" x14ac:dyDescent="0.2">
      <c r="A72" s="43" t="s">
        <v>77</v>
      </c>
      <c r="B72" s="67">
        <f t="shared" ref="B72:B76" si="82">SUM(C72:D72)</f>
        <v>66.515512650719728</v>
      </c>
      <c r="C72" s="67">
        <f t="shared" ref="C72:D76" si="83">SUMIF($F$4:$AB$4,C$4,$F72:$AB72)</f>
        <v>66.321740599999998</v>
      </c>
      <c r="D72" s="67">
        <f t="shared" si="83"/>
        <v>0.19377205071972442</v>
      </c>
      <c r="E72" s="68"/>
      <c r="F72" s="67">
        <f t="shared" ref="F72:F76" si="84">SUM(G72:H72)</f>
        <v>65.790999999999997</v>
      </c>
      <c r="G72" s="67">
        <v>65.790999999999997</v>
      </c>
      <c r="H72" s="67">
        <v>0</v>
      </c>
      <c r="I72" s="67"/>
      <c r="J72" s="67">
        <f t="shared" ref="J72:J76" si="85">SUM(K72:L72)</f>
        <v>0</v>
      </c>
      <c r="K72" s="67">
        <v>0</v>
      </c>
      <c r="L72" s="67">
        <v>0</v>
      </c>
      <c r="M72" s="67"/>
      <c r="N72" s="67">
        <f t="shared" ref="N72:N76" si="86">SUM(O72:P72)</f>
        <v>2.9871462749500782E-2</v>
      </c>
      <c r="O72" s="67">
        <v>2.5000000000000001E-2</v>
      </c>
      <c r="P72" s="67">
        <v>4.8714627495007792E-3</v>
      </c>
      <c r="Q72" s="67"/>
      <c r="R72" s="67">
        <f t="shared" ref="R72:R76" si="87">SUM(S72:T72)</f>
        <v>0.1921527987226149</v>
      </c>
      <c r="S72" s="67">
        <v>0.148005</v>
      </c>
      <c r="T72" s="67">
        <v>4.4147798722614907E-2</v>
      </c>
      <c r="U72" s="67"/>
      <c r="V72" s="67">
        <f t="shared" ref="V72:V76" si="88">SUM(W72:X72)</f>
        <v>0.37963911730269562</v>
      </c>
      <c r="W72" s="67">
        <v>0.28299999999999997</v>
      </c>
      <c r="X72" s="67">
        <v>9.6639117302695615E-2</v>
      </c>
      <c r="Y72" s="67"/>
      <c r="Z72" s="67">
        <f t="shared" ref="Z72:Z76" si="89">SUM(AA72:AB72)</f>
        <v>0.12284927194491313</v>
      </c>
      <c r="AA72" s="67">
        <v>7.4735599999999999E-2</v>
      </c>
      <c r="AB72" s="67">
        <v>4.8113671944913124E-2</v>
      </c>
    </row>
    <row r="73" spans="1:28" ht="11.25" customHeight="1" x14ac:dyDescent="0.2">
      <c r="A73" s="43" t="s">
        <v>78</v>
      </c>
      <c r="B73" s="67">
        <f t="shared" si="82"/>
        <v>0.41776824003867397</v>
      </c>
      <c r="C73" s="67">
        <f t="shared" si="83"/>
        <v>0.32376023999999998</v>
      </c>
      <c r="D73" s="67">
        <f t="shared" si="83"/>
        <v>9.4008000038673961E-2</v>
      </c>
      <c r="E73" s="68"/>
      <c r="F73" s="67">
        <f t="shared" si="84"/>
        <v>0</v>
      </c>
      <c r="G73" s="67">
        <v>0</v>
      </c>
      <c r="H73" s="67">
        <v>0</v>
      </c>
      <c r="I73" s="67"/>
      <c r="J73" s="67">
        <f t="shared" si="85"/>
        <v>1.1731857550681662E-3</v>
      </c>
      <c r="K73" s="67">
        <v>1E-3</v>
      </c>
      <c r="L73" s="67">
        <v>1.7318575506816627E-4</v>
      </c>
      <c r="M73" s="67"/>
      <c r="N73" s="67">
        <f t="shared" si="86"/>
        <v>8.8819013037211944E-2</v>
      </c>
      <c r="O73" s="67">
        <v>7.3999999999999996E-2</v>
      </c>
      <c r="P73" s="67">
        <v>1.4819013037211943E-2</v>
      </c>
      <c r="Q73" s="67"/>
      <c r="R73" s="67">
        <f t="shared" si="87"/>
        <v>0.16793362718827157</v>
      </c>
      <c r="S73" s="67">
        <v>0.13081023999999999</v>
      </c>
      <c r="T73" s="67">
        <v>3.7123387188271573E-2</v>
      </c>
      <c r="U73" s="67"/>
      <c r="V73" s="67">
        <f t="shared" si="88"/>
        <v>0.13002794431833495</v>
      </c>
      <c r="W73" s="67">
        <v>9.8799999999999999E-2</v>
      </c>
      <c r="X73" s="67">
        <v>3.1227944318334942E-2</v>
      </c>
      <c r="Y73" s="67"/>
      <c r="Z73" s="67">
        <f t="shared" si="89"/>
        <v>2.9814469739787332E-2</v>
      </c>
      <c r="AA73" s="67">
        <v>1.9149999999999997E-2</v>
      </c>
      <c r="AB73" s="67">
        <v>1.0664469739787337E-2</v>
      </c>
    </row>
    <row r="74" spans="1:28" ht="11.25" customHeight="1" x14ac:dyDescent="0.2">
      <c r="A74" s="43" t="s">
        <v>79</v>
      </c>
      <c r="B74" s="67">
        <f t="shared" si="82"/>
        <v>27.611014266991788</v>
      </c>
      <c r="C74" s="67">
        <f t="shared" si="83"/>
        <v>23.488594609999996</v>
      </c>
      <c r="D74" s="67">
        <f t="shared" si="83"/>
        <v>4.1224196569917924</v>
      </c>
      <c r="E74" s="68"/>
      <c r="F74" s="67">
        <f t="shared" si="84"/>
        <v>8.3640000000000008</v>
      </c>
      <c r="G74" s="67">
        <v>8.3640000000000008</v>
      </c>
      <c r="H74" s="67">
        <v>0</v>
      </c>
      <c r="I74" s="67"/>
      <c r="J74" s="67">
        <f t="shared" si="85"/>
        <v>3.9981068892099523</v>
      </c>
      <c r="K74" s="67">
        <v>3.5169999999999999</v>
      </c>
      <c r="L74" s="67">
        <v>0.48110688920995248</v>
      </c>
      <c r="M74" s="67"/>
      <c r="N74" s="67">
        <f t="shared" si="86"/>
        <v>1.571225852574365</v>
      </c>
      <c r="O74" s="67">
        <v>1.228</v>
      </c>
      <c r="P74" s="67">
        <v>0.34322585257436494</v>
      </c>
      <c r="Q74" s="67"/>
      <c r="R74" s="67">
        <f t="shared" si="87"/>
        <v>5.7624314327087607</v>
      </c>
      <c r="S74" s="67">
        <v>4.5710100299999992</v>
      </c>
      <c r="T74" s="67">
        <v>1.1914214027087613</v>
      </c>
      <c r="U74" s="67"/>
      <c r="V74" s="67">
        <f t="shared" si="88"/>
        <v>6.2181475942919153</v>
      </c>
      <c r="W74" s="67">
        <v>4.7468060800000007</v>
      </c>
      <c r="X74" s="67">
        <v>1.4713415142919142</v>
      </c>
      <c r="Y74" s="67"/>
      <c r="Z74" s="67">
        <f t="shared" si="89"/>
        <v>1.6971024982067995</v>
      </c>
      <c r="AA74" s="67">
        <v>1.0617785</v>
      </c>
      <c r="AB74" s="67">
        <v>0.63532399820679963</v>
      </c>
    </row>
    <row r="75" spans="1:28" ht="11.25" customHeight="1" x14ac:dyDescent="0.2">
      <c r="A75" s="43" t="s">
        <v>80</v>
      </c>
      <c r="B75" s="67">
        <f t="shared" si="82"/>
        <v>0.28085974496137367</v>
      </c>
      <c r="C75" s="67">
        <f t="shared" si="83"/>
        <v>0.23600000000000002</v>
      </c>
      <c r="D75" s="67">
        <f t="shared" si="83"/>
        <v>4.4859744961373661E-2</v>
      </c>
      <c r="E75" s="68"/>
      <c r="F75" s="67">
        <f t="shared" si="84"/>
        <v>0.111</v>
      </c>
      <c r="G75" s="67">
        <v>0.111</v>
      </c>
      <c r="H75" s="67">
        <v>0</v>
      </c>
      <c r="I75" s="67"/>
      <c r="J75" s="67">
        <f t="shared" si="85"/>
        <v>0</v>
      </c>
      <c r="K75" s="67">
        <v>0</v>
      </c>
      <c r="L75" s="67">
        <v>0</v>
      </c>
      <c r="M75" s="67"/>
      <c r="N75" s="67">
        <f t="shared" si="86"/>
        <v>4.9690489627038561E-3</v>
      </c>
      <c r="O75" s="67">
        <v>4.0000000000000001E-3</v>
      </c>
      <c r="P75" s="67">
        <v>9.6904896270385643E-4</v>
      </c>
      <c r="Q75" s="67"/>
      <c r="R75" s="67">
        <f t="shared" si="87"/>
        <v>2.677601721535142E-2</v>
      </c>
      <c r="S75" s="67">
        <v>2.1000000000000001E-2</v>
      </c>
      <c r="T75" s="67">
        <v>5.7760172153514195E-3</v>
      </c>
      <c r="U75" s="67"/>
      <c r="V75" s="67">
        <f t="shared" si="88"/>
        <v>0.12754139740852233</v>
      </c>
      <c r="W75" s="67">
        <v>9.3299999999999994E-2</v>
      </c>
      <c r="X75" s="67">
        <v>3.4241397408522327E-2</v>
      </c>
      <c r="Y75" s="67"/>
      <c r="Z75" s="67">
        <f t="shared" si="89"/>
        <v>1.0573281374796056E-2</v>
      </c>
      <c r="AA75" s="67">
        <v>6.7000000000000002E-3</v>
      </c>
      <c r="AB75" s="67">
        <v>3.8732813747960559E-3</v>
      </c>
    </row>
    <row r="76" spans="1:28" ht="11.25" customHeight="1" x14ac:dyDescent="0.2">
      <c r="A76" s="43" t="s">
        <v>81</v>
      </c>
      <c r="B76" s="67">
        <f t="shared" si="82"/>
        <v>0.36565717337691284</v>
      </c>
      <c r="C76" s="67">
        <f t="shared" si="83"/>
        <v>0.32575199999999999</v>
      </c>
      <c r="D76" s="67">
        <f t="shared" si="83"/>
        <v>3.9905173376912871E-2</v>
      </c>
      <c r="E76" s="68"/>
      <c r="F76" s="67">
        <f t="shared" si="84"/>
        <v>0.09</v>
      </c>
      <c r="G76" s="67">
        <v>0.09</v>
      </c>
      <c r="H76" s="67">
        <v>0</v>
      </c>
      <c r="I76" s="67"/>
      <c r="J76" s="67">
        <f t="shared" si="85"/>
        <v>0</v>
      </c>
      <c r="K76" s="67">
        <v>0</v>
      </c>
      <c r="L76" s="67">
        <v>0</v>
      </c>
      <c r="M76" s="67"/>
      <c r="N76" s="67">
        <f t="shared" si="86"/>
        <v>2.4081110531326246E-4</v>
      </c>
      <c r="O76" s="67">
        <v>1.92E-4</v>
      </c>
      <c r="P76" s="67">
        <v>4.8811105313262462E-5</v>
      </c>
      <c r="Q76" s="67"/>
      <c r="R76" s="67">
        <f t="shared" si="87"/>
        <v>0.2099310610514622</v>
      </c>
      <c r="S76" s="67">
        <v>0.187</v>
      </c>
      <c r="T76" s="67">
        <v>2.2931061051462198E-2</v>
      </c>
      <c r="U76" s="67"/>
      <c r="V76" s="67">
        <f t="shared" si="88"/>
        <v>5.9305228449131546E-2</v>
      </c>
      <c r="W76" s="67">
        <v>4.4560000000000002E-2</v>
      </c>
      <c r="X76" s="67">
        <v>1.4745228449131545E-2</v>
      </c>
      <c r="Y76" s="67"/>
      <c r="Z76" s="67">
        <f t="shared" si="89"/>
        <v>6.1800727710058659E-3</v>
      </c>
      <c r="AA76" s="67">
        <v>4.0000000000000001E-3</v>
      </c>
      <c r="AB76" s="67">
        <v>2.1800727710058658E-3</v>
      </c>
    </row>
    <row r="77" spans="1:28" ht="11.25" customHeight="1" x14ac:dyDescent="0.2">
      <c r="A77" s="43"/>
      <c r="B77" s="67"/>
      <c r="C77" s="67"/>
      <c r="D77" s="67"/>
      <c r="E77" s="68"/>
      <c r="F77" s="67"/>
      <c r="G77" s="67"/>
      <c r="H77" s="67"/>
      <c r="I77" s="67"/>
      <c r="J77" s="67"/>
      <c r="K77" s="67"/>
      <c r="L77" s="67"/>
      <c r="M77" s="67"/>
      <c r="N77" s="67"/>
      <c r="O77" s="67"/>
      <c r="P77" s="67"/>
      <c r="Q77" s="67"/>
      <c r="R77" s="67"/>
      <c r="S77" s="67"/>
      <c r="T77" s="67"/>
      <c r="U77" s="67"/>
      <c r="V77" s="67"/>
      <c r="W77" s="67"/>
      <c r="X77" s="67"/>
      <c r="Y77" s="67"/>
      <c r="Z77" s="67"/>
      <c r="AA77" s="67"/>
      <c r="AB77" s="67"/>
    </row>
    <row r="78" spans="1:28" s="1" customFormat="1" ht="11.25" customHeight="1" x14ac:dyDescent="0.25">
      <c r="A78" s="33" t="s">
        <v>82</v>
      </c>
      <c r="B78" s="65">
        <f>SUM(C78:D78)</f>
        <v>3.1098838695142841</v>
      </c>
      <c r="C78" s="65">
        <f>SUM(C79:C81)</f>
        <v>2.4601301599999998</v>
      </c>
      <c r="D78" s="65">
        <f>SUM(D79:D81)</f>
        <v>0.64975370951428424</v>
      </c>
      <c r="E78" s="69"/>
      <c r="F78" s="65">
        <f>SUM(G78:H78)</f>
        <v>0</v>
      </c>
      <c r="G78" s="65">
        <f>SUM(G79:G81)</f>
        <v>0</v>
      </c>
      <c r="H78" s="65">
        <f>SUM(H79:H81)</f>
        <v>0</v>
      </c>
      <c r="I78" s="65"/>
      <c r="J78" s="65">
        <f>SUM(K78:L78)</f>
        <v>0.98662682284952707</v>
      </c>
      <c r="K78" s="65">
        <f>SUM(K79:K81)</f>
        <v>0.81499999999999995</v>
      </c>
      <c r="L78" s="65">
        <f>SUM(L79:L81)</f>
        <v>0.17162682284952716</v>
      </c>
      <c r="M78" s="65"/>
      <c r="N78" s="65">
        <f>SUM(O78:P78)</f>
        <v>0.55380130783549986</v>
      </c>
      <c r="O78" s="65">
        <f>SUM(O79:O81)</f>
        <v>0.45200000000000001</v>
      </c>
      <c r="P78" s="65">
        <f>SUM(P79:P81)</f>
        <v>0.10180130783549984</v>
      </c>
      <c r="Q78" s="65"/>
      <c r="R78" s="65">
        <f>SUM(S78:T78)</f>
        <v>0.39974114889355372</v>
      </c>
      <c r="S78" s="65">
        <f>SUM(S79:S81)</f>
        <v>0.29279916000000006</v>
      </c>
      <c r="T78" s="65">
        <f>SUM(T79:T81)</f>
        <v>0.10694198889355369</v>
      </c>
      <c r="U78" s="65"/>
      <c r="V78" s="65">
        <f>SUM(W78:X78)</f>
        <v>1.0367989176846077</v>
      </c>
      <c r="W78" s="65">
        <f>SUM(W79:W81)</f>
        <v>0.81699999999999995</v>
      </c>
      <c r="X78" s="65">
        <f>SUM(X79:X81)</f>
        <v>0.21979891768460777</v>
      </c>
      <c r="Y78" s="65"/>
      <c r="Z78" s="65">
        <f>SUM(AA78:AB78)</f>
        <v>0.13291567225109585</v>
      </c>
      <c r="AA78" s="65">
        <f>SUM(AA79:AA81)</f>
        <v>8.3331000000000016E-2</v>
      </c>
      <c r="AB78" s="65">
        <f>SUM(AB79:AB81)</f>
        <v>4.9584672251095821E-2</v>
      </c>
    </row>
    <row r="79" spans="1:28" ht="11.25" customHeight="1" x14ac:dyDescent="0.2">
      <c r="A79" s="43" t="s">
        <v>83</v>
      </c>
      <c r="B79" s="67">
        <f t="shared" ref="B79:B81" si="90">SUM(C79:D79)</f>
        <v>0.87382074449554148</v>
      </c>
      <c r="C79" s="67">
        <f t="shared" ref="C79:D81" si="91">SUMIF($F$4:$AB$4,C$4,$F79:$AB79)</f>
        <v>0.6795591700000001</v>
      </c>
      <c r="D79" s="67">
        <f t="shared" si="91"/>
        <v>0.19426157449554141</v>
      </c>
      <c r="E79" s="68"/>
      <c r="F79" s="67">
        <f t="shared" ref="F79:F81" si="92">SUM(G79:H79)</f>
        <v>0</v>
      </c>
      <c r="G79" s="67">
        <v>0</v>
      </c>
      <c r="H79" s="67">
        <v>0</v>
      </c>
      <c r="I79" s="67"/>
      <c r="J79" s="67">
        <f t="shared" ref="J79:J81" si="93">SUM(K79:L79)</f>
        <v>0.37291767265452591</v>
      </c>
      <c r="K79" s="67">
        <v>0.314</v>
      </c>
      <c r="L79" s="67">
        <v>5.8917672654525931E-2</v>
      </c>
      <c r="M79" s="67"/>
      <c r="N79" s="67">
        <f t="shared" ref="N79:N81" si="94">SUM(O79:P79)</f>
        <v>6.1293534810445707E-2</v>
      </c>
      <c r="O79" s="67">
        <v>5.1999999999999998E-2</v>
      </c>
      <c r="P79" s="67">
        <v>9.2935348104457097E-3</v>
      </c>
      <c r="Q79" s="67"/>
      <c r="R79" s="67">
        <f t="shared" ref="R79:R81" si="95">SUM(S79:T79)</f>
        <v>0.34749585572531144</v>
      </c>
      <c r="S79" s="67">
        <v>0.25267417000000003</v>
      </c>
      <c r="T79" s="67">
        <v>9.4821685725311411E-2</v>
      </c>
      <c r="U79" s="67"/>
      <c r="V79" s="67">
        <f t="shared" ref="V79:V81" si="96">SUM(W79:X79)</f>
        <v>5.3303669421410758E-2</v>
      </c>
      <c r="W79" s="67">
        <v>3.7999999999999999E-2</v>
      </c>
      <c r="X79" s="67">
        <v>1.5303669421410761E-2</v>
      </c>
      <c r="Y79" s="67"/>
      <c r="Z79" s="67">
        <f t="shared" ref="Z79:Z81" si="97">SUM(AA79:AB79)</f>
        <v>3.8810011883847598E-2</v>
      </c>
      <c r="AA79" s="67">
        <v>2.2885000000000003E-2</v>
      </c>
      <c r="AB79" s="67">
        <v>1.5925011883847599E-2</v>
      </c>
    </row>
    <row r="80" spans="1:28" ht="11.25" customHeight="1" x14ac:dyDescent="0.2">
      <c r="A80" s="43" t="s">
        <v>84</v>
      </c>
      <c r="B80" s="67">
        <f t="shared" si="90"/>
        <v>1.2879994612052841</v>
      </c>
      <c r="C80" s="67">
        <f t="shared" si="91"/>
        <v>1.0258959999999999</v>
      </c>
      <c r="D80" s="67">
        <f t="shared" si="91"/>
        <v>0.26210346120528422</v>
      </c>
      <c r="E80" s="68"/>
      <c r="F80" s="67">
        <f t="shared" si="92"/>
        <v>0</v>
      </c>
      <c r="G80" s="67">
        <v>0</v>
      </c>
      <c r="H80" s="67">
        <v>0</v>
      </c>
      <c r="I80" s="67"/>
      <c r="J80" s="67">
        <f t="shared" si="93"/>
        <v>0.25228203742723021</v>
      </c>
      <c r="K80" s="67">
        <v>0.20100000000000001</v>
      </c>
      <c r="L80" s="67">
        <v>5.1282037427230226E-2</v>
      </c>
      <c r="M80" s="67"/>
      <c r="N80" s="67">
        <f t="shared" si="94"/>
        <v>0.24934295834959752</v>
      </c>
      <c r="O80" s="67">
        <v>0.2</v>
      </c>
      <c r="P80" s="67">
        <v>4.9342958349597517E-2</v>
      </c>
      <c r="Q80" s="67"/>
      <c r="R80" s="67">
        <f t="shared" si="95"/>
        <v>0</v>
      </c>
      <c r="S80" s="67">
        <v>0</v>
      </c>
      <c r="T80" s="67">
        <v>0</v>
      </c>
      <c r="U80" s="67"/>
      <c r="V80" s="67">
        <f t="shared" si="96"/>
        <v>0.715493931875814</v>
      </c>
      <c r="W80" s="67">
        <v>0.57699999999999996</v>
      </c>
      <c r="X80" s="67">
        <v>0.13849393187581399</v>
      </c>
      <c r="Y80" s="67"/>
      <c r="Z80" s="67">
        <f t="shared" si="97"/>
        <v>7.0880533552642511E-2</v>
      </c>
      <c r="AA80" s="67">
        <v>4.7896000000000001E-2</v>
      </c>
      <c r="AB80" s="67">
        <v>2.298453355264251E-2</v>
      </c>
    </row>
    <row r="81" spans="1:28" ht="11.25" customHeight="1" x14ac:dyDescent="0.2">
      <c r="A81" s="43" t="s">
        <v>85</v>
      </c>
      <c r="B81" s="67">
        <f t="shared" si="90"/>
        <v>0.94806366381345852</v>
      </c>
      <c r="C81" s="67">
        <f t="shared" si="91"/>
        <v>0.75467498999999993</v>
      </c>
      <c r="D81" s="67">
        <f t="shared" si="91"/>
        <v>0.19338867381345864</v>
      </c>
      <c r="E81" s="68"/>
      <c r="F81" s="67">
        <f t="shared" si="92"/>
        <v>0</v>
      </c>
      <c r="G81" s="67">
        <v>0</v>
      </c>
      <c r="H81" s="67">
        <v>0</v>
      </c>
      <c r="I81" s="67"/>
      <c r="J81" s="67">
        <f t="shared" si="93"/>
        <v>0.36142711276777095</v>
      </c>
      <c r="K81" s="67">
        <v>0.3</v>
      </c>
      <c r="L81" s="67">
        <v>6.1427112767770992E-2</v>
      </c>
      <c r="M81" s="67"/>
      <c r="N81" s="67">
        <f t="shared" si="94"/>
        <v>0.24316481467545664</v>
      </c>
      <c r="O81" s="67">
        <v>0.2</v>
      </c>
      <c r="P81" s="67">
        <v>4.3164814675456624E-2</v>
      </c>
      <c r="Q81" s="67"/>
      <c r="R81" s="67">
        <f t="shared" si="95"/>
        <v>5.2245293168242279E-2</v>
      </c>
      <c r="S81" s="67">
        <v>4.0124989999999999E-2</v>
      </c>
      <c r="T81" s="67">
        <v>1.212030316824228E-2</v>
      </c>
      <c r="U81" s="67"/>
      <c r="V81" s="67">
        <f t="shared" si="96"/>
        <v>0.268001316387383</v>
      </c>
      <c r="W81" s="67">
        <v>0.20200000000000001</v>
      </c>
      <c r="X81" s="67">
        <v>6.6001316387383019E-2</v>
      </c>
      <c r="Y81" s="67"/>
      <c r="Z81" s="67">
        <f t="shared" si="97"/>
        <v>2.3225126814605711E-2</v>
      </c>
      <c r="AA81" s="67">
        <v>1.255E-2</v>
      </c>
      <c r="AB81" s="67">
        <v>1.0675126814605711E-2</v>
      </c>
    </row>
    <row r="82" spans="1:28" x14ac:dyDescent="0.2">
      <c r="A82" s="14"/>
      <c r="B82" s="12"/>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x14ac:dyDescent="0.2">
      <c r="A83" s="15" t="s">
        <v>12</v>
      </c>
      <c r="B83" s="15"/>
      <c r="C83" s="5"/>
      <c r="D83" s="5"/>
      <c r="E83" s="5"/>
    </row>
    <row r="84" spans="1:28" x14ac:dyDescent="0.2">
      <c r="A84" s="16"/>
      <c r="C84" s="5"/>
      <c r="D84" s="5"/>
      <c r="E84" s="5"/>
    </row>
    <row r="85" spans="1:28" x14ac:dyDescent="0.2">
      <c r="A85" s="17"/>
      <c r="B85" s="2"/>
    </row>
    <row r="86" spans="1:28" x14ac:dyDescent="0.2">
      <c r="A86" s="2"/>
      <c r="B86" s="2"/>
    </row>
    <row r="87" spans="1:28" x14ac:dyDescent="0.2">
      <c r="A87" s="2"/>
      <c r="B87" s="2"/>
    </row>
    <row r="88" spans="1:28" x14ac:dyDescent="0.2">
      <c r="A88" s="2"/>
      <c r="B88" s="2"/>
    </row>
    <row r="89" spans="1:28" x14ac:dyDescent="0.2">
      <c r="C89" s="5"/>
      <c r="D89" s="5"/>
      <c r="E89" s="5"/>
    </row>
    <row r="90" spans="1:28" x14ac:dyDescent="0.2">
      <c r="C90" s="5"/>
      <c r="D90" s="5"/>
      <c r="E90" s="5"/>
    </row>
    <row r="91" spans="1:28" x14ac:dyDescent="0.2">
      <c r="C91" s="5"/>
      <c r="D91" s="5"/>
      <c r="E91" s="5"/>
    </row>
    <row r="92" spans="1:28" x14ac:dyDescent="0.2">
      <c r="C92" s="5"/>
      <c r="D92" s="5"/>
      <c r="E92" s="5"/>
    </row>
    <row r="93" spans="1:28" x14ac:dyDescent="0.2">
      <c r="C93" s="5"/>
      <c r="D93" s="5"/>
      <c r="E93" s="5"/>
    </row>
    <row r="94" spans="1:28" x14ac:dyDescent="0.2">
      <c r="C94" s="5"/>
      <c r="D94" s="5"/>
      <c r="E94" s="5"/>
    </row>
  </sheetData>
  <mergeCells count="6">
    <mergeCell ref="Z3:AB3"/>
    <mergeCell ref="F3:H3"/>
    <mergeCell ref="J3:L3"/>
    <mergeCell ref="N3:P3"/>
    <mergeCell ref="R3:T3"/>
    <mergeCell ref="V3:X3"/>
  </mergeCells>
  <conditionalFormatting sqref="B6">
    <cfRule type="cellIs" dxfId="5" priority="3" stopIfTrue="1" operator="equal">
      <formula>"   "</formula>
    </cfRule>
    <cfRule type="cellIs" dxfId="4" priority="4" stopIfTrue="1" operator="equal">
      <formula>"    "</formula>
    </cfRule>
  </conditionalFormatting>
  <conditionalFormatting sqref="B8:AB81">
    <cfRule type="cellIs" dxfId="3" priority="2" operator="lessThan">
      <formula>0</formula>
    </cfRule>
  </conditionalFormatting>
  <conditionalFormatting sqref="B8:AB8">
    <cfRule type="expression" dxfId="2" priority="1">
      <formula>ROUND(ABS((B$8*2)-SUM(B$10:B$81)),3)&gt;0</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B94"/>
  <sheetViews>
    <sheetView showZeros="0" zoomScaleNormal="100" zoomScaleSheetLayoutView="100" workbookViewId="0">
      <pane xSplit="1" ySplit="6" topLeftCell="B7" activePane="bottomRight" state="frozen"/>
      <selection pane="topRight"/>
      <selection pane="bottomLeft"/>
      <selection pane="bottomRight"/>
    </sheetView>
  </sheetViews>
  <sheetFormatPr defaultColWidth="9.1796875" defaultRowHeight="10" x14ac:dyDescent="0.2"/>
  <cols>
    <col min="1" max="1" width="47.26953125" style="5" bestFit="1" customWidth="1"/>
    <col min="2" max="2" width="8.7265625" style="5" customWidth="1"/>
    <col min="3" max="4" width="8.7265625" style="2" customWidth="1"/>
    <col min="5" max="5" width="1.7265625" style="2" customWidth="1"/>
    <col min="6" max="8" width="8.7265625" style="2" customWidth="1"/>
    <col min="9" max="9" width="1.7265625" style="2" customWidth="1"/>
    <col min="10" max="12" width="8.7265625" style="2" customWidth="1"/>
    <col min="13" max="13" width="1.7265625" style="2" customWidth="1"/>
    <col min="14" max="16" width="8.7265625" style="2" customWidth="1"/>
    <col min="17" max="17" width="1.7265625" style="2" customWidth="1"/>
    <col min="18" max="20" width="8.7265625" style="2" customWidth="1"/>
    <col min="21" max="21" width="1.7265625" style="2" customWidth="1"/>
    <col min="22" max="24" width="8.7265625" style="2" customWidth="1"/>
    <col min="25" max="25" width="1.7265625" style="2" customWidth="1"/>
    <col min="26" max="28" width="8.7265625" style="2" customWidth="1"/>
    <col min="29" max="16384" width="9.1796875" style="2"/>
  </cols>
  <sheetData>
    <row r="1" spans="1:28" ht="11.25" customHeight="1" x14ac:dyDescent="0.25">
      <c r="A1" s="1" t="s">
        <v>86</v>
      </c>
      <c r="B1" s="2"/>
    </row>
    <row r="2" spans="1:28" ht="11.25" customHeight="1" x14ac:dyDescent="0.25">
      <c r="A2" s="1" t="s">
        <v>133</v>
      </c>
      <c r="B2" s="2"/>
      <c r="G2" s="47">
        <v>1</v>
      </c>
      <c r="H2" s="47">
        <v>1</v>
      </c>
      <c r="I2" s="48"/>
      <c r="J2" s="47"/>
      <c r="K2" s="47">
        <v>2</v>
      </c>
      <c r="L2" s="47">
        <v>2</v>
      </c>
      <c r="M2" s="48"/>
      <c r="N2" s="47"/>
      <c r="O2" s="47">
        <v>3</v>
      </c>
      <c r="P2" s="47">
        <v>3</v>
      </c>
      <c r="Q2" s="48"/>
      <c r="R2" s="47"/>
      <c r="S2" s="47">
        <v>4</v>
      </c>
      <c r="T2" s="47">
        <v>4</v>
      </c>
      <c r="U2" s="48"/>
      <c r="V2" s="47"/>
      <c r="W2" s="47">
        <v>5</v>
      </c>
      <c r="X2" s="47">
        <v>5</v>
      </c>
      <c r="Y2" s="48"/>
      <c r="Z2" s="47"/>
      <c r="AA2" s="49" t="s">
        <v>75</v>
      </c>
      <c r="AB2" s="49" t="s">
        <v>75</v>
      </c>
    </row>
    <row r="3" spans="1:28" ht="11.25" customHeight="1" x14ac:dyDescent="0.2">
      <c r="A3" s="15"/>
      <c r="B3" s="42" t="s">
        <v>4</v>
      </c>
      <c r="C3" s="6"/>
      <c r="D3" s="6"/>
      <c r="E3" s="4"/>
      <c r="F3" s="123" t="s">
        <v>14</v>
      </c>
      <c r="G3" s="123"/>
      <c r="H3" s="123"/>
      <c r="I3" s="7"/>
      <c r="J3" s="123" t="s">
        <v>33</v>
      </c>
      <c r="K3" s="123"/>
      <c r="L3" s="123"/>
      <c r="M3" s="7"/>
      <c r="N3" s="123" t="s">
        <v>34</v>
      </c>
      <c r="O3" s="123"/>
      <c r="P3" s="123"/>
      <c r="Q3" s="7"/>
      <c r="R3" s="123" t="s">
        <v>35</v>
      </c>
      <c r="S3" s="123"/>
      <c r="T3" s="123"/>
      <c r="U3" s="7"/>
      <c r="V3" s="123" t="s">
        <v>36</v>
      </c>
      <c r="W3" s="123"/>
      <c r="X3" s="123"/>
      <c r="Y3" s="7"/>
      <c r="Z3" s="123" t="s">
        <v>37</v>
      </c>
      <c r="AA3" s="123"/>
      <c r="AB3" s="123"/>
    </row>
    <row r="4" spans="1:28" ht="11.25" customHeight="1" x14ac:dyDescent="0.2">
      <c r="A4" s="3"/>
      <c r="B4" s="8" t="s">
        <v>4</v>
      </c>
      <c r="C4" s="8" t="s">
        <v>15</v>
      </c>
      <c r="D4" s="8" t="s">
        <v>16</v>
      </c>
      <c r="E4" s="8"/>
      <c r="F4" s="8" t="s">
        <v>4</v>
      </c>
      <c r="G4" s="8" t="s">
        <v>15</v>
      </c>
      <c r="H4" s="8" t="s">
        <v>16</v>
      </c>
      <c r="I4" s="8"/>
      <c r="J4" s="8" t="s">
        <v>4</v>
      </c>
      <c r="K4" s="8" t="s">
        <v>15</v>
      </c>
      <c r="L4" s="8" t="s">
        <v>16</v>
      </c>
      <c r="M4" s="8"/>
      <c r="N4" s="8" t="s">
        <v>4</v>
      </c>
      <c r="O4" s="8" t="s">
        <v>15</v>
      </c>
      <c r="P4" s="8" t="s">
        <v>16</v>
      </c>
      <c r="Q4" s="8"/>
      <c r="R4" s="8" t="s">
        <v>4</v>
      </c>
      <c r="S4" s="8" t="s">
        <v>15</v>
      </c>
      <c r="T4" s="8" t="s">
        <v>16</v>
      </c>
      <c r="U4" s="8"/>
      <c r="V4" s="8" t="s">
        <v>4</v>
      </c>
      <c r="W4" s="8" t="s">
        <v>15</v>
      </c>
      <c r="X4" s="8" t="s">
        <v>16</v>
      </c>
      <c r="Y4" s="8"/>
      <c r="Z4" s="8" t="s">
        <v>4</v>
      </c>
      <c r="AA4" s="8" t="s">
        <v>15</v>
      </c>
      <c r="AB4" s="8" t="s">
        <v>16</v>
      </c>
    </row>
    <row r="5" spans="1:28" ht="11.25" customHeight="1" x14ac:dyDescent="0.2">
      <c r="A5" s="2"/>
      <c r="B5" s="2"/>
      <c r="C5" s="9"/>
      <c r="D5" s="9"/>
      <c r="E5" s="9"/>
      <c r="F5" s="9"/>
      <c r="G5" s="9"/>
      <c r="H5" s="9"/>
      <c r="I5" s="9"/>
      <c r="J5" s="9"/>
      <c r="K5" s="9"/>
      <c r="L5" s="9"/>
      <c r="M5" s="9"/>
      <c r="N5" s="9"/>
      <c r="O5" s="9"/>
      <c r="P5" s="9"/>
      <c r="Q5" s="9"/>
      <c r="R5" s="9"/>
      <c r="S5" s="9"/>
      <c r="T5" s="9"/>
      <c r="U5" s="9"/>
      <c r="V5" s="9"/>
      <c r="W5" s="9"/>
      <c r="X5" s="9"/>
      <c r="Y5" s="9"/>
      <c r="Z5" s="9"/>
      <c r="AA5" s="9"/>
      <c r="AB5" s="9"/>
    </row>
    <row r="6" spans="1:28" ht="11.25" customHeight="1" x14ac:dyDescent="0.2">
      <c r="A6" s="2"/>
      <c r="B6" s="37" t="s">
        <v>13</v>
      </c>
      <c r="C6" s="8"/>
      <c r="D6" s="8"/>
      <c r="E6" s="8"/>
      <c r="F6" s="8"/>
      <c r="G6" s="8"/>
      <c r="H6" s="8"/>
      <c r="I6" s="8"/>
      <c r="J6" s="8"/>
      <c r="K6" s="8"/>
      <c r="L6" s="8"/>
      <c r="M6" s="8"/>
      <c r="N6" s="8"/>
      <c r="O6" s="8"/>
      <c r="P6" s="8"/>
      <c r="Q6" s="8"/>
      <c r="R6" s="8"/>
      <c r="S6" s="8"/>
      <c r="T6" s="8"/>
      <c r="U6" s="8"/>
      <c r="V6" s="8"/>
      <c r="W6" s="8"/>
      <c r="X6" s="8"/>
      <c r="Y6" s="8"/>
      <c r="Z6" s="8"/>
      <c r="AA6" s="8"/>
      <c r="AB6" s="8"/>
    </row>
    <row r="7" spans="1:28" ht="11.25" customHeight="1" x14ac:dyDescent="0.2">
      <c r="A7" s="2"/>
      <c r="B7" s="2"/>
      <c r="C7" s="10"/>
      <c r="D7" s="5"/>
      <c r="E7" s="5"/>
    </row>
    <row r="8" spans="1:28" s="1" customFormat="1" ht="11.25" customHeight="1" x14ac:dyDescent="0.25">
      <c r="A8" s="18" t="s">
        <v>32</v>
      </c>
      <c r="B8" s="65">
        <f>SUM(C8:D8)</f>
        <v>2984.8724856914723</v>
      </c>
      <c r="C8" s="65">
        <f>SUM(C10,C26,C30,C37,C44,C49,C58,C71,C78)</f>
        <v>1854.9464532559996</v>
      </c>
      <c r="D8" s="65">
        <f>SUM(D10,D26,D30,D37,D44,D49,D58,D71,D78)</f>
        <v>1129.9260324354727</v>
      </c>
      <c r="E8" s="66"/>
      <c r="F8" s="65">
        <f>SUM(G8:H8)</f>
        <v>684.9812179999999</v>
      </c>
      <c r="G8" s="65">
        <f>SUM(G10,G26,G30,G37,G44,G49,G58,G71,G78)</f>
        <v>684.9812179999999</v>
      </c>
      <c r="H8" s="65">
        <f>SUM(H10,H26,H30,H37,H44,H49,H58,H71,H78)</f>
        <v>0</v>
      </c>
      <c r="I8" s="65"/>
      <c r="J8" s="65">
        <f>SUM(K8:L8)</f>
        <v>411.81926240872053</v>
      </c>
      <c r="K8" s="65">
        <f>SUM(K10,K26,K30,K37,K44,K49,K58,K71,K78)</f>
        <v>258.58765599999998</v>
      </c>
      <c r="L8" s="65">
        <f>SUM(L10,L26,L30,L37,L44,L49,L58,L71,L78)</f>
        <v>153.23160640872058</v>
      </c>
      <c r="M8" s="65"/>
      <c r="N8" s="65">
        <f>SUM(O8:P8)</f>
        <v>268.12031762315155</v>
      </c>
      <c r="O8" s="65">
        <f>SUM(O10,O26,O30,O37,O44,O49,O58,O71,O78)</f>
        <v>130.95439399999998</v>
      </c>
      <c r="P8" s="65">
        <f>SUM(P10,P26,P30,P37,P44,P49,P58,P71,P78)</f>
        <v>137.1659236231516</v>
      </c>
      <c r="Q8" s="65"/>
      <c r="R8" s="65">
        <f>SUM(S8:T8)</f>
        <v>531.6927044440979</v>
      </c>
      <c r="S8" s="65">
        <f>SUM(S10,S26,S30,S37,S44,S49,S58,S71,S78)</f>
        <v>263.70868653000002</v>
      </c>
      <c r="T8" s="65">
        <f>SUM(T10,T26,T30,T37,T44,T49,T58,T71,T78)</f>
        <v>267.98401791409782</v>
      </c>
      <c r="U8" s="65"/>
      <c r="V8" s="65">
        <f>SUM(W8:X8)</f>
        <v>904.66253112598508</v>
      </c>
      <c r="W8" s="65">
        <f>SUM(W10,W26,W30,W37,W44,W49,W58,W71,W78)</f>
        <v>449.99033557599989</v>
      </c>
      <c r="X8" s="65">
        <f>SUM(X10,X26,X30,X37,X44,X49,X58,X71,X78)</f>
        <v>454.67219554998519</v>
      </c>
      <c r="Y8" s="65"/>
      <c r="Z8" s="65">
        <f>SUM(AA8:AB8)</f>
        <v>183.59645208951758</v>
      </c>
      <c r="AA8" s="65">
        <f>SUM(AA10,AA26,AA30,AA37,AA44,AA49,AA58,AA71,AA78)</f>
        <v>66.724163149999995</v>
      </c>
      <c r="AB8" s="65">
        <f>SUM(AB10,AB26,AB30,AB37,AB44,AB49,AB58,AB71,AB78)</f>
        <v>116.8722889395176</v>
      </c>
    </row>
    <row r="9" spans="1:28" ht="11.25" customHeight="1" x14ac:dyDescent="0.2">
      <c r="A9" s="11"/>
      <c r="B9" s="67"/>
      <c r="C9" s="67"/>
      <c r="D9" s="67"/>
      <c r="E9" s="68"/>
      <c r="F9" s="67"/>
      <c r="G9" s="67"/>
      <c r="H9" s="67"/>
      <c r="I9" s="67"/>
      <c r="J9" s="67"/>
      <c r="K9" s="67"/>
      <c r="L9" s="67"/>
      <c r="M9" s="67"/>
      <c r="N9" s="67"/>
      <c r="O9" s="67"/>
      <c r="P9" s="67"/>
      <c r="Q9" s="67"/>
      <c r="R9" s="67"/>
      <c r="S9" s="67"/>
      <c r="T9" s="67"/>
      <c r="U9" s="67"/>
      <c r="V9" s="67"/>
      <c r="W9" s="67"/>
      <c r="X9" s="67"/>
      <c r="Y9" s="67"/>
      <c r="Z9" s="67"/>
      <c r="AA9" s="67"/>
      <c r="AB9" s="67"/>
    </row>
    <row r="10" spans="1:28" s="1" customFormat="1" ht="11.25" customHeight="1" x14ac:dyDescent="0.25">
      <c r="A10" s="33" t="s">
        <v>31</v>
      </c>
      <c r="B10" s="65">
        <f>SUM(C10:D10)</f>
        <v>535.4080805324619</v>
      </c>
      <c r="C10" s="65">
        <f>SUM(C11:C24)</f>
        <v>393.20821376999999</v>
      </c>
      <c r="D10" s="65">
        <f>SUM(D11:D24)</f>
        <v>142.19986676246191</v>
      </c>
      <c r="E10" s="69"/>
      <c r="F10" s="65">
        <f>SUM(G10:H10)</f>
        <v>108.035</v>
      </c>
      <c r="G10" s="65">
        <f>SUM(G11:G24)</f>
        <v>108.035</v>
      </c>
      <c r="H10" s="65">
        <f>SUM(H11:H24)</f>
        <v>0</v>
      </c>
      <c r="I10" s="65"/>
      <c r="J10" s="65">
        <f>SUM(K10:L10)</f>
        <v>84.561337056129247</v>
      </c>
      <c r="K10" s="65">
        <f>SUM(K11:K24)</f>
        <v>63.350999999999999</v>
      </c>
      <c r="L10" s="65">
        <f>SUM(L11:L24)</f>
        <v>21.210337056129255</v>
      </c>
      <c r="M10" s="65"/>
      <c r="N10" s="65">
        <f>SUM(O10:P10)</f>
        <v>64.732538503767046</v>
      </c>
      <c r="O10" s="65">
        <f>SUM(O11:O24)</f>
        <v>46.555</v>
      </c>
      <c r="P10" s="65">
        <f>SUM(P11:P24)</f>
        <v>18.177538503767039</v>
      </c>
      <c r="Q10" s="65"/>
      <c r="R10" s="65">
        <f>SUM(S10:T10)</f>
        <v>99.216246165147311</v>
      </c>
      <c r="S10" s="65">
        <f>SUM(S11:S24)</f>
        <v>64.801322999999996</v>
      </c>
      <c r="T10" s="65">
        <f>SUM(T11:T24)</f>
        <v>34.414923165147322</v>
      </c>
      <c r="U10" s="65"/>
      <c r="V10" s="65">
        <f>SUM(W10:X10)</f>
        <v>148.16648956537739</v>
      </c>
      <c r="W10" s="65">
        <f>SUM(W11:W24)</f>
        <v>94.307693999999998</v>
      </c>
      <c r="X10" s="65">
        <f>SUM(X11:X24)</f>
        <v>53.858795565377392</v>
      </c>
      <c r="Y10" s="65"/>
      <c r="Z10" s="65">
        <f>SUM(AA10:AB10)</f>
        <v>30.696469242040877</v>
      </c>
      <c r="AA10" s="65">
        <f>SUM(AA11:AA24)</f>
        <v>16.15819677</v>
      </c>
      <c r="AB10" s="65">
        <f>SUM(AB11:AB24)</f>
        <v>14.538272472040878</v>
      </c>
    </row>
    <row r="11" spans="1:28" ht="11.25" customHeight="1" x14ac:dyDescent="0.2">
      <c r="A11" s="43" t="s">
        <v>17</v>
      </c>
      <c r="B11" s="67">
        <f>SUM(C11:D11)</f>
        <v>0.13764419083576454</v>
      </c>
      <c r="C11" s="67">
        <f>SUMIF($F$4:$AB$4,C$4,$F11:$AB11)</f>
        <v>0.111</v>
      </c>
      <c r="D11" s="67">
        <f t="shared" ref="C11:D24" si="0">SUMIF($F$4:$AB$4,D$4,$F11:$AB11)</f>
        <v>2.6644190835764549E-2</v>
      </c>
      <c r="E11" s="68"/>
      <c r="F11" s="67">
        <f>SUM(G11:H11)</f>
        <v>0</v>
      </c>
      <c r="G11" s="67">
        <v>0</v>
      </c>
      <c r="H11" s="67">
        <v>0</v>
      </c>
      <c r="I11" s="67"/>
      <c r="J11" s="67">
        <f t="shared" ref="J11:J24" si="1">SUM(K11:L11)</f>
        <v>0</v>
      </c>
      <c r="K11" s="67">
        <v>0</v>
      </c>
      <c r="L11" s="67">
        <v>0</v>
      </c>
      <c r="M11" s="67"/>
      <c r="N11" s="67">
        <f t="shared" ref="N11:N24" si="2">SUM(O11:P11)</f>
        <v>0</v>
      </c>
      <c r="O11" s="67">
        <v>0</v>
      </c>
      <c r="P11" s="67">
        <v>0</v>
      </c>
      <c r="Q11" s="67"/>
      <c r="R11" s="67">
        <f t="shared" ref="R11:R24" si="3">SUM(S11:T11)</f>
        <v>0</v>
      </c>
      <c r="S11" s="67">
        <v>0</v>
      </c>
      <c r="T11" s="67">
        <v>0</v>
      </c>
      <c r="U11" s="67"/>
      <c r="V11" s="67">
        <f t="shared" ref="V11:V24" si="4">SUM(W11:X11)</f>
        <v>0.13764419083576454</v>
      </c>
      <c r="W11" s="67">
        <v>0.111</v>
      </c>
      <c r="X11" s="67">
        <v>2.6644190835764549E-2</v>
      </c>
      <c r="Y11" s="67"/>
      <c r="Z11" s="67">
        <f t="shared" ref="Z11:Z24" si="5">SUM(AA11:AB11)</f>
        <v>0</v>
      </c>
      <c r="AA11" s="67">
        <v>0</v>
      </c>
      <c r="AB11" s="67">
        <v>0</v>
      </c>
    </row>
    <row r="12" spans="1:28" ht="11.25" customHeight="1" x14ac:dyDescent="0.2">
      <c r="A12" s="43" t="s">
        <v>18</v>
      </c>
      <c r="B12" s="67">
        <f t="shared" ref="B12:B24" si="6">SUM(C12:D12)</f>
        <v>0.52657874976129604</v>
      </c>
      <c r="C12" s="67">
        <f t="shared" si="0"/>
        <v>0.40001000000000003</v>
      </c>
      <c r="D12" s="67">
        <f t="shared" si="0"/>
        <v>0.12656874976129603</v>
      </c>
      <c r="E12" s="68"/>
      <c r="F12" s="67">
        <f t="shared" ref="F12:F18" si="7">SUM(G12:H12)</f>
        <v>0</v>
      </c>
      <c r="G12" s="67">
        <v>0</v>
      </c>
      <c r="H12" s="67">
        <v>0</v>
      </c>
      <c r="I12" s="67"/>
      <c r="J12" s="67">
        <f t="shared" si="1"/>
        <v>6.3172091911357184E-2</v>
      </c>
      <c r="K12" s="67">
        <v>0.05</v>
      </c>
      <c r="L12" s="67">
        <v>1.3172091911357186E-2</v>
      </c>
      <c r="M12" s="67"/>
      <c r="N12" s="67">
        <f t="shared" si="2"/>
        <v>0</v>
      </c>
      <c r="O12" s="67">
        <v>0</v>
      </c>
      <c r="P12" s="67">
        <v>0</v>
      </c>
      <c r="Q12" s="67"/>
      <c r="R12" s="67">
        <f t="shared" si="3"/>
        <v>0.12276150646661563</v>
      </c>
      <c r="S12" s="67">
        <v>9.6000000000000002E-2</v>
      </c>
      <c r="T12" s="67">
        <v>2.6761506466615629E-2</v>
      </c>
      <c r="U12" s="67"/>
      <c r="V12" s="67">
        <f t="shared" si="4"/>
        <v>0.34064515138332324</v>
      </c>
      <c r="W12" s="67">
        <v>0.25401000000000001</v>
      </c>
      <c r="X12" s="67">
        <v>8.6635151383323214E-2</v>
      </c>
      <c r="Y12" s="67"/>
      <c r="Z12" s="67">
        <f t="shared" si="5"/>
        <v>0</v>
      </c>
      <c r="AA12" s="67">
        <v>0</v>
      </c>
      <c r="AB12" s="67">
        <v>0</v>
      </c>
    </row>
    <row r="13" spans="1:28" ht="11.25" customHeight="1" x14ac:dyDescent="0.2">
      <c r="A13" s="43" t="s">
        <v>19</v>
      </c>
      <c r="B13" s="67">
        <f t="shared" si="6"/>
        <v>0.40293729306429626</v>
      </c>
      <c r="C13" s="67">
        <f t="shared" si="0"/>
        <v>0.40599999999999997</v>
      </c>
      <c r="D13" s="67">
        <f t="shared" si="0"/>
        <v>-3.0627069357037056E-3</v>
      </c>
      <c r="E13" s="68"/>
      <c r="F13" s="67">
        <f t="shared" si="7"/>
        <v>0</v>
      </c>
      <c r="G13" s="67">
        <v>0</v>
      </c>
      <c r="H13" s="67">
        <v>0</v>
      </c>
      <c r="I13" s="67"/>
      <c r="J13" s="67">
        <f t="shared" si="1"/>
        <v>0.41671255689420272</v>
      </c>
      <c r="K13" s="67">
        <v>0.41599999999999998</v>
      </c>
      <c r="L13" s="67">
        <v>7.1255689420271983E-4</v>
      </c>
      <c r="M13" s="67"/>
      <c r="N13" s="67">
        <f t="shared" si="2"/>
        <v>0</v>
      </c>
      <c r="O13" s="67">
        <v>0</v>
      </c>
      <c r="P13" s="67">
        <v>0</v>
      </c>
      <c r="Q13" s="67"/>
      <c r="R13" s="67">
        <f t="shared" si="3"/>
        <v>0</v>
      </c>
      <c r="S13" s="67">
        <v>0</v>
      </c>
      <c r="T13" s="67">
        <v>0</v>
      </c>
      <c r="U13" s="67"/>
      <c r="V13" s="67">
        <f t="shared" si="4"/>
        <v>-1.3775263829906426E-2</v>
      </c>
      <c r="W13" s="67">
        <v>-0.01</v>
      </c>
      <c r="X13" s="67">
        <v>-3.7752638299064253E-3</v>
      </c>
      <c r="Y13" s="67"/>
      <c r="Z13" s="67">
        <f t="shared" si="5"/>
        <v>0</v>
      </c>
      <c r="AA13" s="67">
        <v>0</v>
      </c>
      <c r="AB13" s="67">
        <v>0</v>
      </c>
    </row>
    <row r="14" spans="1:28" ht="11.25" customHeight="1" x14ac:dyDescent="0.2">
      <c r="A14" s="43" t="s">
        <v>20</v>
      </c>
      <c r="B14" s="67">
        <f t="shared" si="6"/>
        <v>2.1274195856923908</v>
      </c>
      <c r="C14" s="67">
        <f t="shared" si="0"/>
        <v>1.5864420000000001</v>
      </c>
      <c r="D14" s="67">
        <f t="shared" si="0"/>
        <v>0.54097758569239063</v>
      </c>
      <c r="E14" s="68"/>
      <c r="F14" s="67">
        <f t="shared" si="7"/>
        <v>0</v>
      </c>
      <c r="G14" s="67">
        <v>0</v>
      </c>
      <c r="H14" s="67">
        <v>0</v>
      </c>
      <c r="I14" s="67"/>
      <c r="J14" s="67">
        <f t="shared" si="1"/>
        <v>0.48585086711815784</v>
      </c>
      <c r="K14" s="67">
        <v>0.46899999999999997</v>
      </c>
      <c r="L14" s="67">
        <v>1.6850867118157854E-2</v>
      </c>
      <c r="M14" s="67"/>
      <c r="N14" s="67">
        <f t="shared" si="2"/>
        <v>4.3700620158555484E-2</v>
      </c>
      <c r="O14" s="67">
        <v>3.7999999999999999E-2</v>
      </c>
      <c r="P14" s="67">
        <v>5.7006201585554838E-3</v>
      </c>
      <c r="Q14" s="67"/>
      <c r="R14" s="67">
        <f t="shared" si="3"/>
        <v>0.50293582112918367</v>
      </c>
      <c r="S14" s="67">
        <v>0.38400000000000001</v>
      </c>
      <c r="T14" s="67">
        <v>0.11893582112918369</v>
      </c>
      <c r="U14" s="67"/>
      <c r="V14" s="67">
        <f t="shared" si="4"/>
        <v>0.89538913053323066</v>
      </c>
      <c r="W14" s="67">
        <v>0.61544200000000004</v>
      </c>
      <c r="X14" s="67">
        <v>0.27994713053323061</v>
      </c>
      <c r="Y14" s="67"/>
      <c r="Z14" s="67">
        <f t="shared" si="5"/>
        <v>0.19954314675326301</v>
      </c>
      <c r="AA14" s="67">
        <v>0.08</v>
      </c>
      <c r="AB14" s="67">
        <v>0.11954314675326302</v>
      </c>
    </row>
    <row r="15" spans="1:28" ht="11.25" customHeight="1" x14ac:dyDescent="0.2">
      <c r="A15" s="43" t="s">
        <v>21</v>
      </c>
      <c r="B15" s="67">
        <f t="shared" si="6"/>
        <v>2.2270267226942061E-3</v>
      </c>
      <c r="C15" s="67">
        <f t="shared" si="0"/>
        <v>2E-3</v>
      </c>
      <c r="D15" s="67">
        <f t="shared" si="0"/>
        <v>2.2702672269420593E-4</v>
      </c>
      <c r="E15" s="68"/>
      <c r="F15" s="67">
        <f t="shared" si="7"/>
        <v>0</v>
      </c>
      <c r="G15" s="67">
        <v>0</v>
      </c>
      <c r="H15" s="67">
        <v>0</v>
      </c>
      <c r="I15" s="67"/>
      <c r="J15" s="67">
        <f t="shared" si="1"/>
        <v>0</v>
      </c>
      <c r="K15" s="67">
        <v>0</v>
      </c>
      <c r="L15" s="67">
        <v>0</v>
      </c>
      <c r="M15" s="67"/>
      <c r="N15" s="67">
        <f t="shared" si="2"/>
        <v>2.2270267226942061E-3</v>
      </c>
      <c r="O15" s="67">
        <v>2E-3</v>
      </c>
      <c r="P15" s="67">
        <v>2.2702672269420593E-4</v>
      </c>
      <c r="Q15" s="67"/>
      <c r="R15" s="67">
        <f t="shared" si="3"/>
        <v>0</v>
      </c>
      <c r="S15" s="67">
        <v>0</v>
      </c>
      <c r="T15" s="67">
        <v>0</v>
      </c>
      <c r="U15" s="67"/>
      <c r="V15" s="67">
        <f t="shared" si="4"/>
        <v>0</v>
      </c>
      <c r="W15" s="67">
        <v>0</v>
      </c>
      <c r="X15" s="67">
        <v>0</v>
      </c>
      <c r="Y15" s="67"/>
      <c r="Z15" s="67">
        <f t="shared" si="5"/>
        <v>0</v>
      </c>
      <c r="AA15" s="67">
        <v>0</v>
      </c>
      <c r="AB15" s="67">
        <v>0</v>
      </c>
    </row>
    <row r="16" spans="1:28" ht="11.25" customHeight="1" x14ac:dyDescent="0.2">
      <c r="A16" s="43" t="s">
        <v>22</v>
      </c>
      <c r="B16" s="67">
        <f t="shared" si="6"/>
        <v>0</v>
      </c>
      <c r="C16" s="67">
        <f t="shared" si="0"/>
        <v>0</v>
      </c>
      <c r="D16" s="67">
        <f t="shared" si="0"/>
        <v>0</v>
      </c>
      <c r="E16" s="68"/>
      <c r="F16" s="67">
        <f t="shared" si="7"/>
        <v>0</v>
      </c>
      <c r="G16" s="67">
        <v>0</v>
      </c>
      <c r="H16" s="67">
        <v>0</v>
      </c>
      <c r="I16" s="67"/>
      <c r="J16" s="67">
        <f t="shared" si="1"/>
        <v>0</v>
      </c>
      <c r="K16" s="67">
        <v>0</v>
      </c>
      <c r="L16" s="67">
        <v>0</v>
      </c>
      <c r="M16" s="67"/>
      <c r="N16" s="67">
        <f t="shared" si="2"/>
        <v>0</v>
      </c>
      <c r="O16" s="67">
        <v>0</v>
      </c>
      <c r="P16" s="67">
        <v>0</v>
      </c>
      <c r="Q16" s="67"/>
      <c r="R16" s="67">
        <f t="shared" si="3"/>
        <v>0</v>
      </c>
      <c r="S16" s="67">
        <v>0</v>
      </c>
      <c r="T16" s="67">
        <v>0</v>
      </c>
      <c r="U16" s="67"/>
      <c r="V16" s="67">
        <f t="shared" si="4"/>
        <v>0</v>
      </c>
      <c r="W16" s="67">
        <v>0</v>
      </c>
      <c r="X16" s="67">
        <v>0</v>
      </c>
      <c r="Y16" s="67"/>
      <c r="Z16" s="67">
        <f t="shared" si="5"/>
        <v>0</v>
      </c>
      <c r="AA16" s="67">
        <v>0</v>
      </c>
      <c r="AB16" s="67">
        <v>0</v>
      </c>
    </row>
    <row r="17" spans="1:28" ht="11.25" customHeight="1" x14ac:dyDescent="0.2">
      <c r="A17" s="43" t="s">
        <v>23</v>
      </c>
      <c r="B17" s="67">
        <f t="shared" si="6"/>
        <v>0</v>
      </c>
      <c r="C17" s="67">
        <f t="shared" si="0"/>
        <v>0</v>
      </c>
      <c r="D17" s="67">
        <f t="shared" si="0"/>
        <v>0</v>
      </c>
      <c r="E17" s="68"/>
      <c r="F17" s="67">
        <f t="shared" si="7"/>
        <v>0</v>
      </c>
      <c r="G17" s="67">
        <v>0</v>
      </c>
      <c r="H17" s="67">
        <v>0</v>
      </c>
      <c r="I17" s="67"/>
      <c r="J17" s="67">
        <f t="shared" si="1"/>
        <v>0</v>
      </c>
      <c r="K17" s="67">
        <v>0</v>
      </c>
      <c r="L17" s="67">
        <v>0</v>
      </c>
      <c r="M17" s="67"/>
      <c r="N17" s="67">
        <f t="shared" si="2"/>
        <v>0</v>
      </c>
      <c r="O17" s="67">
        <v>0</v>
      </c>
      <c r="P17" s="67">
        <v>0</v>
      </c>
      <c r="Q17" s="67"/>
      <c r="R17" s="67">
        <f t="shared" si="3"/>
        <v>0</v>
      </c>
      <c r="S17" s="67">
        <v>0</v>
      </c>
      <c r="T17" s="67">
        <v>0</v>
      </c>
      <c r="U17" s="67"/>
      <c r="V17" s="67">
        <f t="shared" si="4"/>
        <v>0</v>
      </c>
      <c r="W17" s="67">
        <v>0</v>
      </c>
      <c r="X17" s="67">
        <v>0</v>
      </c>
      <c r="Y17" s="67"/>
      <c r="Z17" s="67">
        <f t="shared" si="5"/>
        <v>0</v>
      </c>
      <c r="AA17" s="67">
        <v>0</v>
      </c>
      <c r="AB17" s="67">
        <v>0</v>
      </c>
    </row>
    <row r="18" spans="1:28" ht="11.25" customHeight="1" x14ac:dyDescent="0.2">
      <c r="A18" s="43" t="s">
        <v>24</v>
      </c>
      <c r="B18" s="67">
        <f t="shared" si="6"/>
        <v>0</v>
      </c>
      <c r="C18" s="67">
        <f t="shared" si="0"/>
        <v>0</v>
      </c>
      <c r="D18" s="67">
        <f t="shared" si="0"/>
        <v>0</v>
      </c>
      <c r="E18" s="68"/>
      <c r="F18" s="67">
        <f t="shared" si="7"/>
        <v>0</v>
      </c>
      <c r="G18" s="67">
        <v>0</v>
      </c>
      <c r="H18" s="67">
        <v>0</v>
      </c>
      <c r="I18" s="67"/>
      <c r="J18" s="67">
        <f t="shared" si="1"/>
        <v>0</v>
      </c>
      <c r="K18" s="67">
        <v>0</v>
      </c>
      <c r="L18" s="67">
        <v>0</v>
      </c>
      <c r="M18" s="67"/>
      <c r="N18" s="67">
        <f t="shared" si="2"/>
        <v>0</v>
      </c>
      <c r="O18" s="67">
        <v>0</v>
      </c>
      <c r="P18" s="67">
        <v>0</v>
      </c>
      <c r="Q18" s="67"/>
      <c r="R18" s="67">
        <f t="shared" si="3"/>
        <v>0</v>
      </c>
      <c r="S18" s="67">
        <v>0</v>
      </c>
      <c r="T18" s="67">
        <v>0</v>
      </c>
      <c r="U18" s="67"/>
      <c r="V18" s="67">
        <f t="shared" si="4"/>
        <v>0</v>
      </c>
      <c r="W18" s="67">
        <v>0</v>
      </c>
      <c r="X18" s="67">
        <v>0</v>
      </c>
      <c r="Y18" s="67"/>
      <c r="Z18" s="67">
        <f t="shared" si="5"/>
        <v>0</v>
      </c>
      <c r="AA18" s="67">
        <v>0</v>
      </c>
      <c r="AB18" s="67">
        <v>0</v>
      </c>
    </row>
    <row r="19" spans="1:28" ht="11.25" customHeight="1" x14ac:dyDescent="0.2">
      <c r="A19" s="43" t="s">
        <v>25</v>
      </c>
      <c r="B19" s="67">
        <f t="shared" si="6"/>
        <v>0</v>
      </c>
      <c r="C19" s="67">
        <f t="shared" si="0"/>
        <v>0</v>
      </c>
      <c r="D19" s="67">
        <f t="shared" si="0"/>
        <v>0</v>
      </c>
      <c r="E19" s="68"/>
      <c r="F19" s="67">
        <f t="shared" ref="F19:F24" si="8">SUM(G19:H19)</f>
        <v>0</v>
      </c>
      <c r="G19" s="67">
        <v>0</v>
      </c>
      <c r="H19" s="67">
        <v>0</v>
      </c>
      <c r="I19" s="67"/>
      <c r="J19" s="67">
        <f t="shared" si="1"/>
        <v>0</v>
      </c>
      <c r="K19" s="67">
        <v>0</v>
      </c>
      <c r="L19" s="67">
        <v>0</v>
      </c>
      <c r="M19" s="67"/>
      <c r="N19" s="67">
        <f t="shared" si="2"/>
        <v>0</v>
      </c>
      <c r="O19" s="67">
        <v>0</v>
      </c>
      <c r="P19" s="67">
        <v>0</v>
      </c>
      <c r="Q19" s="67"/>
      <c r="R19" s="67">
        <f t="shared" si="3"/>
        <v>0</v>
      </c>
      <c r="S19" s="67">
        <v>0</v>
      </c>
      <c r="T19" s="67">
        <v>0</v>
      </c>
      <c r="U19" s="67"/>
      <c r="V19" s="67">
        <f t="shared" si="4"/>
        <v>0</v>
      </c>
      <c r="W19" s="67">
        <v>0</v>
      </c>
      <c r="X19" s="67">
        <v>0</v>
      </c>
      <c r="Y19" s="67"/>
      <c r="Z19" s="67">
        <f t="shared" si="5"/>
        <v>0</v>
      </c>
      <c r="AA19" s="67">
        <v>0</v>
      </c>
      <c r="AB19" s="67">
        <v>0</v>
      </c>
    </row>
    <row r="20" spans="1:28" ht="11.25" customHeight="1" x14ac:dyDescent="0.2">
      <c r="A20" s="43" t="s">
        <v>26</v>
      </c>
      <c r="B20" s="67">
        <f t="shared" si="6"/>
        <v>529.43928456572746</v>
      </c>
      <c r="C20" s="67">
        <f t="shared" si="0"/>
        <v>388.63381576999996</v>
      </c>
      <c r="D20" s="67">
        <f t="shared" si="0"/>
        <v>140.80546879572751</v>
      </c>
      <c r="E20" s="68"/>
      <c r="F20" s="67">
        <f t="shared" si="8"/>
        <v>108.035</v>
      </c>
      <c r="G20" s="67">
        <v>108.035</v>
      </c>
      <c r="H20" s="67">
        <v>0</v>
      </c>
      <c r="I20" s="67"/>
      <c r="J20" s="67">
        <f t="shared" si="1"/>
        <v>83.138780755401868</v>
      </c>
      <c r="K20" s="67">
        <v>61.942999999999998</v>
      </c>
      <c r="L20" s="67">
        <v>21.195780755401866</v>
      </c>
      <c r="M20" s="67"/>
      <c r="N20" s="67">
        <f t="shared" si="2"/>
        <v>64.13759644077409</v>
      </c>
      <c r="O20" s="67">
        <v>46.185000000000002</v>
      </c>
      <c r="P20" s="67">
        <v>17.952596440774087</v>
      </c>
      <c r="Q20" s="67"/>
      <c r="R20" s="67">
        <f t="shared" si="3"/>
        <v>97.714566772779406</v>
      </c>
      <c r="S20" s="67">
        <v>63.812376999999998</v>
      </c>
      <c r="T20" s="67">
        <v>33.902189772779408</v>
      </c>
      <c r="U20" s="67"/>
      <c r="V20" s="67">
        <f t="shared" si="4"/>
        <v>145.94815031529507</v>
      </c>
      <c r="W20" s="67">
        <v>92.610242</v>
      </c>
      <c r="X20" s="67">
        <v>53.337908315295067</v>
      </c>
      <c r="Y20" s="67"/>
      <c r="Z20" s="67">
        <f t="shared" si="5"/>
        <v>30.465190281477085</v>
      </c>
      <c r="AA20" s="67">
        <v>16.048196770000001</v>
      </c>
      <c r="AB20" s="67">
        <v>14.416993511477084</v>
      </c>
    </row>
    <row r="21" spans="1:28" ht="11.25" customHeight="1" x14ac:dyDescent="0.2">
      <c r="A21" s="43" t="s">
        <v>27</v>
      </c>
      <c r="B21" s="67">
        <f t="shared" si="6"/>
        <v>2.726989120657938</v>
      </c>
      <c r="C21" s="67">
        <f t="shared" si="0"/>
        <v>2.0239459999999996</v>
      </c>
      <c r="D21" s="67">
        <f t="shared" si="0"/>
        <v>0.7030431206579385</v>
      </c>
      <c r="E21" s="68"/>
      <c r="F21" s="67">
        <f t="shared" si="8"/>
        <v>0</v>
      </c>
      <c r="G21" s="67">
        <v>0</v>
      </c>
      <c r="H21" s="67">
        <v>0</v>
      </c>
      <c r="I21" s="67"/>
      <c r="J21" s="67">
        <f t="shared" si="1"/>
        <v>0.45682078480367205</v>
      </c>
      <c r="K21" s="67">
        <v>0.47299999999999998</v>
      </c>
      <c r="L21" s="67">
        <v>-1.617921519632794E-2</v>
      </c>
      <c r="M21" s="67"/>
      <c r="N21" s="67">
        <f t="shared" si="2"/>
        <v>0.54901441611170254</v>
      </c>
      <c r="O21" s="67">
        <v>0.33</v>
      </c>
      <c r="P21" s="67">
        <v>0.21901441611170258</v>
      </c>
      <c r="Q21" s="67"/>
      <c r="R21" s="67">
        <f t="shared" si="3"/>
        <v>0.87598206477211527</v>
      </c>
      <c r="S21" s="67">
        <v>0.50894600000000001</v>
      </c>
      <c r="T21" s="67">
        <v>0.3670360647721152</v>
      </c>
      <c r="U21" s="67"/>
      <c r="V21" s="67">
        <f t="shared" si="4"/>
        <v>0.81343604115991663</v>
      </c>
      <c r="W21" s="67">
        <v>0.68200000000000005</v>
      </c>
      <c r="X21" s="67">
        <v>0.13143604115991656</v>
      </c>
      <c r="Y21" s="67"/>
      <c r="Z21" s="67">
        <f t="shared" si="5"/>
        <v>3.1735813810532067E-2</v>
      </c>
      <c r="AA21" s="67">
        <v>0.03</v>
      </c>
      <c r="AB21" s="67">
        <v>1.7358138105320678E-3</v>
      </c>
    </row>
    <row r="22" spans="1:28" ht="11.25" customHeight="1" x14ac:dyDescent="0.2">
      <c r="A22" s="32" t="s">
        <v>28</v>
      </c>
      <c r="B22" s="67">
        <f t="shared" si="6"/>
        <v>0</v>
      </c>
      <c r="C22" s="67">
        <f t="shared" si="0"/>
        <v>0</v>
      </c>
      <c r="D22" s="67">
        <f t="shared" si="0"/>
        <v>0</v>
      </c>
      <c r="E22" s="68"/>
      <c r="F22" s="67">
        <f t="shared" si="8"/>
        <v>0</v>
      </c>
      <c r="G22" s="67">
        <v>0</v>
      </c>
      <c r="H22" s="67">
        <v>0</v>
      </c>
      <c r="I22" s="67"/>
      <c r="J22" s="67">
        <f t="shared" si="1"/>
        <v>0</v>
      </c>
      <c r="K22" s="67">
        <v>0</v>
      </c>
      <c r="L22" s="67">
        <v>0</v>
      </c>
      <c r="M22" s="67"/>
      <c r="N22" s="67">
        <f t="shared" si="2"/>
        <v>0</v>
      </c>
      <c r="O22" s="67">
        <v>0</v>
      </c>
      <c r="P22" s="67">
        <v>0</v>
      </c>
      <c r="Q22" s="67"/>
      <c r="R22" s="67">
        <f t="shared" si="3"/>
        <v>0</v>
      </c>
      <c r="S22" s="67">
        <v>0</v>
      </c>
      <c r="T22" s="67">
        <v>0</v>
      </c>
      <c r="U22" s="67"/>
      <c r="V22" s="67">
        <f t="shared" si="4"/>
        <v>0</v>
      </c>
      <c r="W22" s="67">
        <v>0</v>
      </c>
      <c r="X22" s="67">
        <v>0</v>
      </c>
      <c r="Y22" s="67"/>
      <c r="Z22" s="67">
        <f t="shared" si="5"/>
        <v>0</v>
      </c>
      <c r="AA22" s="67">
        <v>0</v>
      </c>
      <c r="AB22" s="67">
        <v>0</v>
      </c>
    </row>
    <row r="23" spans="1:28" ht="11.25" customHeight="1" x14ac:dyDescent="0.2">
      <c r="A23" s="32" t="s">
        <v>29</v>
      </c>
      <c r="B23" s="67">
        <f t="shared" si="6"/>
        <v>4.4999999999999998E-2</v>
      </c>
      <c r="C23" s="67">
        <f t="shared" si="0"/>
        <v>4.4999999999999998E-2</v>
      </c>
      <c r="D23" s="67">
        <f t="shared" si="0"/>
        <v>0</v>
      </c>
      <c r="E23" s="68"/>
      <c r="F23" s="67">
        <f t="shared" si="8"/>
        <v>0</v>
      </c>
      <c r="G23" s="67">
        <v>0</v>
      </c>
      <c r="H23" s="67">
        <v>0</v>
      </c>
      <c r="I23" s="67"/>
      <c r="J23" s="67">
        <f t="shared" si="1"/>
        <v>0</v>
      </c>
      <c r="K23" s="67">
        <v>0</v>
      </c>
      <c r="L23" s="67">
        <v>0</v>
      </c>
      <c r="M23" s="67"/>
      <c r="N23" s="67">
        <f t="shared" si="2"/>
        <v>0</v>
      </c>
      <c r="O23" s="67">
        <v>0</v>
      </c>
      <c r="P23" s="67">
        <v>0</v>
      </c>
      <c r="Q23" s="67"/>
      <c r="R23" s="67">
        <f t="shared" si="3"/>
        <v>0</v>
      </c>
      <c r="S23" s="67">
        <v>0</v>
      </c>
      <c r="T23" s="67">
        <v>0</v>
      </c>
      <c r="U23" s="67"/>
      <c r="V23" s="67">
        <f t="shared" si="4"/>
        <v>4.4999999999999998E-2</v>
      </c>
      <c r="W23" s="67">
        <v>4.4999999999999998E-2</v>
      </c>
      <c r="X23" s="67">
        <v>0</v>
      </c>
      <c r="Y23" s="67"/>
      <c r="Z23" s="67">
        <f t="shared" si="5"/>
        <v>0</v>
      </c>
      <c r="AA23" s="67">
        <v>0</v>
      </c>
      <c r="AB23" s="67">
        <v>0</v>
      </c>
    </row>
    <row r="24" spans="1:28" ht="11.25" customHeight="1" x14ac:dyDescent="0.2">
      <c r="A24" s="32" t="s">
        <v>30</v>
      </c>
      <c r="B24" s="67">
        <f t="shared" si="6"/>
        <v>0</v>
      </c>
      <c r="C24" s="67">
        <f t="shared" si="0"/>
        <v>0</v>
      </c>
      <c r="D24" s="67">
        <f t="shared" si="0"/>
        <v>0</v>
      </c>
      <c r="E24" s="68"/>
      <c r="F24" s="67">
        <f t="shared" si="8"/>
        <v>0</v>
      </c>
      <c r="G24" s="67">
        <v>0</v>
      </c>
      <c r="H24" s="67">
        <v>0</v>
      </c>
      <c r="I24" s="67"/>
      <c r="J24" s="67">
        <f t="shared" si="1"/>
        <v>0</v>
      </c>
      <c r="K24" s="67">
        <v>0</v>
      </c>
      <c r="L24" s="67">
        <v>0</v>
      </c>
      <c r="M24" s="67"/>
      <c r="N24" s="67">
        <f t="shared" si="2"/>
        <v>0</v>
      </c>
      <c r="O24" s="67">
        <v>0</v>
      </c>
      <c r="P24" s="67">
        <v>0</v>
      </c>
      <c r="Q24" s="67"/>
      <c r="R24" s="67">
        <f t="shared" si="3"/>
        <v>0</v>
      </c>
      <c r="S24" s="67">
        <v>0</v>
      </c>
      <c r="T24" s="67">
        <v>0</v>
      </c>
      <c r="U24" s="67"/>
      <c r="V24" s="67">
        <f t="shared" si="4"/>
        <v>0</v>
      </c>
      <c r="W24" s="67">
        <v>0</v>
      </c>
      <c r="X24" s="67">
        <v>0</v>
      </c>
      <c r="Y24" s="67"/>
      <c r="Z24" s="67">
        <f t="shared" si="5"/>
        <v>0</v>
      </c>
      <c r="AA24" s="67">
        <v>0</v>
      </c>
      <c r="AB24" s="67">
        <v>0</v>
      </c>
    </row>
    <row r="25" spans="1:28" ht="12" customHeight="1" x14ac:dyDescent="0.2">
      <c r="A25" s="32"/>
      <c r="B25" s="67"/>
      <c r="C25" s="67"/>
      <c r="D25" s="67"/>
      <c r="E25" s="68"/>
      <c r="F25" s="67"/>
      <c r="G25" s="67"/>
      <c r="H25" s="67"/>
      <c r="I25" s="67"/>
      <c r="J25" s="67"/>
      <c r="K25" s="67"/>
      <c r="L25" s="67"/>
      <c r="M25" s="67"/>
      <c r="N25" s="67"/>
      <c r="O25" s="67"/>
      <c r="P25" s="67"/>
      <c r="Q25" s="67"/>
      <c r="R25" s="67"/>
      <c r="S25" s="67"/>
      <c r="T25" s="67"/>
      <c r="U25" s="67"/>
      <c r="V25" s="67"/>
      <c r="W25" s="67"/>
      <c r="X25" s="67"/>
      <c r="Y25" s="67"/>
      <c r="Z25" s="67"/>
      <c r="AA25" s="67"/>
      <c r="AB25" s="67"/>
    </row>
    <row r="26" spans="1:28" s="1" customFormat="1" ht="11.25" customHeight="1" x14ac:dyDescent="0.25">
      <c r="A26" s="33" t="s">
        <v>38</v>
      </c>
      <c r="B26" s="65">
        <f>SUM(C26:D26)</f>
        <v>1.8747504186835013</v>
      </c>
      <c r="C26" s="65">
        <f>SUM(C27:C28)</f>
        <v>1.4482286</v>
      </c>
      <c r="D26" s="65">
        <f>SUM(D27:D28)</f>
        <v>0.42652181868350136</v>
      </c>
      <c r="E26" s="69"/>
      <c r="F26" s="65">
        <f>SUM(G26:H26)</f>
        <v>0</v>
      </c>
      <c r="G26" s="65">
        <f>SUM(G27:G28)</f>
        <v>0</v>
      </c>
      <c r="H26" s="65">
        <f>SUM(H27:H28)</f>
        <v>0</v>
      </c>
      <c r="I26" s="65"/>
      <c r="J26" s="65">
        <f>SUM(K26:L26)</f>
        <v>0.64545863988286012</v>
      </c>
      <c r="K26" s="65">
        <f>SUM(K27:K28)</f>
        <v>0.60399999999999998</v>
      </c>
      <c r="L26" s="65">
        <f>SUM(L27:L28)</f>
        <v>4.1458639882860158E-2</v>
      </c>
      <c r="M26" s="65"/>
      <c r="N26" s="65">
        <f>SUM(O26:P26)</f>
        <v>2.9338821139097732E-3</v>
      </c>
      <c r="O26" s="65">
        <f>SUM(O27:O28)</f>
        <v>2.3860000000000001E-3</v>
      </c>
      <c r="P26" s="65">
        <f>SUM(P27:P28)</f>
        <v>5.4788211390977297E-4</v>
      </c>
      <c r="Q26" s="65"/>
      <c r="R26" s="65">
        <f>SUM(S26:T26)</f>
        <v>0.47596344902684617</v>
      </c>
      <c r="S26" s="65">
        <f>SUM(S27:S28)</f>
        <v>0.36430859999999998</v>
      </c>
      <c r="T26" s="65">
        <f>SUM(T27:T28)</f>
        <v>0.11165484902684619</v>
      </c>
      <c r="U26" s="65"/>
      <c r="V26" s="65">
        <f>SUM(W26:X26)</f>
        <v>0.75039444765988528</v>
      </c>
      <c r="W26" s="65">
        <f>SUM(W27:W28)</f>
        <v>0.47753400000000001</v>
      </c>
      <c r="X26" s="65">
        <f>SUM(X27:X28)</f>
        <v>0.27286044765988526</v>
      </c>
      <c r="Y26" s="65"/>
      <c r="Z26" s="65">
        <f>SUM(AA26:AB26)</f>
        <v>0</v>
      </c>
      <c r="AA26" s="65">
        <f>SUM(AA27:AA28)</f>
        <v>0</v>
      </c>
      <c r="AB26" s="65">
        <f>SUM(AB27:AB28)</f>
        <v>0</v>
      </c>
    </row>
    <row r="27" spans="1:28" ht="11.25" customHeight="1" x14ac:dyDescent="0.2">
      <c r="A27" s="43" t="s">
        <v>39</v>
      </c>
      <c r="B27" s="67">
        <f t="shared" ref="B27:B28" si="9">SUM(C27:D27)</f>
        <v>0.10766228249512449</v>
      </c>
      <c r="C27" s="67">
        <f t="shared" ref="C27:D28" si="10">SUMIF($F$4:$AB$4,C$4,$F27:$AB27)</f>
        <v>9.4308599999999992E-2</v>
      </c>
      <c r="D27" s="67">
        <f t="shared" si="10"/>
        <v>1.3353682495124503E-2</v>
      </c>
      <c r="E27" s="68"/>
      <c r="F27" s="67">
        <f t="shared" ref="F27:F28" si="11">SUM(G27:H27)</f>
        <v>0</v>
      </c>
      <c r="G27" s="67">
        <v>0</v>
      </c>
      <c r="H27" s="67">
        <v>0</v>
      </c>
      <c r="I27" s="67"/>
      <c r="J27" s="67">
        <f t="shared" ref="J27:J28" si="12">SUM(K27:L27)</f>
        <v>0</v>
      </c>
      <c r="K27" s="67">
        <v>0</v>
      </c>
      <c r="L27" s="67">
        <v>0</v>
      </c>
      <c r="M27" s="67"/>
      <c r="N27" s="67">
        <f t="shared" ref="N27:N28" si="13">SUM(O27:P27)</f>
        <v>1.0254039498277397E-3</v>
      </c>
      <c r="O27" s="67">
        <v>1E-3</v>
      </c>
      <c r="P27" s="67">
        <v>2.54039498277396E-5</v>
      </c>
      <c r="Q27" s="67"/>
      <c r="R27" s="67">
        <f t="shared" ref="R27:R28" si="14">SUM(S27:T27)</f>
        <v>1.5275408241943332E-3</v>
      </c>
      <c r="S27" s="67">
        <v>1.3086E-3</v>
      </c>
      <c r="T27" s="67">
        <v>2.1894082419433316E-4</v>
      </c>
      <c r="U27" s="67"/>
      <c r="V27" s="67">
        <f t="shared" ref="V27:V28" si="15">SUM(W27:X27)</f>
        <v>0.10510933772110242</v>
      </c>
      <c r="W27" s="67">
        <v>9.1999999999999998E-2</v>
      </c>
      <c r="X27" s="67">
        <v>1.310933772110243E-2</v>
      </c>
      <c r="Y27" s="67"/>
      <c r="Z27" s="67">
        <f t="shared" ref="Z27:Z28" si="16">SUM(AA27:AB27)</f>
        <v>0</v>
      </c>
      <c r="AA27" s="67">
        <v>0</v>
      </c>
      <c r="AB27" s="67">
        <v>0</v>
      </c>
    </row>
    <row r="28" spans="1:28" ht="11.25" customHeight="1" x14ac:dyDescent="0.2">
      <c r="A28" s="43" t="s">
        <v>40</v>
      </c>
      <c r="B28" s="67">
        <f t="shared" si="9"/>
        <v>1.7670881361883768</v>
      </c>
      <c r="C28" s="67">
        <f t="shared" si="10"/>
        <v>1.35392</v>
      </c>
      <c r="D28" s="67">
        <f t="shared" si="10"/>
        <v>0.41316813618837689</v>
      </c>
      <c r="E28" s="68"/>
      <c r="F28" s="67">
        <f t="shared" si="11"/>
        <v>0</v>
      </c>
      <c r="G28" s="67">
        <v>0</v>
      </c>
      <c r="H28" s="67">
        <v>0</v>
      </c>
      <c r="I28" s="67"/>
      <c r="J28" s="67">
        <f t="shared" si="12"/>
        <v>0.64545863988286012</v>
      </c>
      <c r="K28" s="67">
        <v>0.60399999999999998</v>
      </c>
      <c r="L28" s="67">
        <v>4.1458639882860158E-2</v>
      </c>
      <c r="M28" s="67"/>
      <c r="N28" s="67">
        <f t="shared" si="13"/>
        <v>1.9084781640820332E-3</v>
      </c>
      <c r="O28" s="67">
        <v>1.3859999999999999E-3</v>
      </c>
      <c r="P28" s="67">
        <v>5.2247816408203338E-4</v>
      </c>
      <c r="Q28" s="67"/>
      <c r="R28" s="67">
        <f t="shared" si="14"/>
        <v>0.47443590820265186</v>
      </c>
      <c r="S28" s="67">
        <v>0.36299999999999999</v>
      </c>
      <c r="T28" s="67">
        <v>0.11143590820265185</v>
      </c>
      <c r="U28" s="67"/>
      <c r="V28" s="67">
        <f t="shared" si="15"/>
        <v>0.64528510993878285</v>
      </c>
      <c r="W28" s="67">
        <v>0.38553399999999999</v>
      </c>
      <c r="X28" s="67">
        <v>0.25975110993878281</v>
      </c>
      <c r="Y28" s="67"/>
      <c r="Z28" s="67">
        <f t="shared" si="16"/>
        <v>0</v>
      </c>
      <c r="AA28" s="67">
        <v>0</v>
      </c>
      <c r="AB28" s="67">
        <v>0</v>
      </c>
    </row>
    <row r="29" spans="1:28" ht="11.25" customHeight="1" x14ac:dyDescent="0.2">
      <c r="A29" s="43"/>
      <c r="B29" s="67"/>
      <c r="C29" s="67"/>
      <c r="D29" s="67"/>
      <c r="E29" s="68"/>
      <c r="F29" s="67"/>
      <c r="G29" s="67"/>
      <c r="H29" s="67"/>
      <c r="I29" s="67"/>
      <c r="J29" s="67"/>
      <c r="K29" s="67"/>
      <c r="L29" s="67"/>
      <c r="M29" s="67"/>
      <c r="N29" s="67"/>
      <c r="O29" s="67"/>
      <c r="P29" s="67"/>
      <c r="Q29" s="67"/>
      <c r="R29" s="67"/>
      <c r="S29" s="67"/>
      <c r="T29" s="67"/>
      <c r="U29" s="67"/>
      <c r="V29" s="67"/>
      <c r="W29" s="67"/>
      <c r="X29" s="67"/>
      <c r="Y29" s="67"/>
      <c r="Z29" s="67"/>
      <c r="AA29" s="67"/>
      <c r="AB29" s="67"/>
    </row>
    <row r="30" spans="1:28" s="1" customFormat="1" ht="11.25" customHeight="1" x14ac:dyDescent="0.25">
      <c r="A30" s="33" t="s">
        <v>41</v>
      </c>
      <c r="B30" s="65">
        <f>SUM(C30:D30)</f>
        <v>1.0542787233725459</v>
      </c>
      <c r="C30" s="65">
        <f>SUM(C31:C35)</f>
        <v>1.0009999999999999</v>
      </c>
      <c r="D30" s="65">
        <f>SUM(D31:D35)</f>
        <v>5.3278723372546008E-2</v>
      </c>
      <c r="E30" s="69"/>
      <c r="F30" s="65">
        <f>SUM(G30:H30)</f>
        <v>0</v>
      </c>
      <c r="G30" s="65">
        <f>SUM(G31:G35)</f>
        <v>0</v>
      </c>
      <c r="H30" s="65">
        <f>SUM(H31:H35)</f>
        <v>0</v>
      </c>
      <c r="I30" s="65"/>
      <c r="J30" s="65">
        <f>SUM(K30:L30)</f>
        <v>4.4501466249993885E-3</v>
      </c>
      <c r="K30" s="65">
        <f>SUM(K31:K35)</f>
        <v>4.0000000000000001E-3</v>
      </c>
      <c r="L30" s="65">
        <f>SUM(L31:L35)</f>
        <v>4.501466249993883E-4</v>
      </c>
      <c r="M30" s="65"/>
      <c r="N30" s="65">
        <f>SUM(O30:P30)</f>
        <v>0</v>
      </c>
      <c r="O30" s="65">
        <f>SUM(O31:O35)</f>
        <v>0</v>
      </c>
      <c r="P30" s="65">
        <f>SUM(P31:P35)</f>
        <v>0</v>
      </c>
      <c r="Q30" s="65"/>
      <c r="R30" s="65">
        <f>SUM(S30:T30)</f>
        <v>1.0021576622494053</v>
      </c>
      <c r="S30" s="65">
        <f>SUM(S31:S35)</f>
        <v>0.96699999999999997</v>
      </c>
      <c r="T30" s="65">
        <f>SUM(T31:T35)</f>
        <v>3.5157662249405364E-2</v>
      </c>
      <c r="U30" s="65"/>
      <c r="V30" s="65">
        <f>SUM(W30:X30)</f>
        <v>0</v>
      </c>
      <c r="W30" s="65">
        <f>SUM(W31:W35)</f>
        <v>0</v>
      </c>
      <c r="X30" s="65">
        <f>SUM(X31:X35)</f>
        <v>0</v>
      </c>
      <c r="Y30" s="65"/>
      <c r="Z30" s="65">
        <f>SUM(AA30:AB30)</f>
        <v>4.7670914498141259E-2</v>
      </c>
      <c r="AA30" s="65">
        <f>SUM(AA31:AA35)</f>
        <v>0.03</v>
      </c>
      <c r="AB30" s="65">
        <f>SUM(AB31:AB35)</f>
        <v>1.767091449814126E-2</v>
      </c>
    </row>
    <row r="31" spans="1:28" ht="11.25" customHeight="1" x14ac:dyDescent="0.2">
      <c r="A31" s="43" t="s">
        <v>42</v>
      </c>
      <c r="B31" s="67">
        <f t="shared" ref="B31:B35" si="17">SUM(C31:D31)</f>
        <v>2.2686077852747078E-3</v>
      </c>
      <c r="C31" s="67">
        <f t="shared" ref="C31:D35" si="18">SUMIF($F$4:$AB$4,C$4,$F31:$AB31)</f>
        <v>2E-3</v>
      </c>
      <c r="D31" s="67">
        <f t="shared" si="18"/>
        <v>2.6860778527470786E-4</v>
      </c>
      <c r="E31" s="68"/>
      <c r="F31" s="67">
        <f t="shared" ref="F31:F35" si="19">SUM(G31:H31)</f>
        <v>0</v>
      </c>
      <c r="G31" s="67">
        <v>0</v>
      </c>
      <c r="H31" s="67">
        <v>0</v>
      </c>
      <c r="I31" s="67"/>
      <c r="J31" s="67">
        <f t="shared" ref="J31:J35" si="20">SUM(K31:L31)</f>
        <v>2.2686077852747078E-3</v>
      </c>
      <c r="K31" s="67">
        <v>2E-3</v>
      </c>
      <c r="L31" s="67">
        <v>2.6860778527470786E-4</v>
      </c>
      <c r="M31" s="67"/>
      <c r="N31" s="67">
        <f t="shared" ref="N31:N35" si="21">SUM(O31:P31)</f>
        <v>0</v>
      </c>
      <c r="O31" s="67">
        <v>0</v>
      </c>
      <c r="P31" s="67">
        <v>0</v>
      </c>
      <c r="Q31" s="67"/>
      <c r="R31" s="67">
        <f t="shared" ref="R31:R35" si="22">SUM(S31:T31)</f>
        <v>0</v>
      </c>
      <c r="S31" s="67">
        <v>0</v>
      </c>
      <c r="T31" s="67">
        <v>0</v>
      </c>
      <c r="U31" s="67"/>
      <c r="V31" s="67">
        <f t="shared" ref="V31:V35" si="23">SUM(W31:X31)</f>
        <v>0</v>
      </c>
      <c r="W31" s="67">
        <v>0</v>
      </c>
      <c r="X31" s="67">
        <v>0</v>
      </c>
      <c r="Y31" s="67"/>
      <c r="Z31" s="67">
        <f t="shared" ref="Z31:Z35" si="24">SUM(AA31:AB31)</f>
        <v>0</v>
      </c>
      <c r="AA31" s="67">
        <v>0</v>
      </c>
      <c r="AB31" s="67">
        <v>0</v>
      </c>
    </row>
    <row r="32" spans="1:28" ht="11.25" customHeight="1" x14ac:dyDescent="0.2">
      <c r="A32" s="43" t="s">
        <v>43</v>
      </c>
      <c r="B32" s="67">
        <f t="shared" si="17"/>
        <v>0</v>
      </c>
      <c r="C32" s="67">
        <f t="shared" si="18"/>
        <v>0</v>
      </c>
      <c r="D32" s="67">
        <f t="shared" si="18"/>
        <v>0</v>
      </c>
      <c r="E32" s="68"/>
      <c r="F32" s="67">
        <f t="shared" si="19"/>
        <v>0</v>
      </c>
      <c r="G32" s="67">
        <v>0</v>
      </c>
      <c r="H32" s="67">
        <v>0</v>
      </c>
      <c r="I32" s="67"/>
      <c r="J32" s="67">
        <f t="shared" si="20"/>
        <v>0</v>
      </c>
      <c r="K32" s="67">
        <v>0</v>
      </c>
      <c r="L32" s="67">
        <v>0</v>
      </c>
      <c r="M32" s="67"/>
      <c r="N32" s="67">
        <f t="shared" si="21"/>
        <v>0</v>
      </c>
      <c r="O32" s="67">
        <v>0</v>
      </c>
      <c r="P32" s="67">
        <v>0</v>
      </c>
      <c r="Q32" s="67"/>
      <c r="R32" s="67">
        <f t="shared" si="22"/>
        <v>0</v>
      </c>
      <c r="S32" s="67">
        <v>0</v>
      </c>
      <c r="T32" s="67">
        <v>0</v>
      </c>
      <c r="U32" s="67"/>
      <c r="V32" s="67">
        <f t="shared" si="23"/>
        <v>0</v>
      </c>
      <c r="W32" s="67">
        <v>0</v>
      </c>
      <c r="X32" s="67">
        <v>0</v>
      </c>
      <c r="Y32" s="67"/>
      <c r="Z32" s="67">
        <f t="shared" si="24"/>
        <v>0</v>
      </c>
      <c r="AA32" s="67">
        <v>0</v>
      </c>
      <c r="AB32" s="67">
        <v>0</v>
      </c>
    </row>
    <row r="33" spans="1:28" ht="11.25" customHeight="1" x14ac:dyDescent="0.2">
      <c r="A33" s="43" t="s">
        <v>44</v>
      </c>
      <c r="B33" s="67">
        <f t="shared" si="17"/>
        <v>0</v>
      </c>
      <c r="C33" s="67">
        <f t="shared" si="18"/>
        <v>0</v>
      </c>
      <c r="D33" s="67">
        <f t="shared" si="18"/>
        <v>0</v>
      </c>
      <c r="E33" s="68"/>
      <c r="F33" s="67">
        <f t="shared" si="19"/>
        <v>0</v>
      </c>
      <c r="G33" s="67">
        <v>0</v>
      </c>
      <c r="H33" s="67">
        <v>0</v>
      </c>
      <c r="I33" s="67"/>
      <c r="J33" s="67">
        <f t="shared" si="20"/>
        <v>0</v>
      </c>
      <c r="K33" s="67">
        <v>0</v>
      </c>
      <c r="L33" s="67">
        <v>0</v>
      </c>
      <c r="M33" s="67"/>
      <c r="N33" s="67">
        <f t="shared" si="21"/>
        <v>0</v>
      </c>
      <c r="O33" s="67">
        <v>0</v>
      </c>
      <c r="P33" s="67">
        <v>0</v>
      </c>
      <c r="Q33" s="67"/>
      <c r="R33" s="67">
        <f t="shared" si="22"/>
        <v>0</v>
      </c>
      <c r="S33" s="67">
        <v>0</v>
      </c>
      <c r="T33" s="67">
        <v>0</v>
      </c>
      <c r="U33" s="67"/>
      <c r="V33" s="67">
        <f t="shared" si="23"/>
        <v>0</v>
      </c>
      <c r="W33" s="67">
        <v>0</v>
      </c>
      <c r="X33" s="67">
        <v>0</v>
      </c>
      <c r="Y33" s="67"/>
      <c r="Z33" s="67">
        <f t="shared" si="24"/>
        <v>0</v>
      </c>
      <c r="AA33" s="67">
        <v>0</v>
      </c>
      <c r="AB33" s="67">
        <v>0</v>
      </c>
    </row>
    <row r="34" spans="1:28" ht="11.25" customHeight="1" x14ac:dyDescent="0.2">
      <c r="A34" s="43" t="s">
        <v>45</v>
      </c>
      <c r="B34" s="67">
        <f t="shared" si="17"/>
        <v>4.7670914498141259E-2</v>
      </c>
      <c r="C34" s="67">
        <f t="shared" si="18"/>
        <v>0.03</v>
      </c>
      <c r="D34" s="67">
        <f t="shared" si="18"/>
        <v>1.767091449814126E-2</v>
      </c>
      <c r="E34" s="68"/>
      <c r="F34" s="67">
        <f t="shared" si="19"/>
        <v>0</v>
      </c>
      <c r="G34" s="67">
        <v>0</v>
      </c>
      <c r="H34" s="67">
        <v>0</v>
      </c>
      <c r="I34" s="67"/>
      <c r="J34" s="67">
        <f t="shared" si="20"/>
        <v>0</v>
      </c>
      <c r="K34" s="67">
        <v>0</v>
      </c>
      <c r="L34" s="67">
        <v>0</v>
      </c>
      <c r="M34" s="67"/>
      <c r="N34" s="67">
        <f t="shared" si="21"/>
        <v>0</v>
      </c>
      <c r="O34" s="67">
        <v>0</v>
      </c>
      <c r="P34" s="67">
        <v>0</v>
      </c>
      <c r="Q34" s="67"/>
      <c r="R34" s="67">
        <f t="shared" si="22"/>
        <v>0</v>
      </c>
      <c r="S34" s="67">
        <v>0</v>
      </c>
      <c r="T34" s="67">
        <v>0</v>
      </c>
      <c r="U34" s="67"/>
      <c r="V34" s="67">
        <f t="shared" si="23"/>
        <v>0</v>
      </c>
      <c r="W34" s="67">
        <v>0</v>
      </c>
      <c r="X34" s="67">
        <v>0</v>
      </c>
      <c r="Y34" s="67"/>
      <c r="Z34" s="67">
        <f t="shared" si="24"/>
        <v>4.7670914498141259E-2</v>
      </c>
      <c r="AA34" s="67">
        <v>0.03</v>
      </c>
      <c r="AB34" s="67">
        <v>1.767091449814126E-2</v>
      </c>
    </row>
    <row r="35" spans="1:28" ht="11.25" customHeight="1" x14ac:dyDescent="0.2">
      <c r="A35" s="43" t="s">
        <v>46</v>
      </c>
      <c r="B35" s="67">
        <f t="shared" si="17"/>
        <v>1.0043392010891301</v>
      </c>
      <c r="C35" s="67">
        <f t="shared" si="18"/>
        <v>0.96899999999999997</v>
      </c>
      <c r="D35" s="67">
        <f t="shared" si="18"/>
        <v>3.5339201089130044E-2</v>
      </c>
      <c r="E35" s="68"/>
      <c r="F35" s="67">
        <f t="shared" si="19"/>
        <v>0</v>
      </c>
      <c r="G35" s="67">
        <v>0</v>
      </c>
      <c r="H35" s="67">
        <v>0</v>
      </c>
      <c r="I35" s="67"/>
      <c r="J35" s="67">
        <f t="shared" si="20"/>
        <v>2.1815388397246806E-3</v>
      </c>
      <c r="K35" s="67">
        <v>2E-3</v>
      </c>
      <c r="L35" s="67">
        <v>1.8153883972468044E-4</v>
      </c>
      <c r="M35" s="67"/>
      <c r="N35" s="67">
        <f t="shared" si="21"/>
        <v>0</v>
      </c>
      <c r="O35" s="67">
        <v>0</v>
      </c>
      <c r="P35" s="67">
        <v>0</v>
      </c>
      <c r="Q35" s="67"/>
      <c r="R35" s="67">
        <f t="shared" si="22"/>
        <v>1.0021576622494053</v>
      </c>
      <c r="S35" s="67">
        <v>0.96699999999999997</v>
      </c>
      <c r="T35" s="67">
        <v>3.5157662249405364E-2</v>
      </c>
      <c r="U35" s="67"/>
      <c r="V35" s="67">
        <f t="shared" si="23"/>
        <v>0</v>
      </c>
      <c r="W35" s="67">
        <v>0</v>
      </c>
      <c r="X35" s="67">
        <v>0</v>
      </c>
      <c r="Y35" s="67"/>
      <c r="Z35" s="67">
        <f t="shared" si="24"/>
        <v>0</v>
      </c>
      <c r="AA35" s="67">
        <v>0</v>
      </c>
      <c r="AB35" s="67">
        <v>0</v>
      </c>
    </row>
    <row r="36" spans="1:28" ht="11.25" customHeight="1" x14ac:dyDescent="0.2">
      <c r="A36" s="43"/>
      <c r="B36" s="67"/>
      <c r="C36" s="67"/>
      <c r="D36" s="67"/>
      <c r="E36" s="68"/>
      <c r="F36" s="67"/>
      <c r="G36" s="67"/>
      <c r="H36" s="67"/>
      <c r="I36" s="67"/>
      <c r="J36" s="67"/>
      <c r="K36" s="67"/>
      <c r="L36" s="67"/>
      <c r="M36" s="67"/>
      <c r="N36" s="67"/>
      <c r="O36" s="67"/>
      <c r="P36" s="67"/>
      <c r="Q36" s="67"/>
      <c r="R36" s="67"/>
      <c r="S36" s="67"/>
      <c r="T36" s="67"/>
      <c r="U36" s="67"/>
      <c r="V36" s="67"/>
      <c r="W36" s="67"/>
      <c r="X36" s="67"/>
      <c r="Y36" s="67"/>
      <c r="Z36" s="67"/>
      <c r="AA36" s="67"/>
      <c r="AB36" s="67"/>
    </row>
    <row r="37" spans="1:28" s="1" customFormat="1" ht="11.25" customHeight="1" x14ac:dyDescent="0.25">
      <c r="A37" s="33" t="s">
        <v>47</v>
      </c>
      <c r="B37" s="65">
        <f>SUM(C37:D37)</f>
        <v>1.7775194950169118</v>
      </c>
      <c r="C37" s="65">
        <f>SUM(C38:C42)</f>
        <v>1.614034</v>
      </c>
      <c r="D37" s="65">
        <f>SUM(D38:D42)</f>
        <v>0.16348549501691181</v>
      </c>
      <c r="E37" s="69"/>
      <c r="F37" s="65">
        <f>SUM(G37:H37)</f>
        <v>0.8</v>
      </c>
      <c r="G37" s="65">
        <f>SUM(G38:G42)</f>
        <v>0.8</v>
      </c>
      <c r="H37" s="65">
        <f>SUM(H38:H42)</f>
        <v>0</v>
      </c>
      <c r="I37" s="65"/>
      <c r="J37" s="65">
        <f>SUM(K37:L37)</f>
        <v>0.59173239572356784</v>
      </c>
      <c r="K37" s="65">
        <f>SUM(K38:K42)</f>
        <v>0.56200000000000006</v>
      </c>
      <c r="L37" s="65">
        <f>SUM(L38:L42)</f>
        <v>2.9732395723567812E-2</v>
      </c>
      <c r="M37" s="65"/>
      <c r="N37" s="65">
        <f>SUM(O37:P37)</f>
        <v>9.140805421310785E-3</v>
      </c>
      <c r="O37" s="65">
        <f>SUM(O38:O42)</f>
        <v>8.0340000000000012E-3</v>
      </c>
      <c r="P37" s="65">
        <f>SUM(P38:P42)</f>
        <v>1.1068054213107836E-3</v>
      </c>
      <c r="Q37" s="65"/>
      <c r="R37" s="65">
        <f>SUM(S37:T37)</f>
        <v>8.3675033368699775E-2</v>
      </c>
      <c r="S37" s="65">
        <f>SUM(S38:S42)</f>
        <v>6.5000000000000002E-2</v>
      </c>
      <c r="T37" s="65">
        <f>SUM(T38:T42)</f>
        <v>1.8675033368699766E-2</v>
      </c>
      <c r="U37" s="65"/>
      <c r="V37" s="65">
        <f>SUM(W37:X37)</f>
        <v>0.29297126050333344</v>
      </c>
      <c r="W37" s="65">
        <f>SUM(W38:W42)</f>
        <v>0.17899999999999999</v>
      </c>
      <c r="X37" s="65">
        <f>SUM(X38:X42)</f>
        <v>0.11397126050333345</v>
      </c>
      <c r="Y37" s="65"/>
      <c r="Z37" s="65">
        <f>SUM(AA37:AB37)</f>
        <v>0</v>
      </c>
      <c r="AA37" s="65">
        <f>SUM(AA38:AA42)</f>
        <v>0</v>
      </c>
      <c r="AB37" s="65">
        <f>SUM(AB38:AB42)</f>
        <v>0</v>
      </c>
    </row>
    <row r="38" spans="1:28" ht="11.25" customHeight="1" x14ac:dyDescent="0.2">
      <c r="A38" s="43" t="s">
        <v>48</v>
      </c>
      <c r="B38" s="67">
        <f t="shared" ref="B38:B40" si="25">SUM(C38:D38)</f>
        <v>0.75640995260663513</v>
      </c>
      <c r="C38" s="67">
        <f t="shared" ref="C38:D42" si="26">SUMIF($F$4:$AB$4,C$4,$F38:$AB38)</f>
        <v>0.65200000000000002</v>
      </c>
      <c r="D38" s="67">
        <f t="shared" si="26"/>
        <v>0.10440995260663508</v>
      </c>
      <c r="E38" s="68"/>
      <c r="F38" s="67">
        <f t="shared" ref="F38:F40" si="27">SUM(G38:H38)</f>
        <v>0</v>
      </c>
      <c r="G38" s="67">
        <v>0</v>
      </c>
      <c r="H38" s="67">
        <v>0</v>
      </c>
      <c r="I38" s="67"/>
      <c r="J38" s="67">
        <f t="shared" ref="J38:J40" si="28">SUM(K38:L38)</f>
        <v>0.5</v>
      </c>
      <c r="K38" s="67">
        <v>0.5</v>
      </c>
      <c r="L38" s="67">
        <v>0</v>
      </c>
      <c r="M38" s="67"/>
      <c r="N38" s="67">
        <f t="shared" ref="N38:N40" si="29">SUM(O38:P38)</f>
        <v>0</v>
      </c>
      <c r="O38" s="67">
        <v>0</v>
      </c>
      <c r="P38" s="67">
        <v>0</v>
      </c>
      <c r="Q38" s="67"/>
      <c r="R38" s="67">
        <f t="shared" ref="R38:R40" si="30">SUM(S38:T38)</f>
        <v>0</v>
      </c>
      <c r="S38" s="67">
        <v>0</v>
      </c>
      <c r="T38" s="67">
        <v>0</v>
      </c>
      <c r="U38" s="67"/>
      <c r="V38" s="67">
        <f t="shared" ref="V38:V40" si="31">SUM(W38:X38)</f>
        <v>0.25640995260663507</v>
      </c>
      <c r="W38" s="67">
        <v>0.152</v>
      </c>
      <c r="X38" s="67">
        <v>0.10440995260663508</v>
      </c>
      <c r="Y38" s="67"/>
      <c r="Z38" s="67">
        <f t="shared" ref="Z38:Z40" si="32">SUM(AA38:AB38)</f>
        <v>0</v>
      </c>
      <c r="AA38" s="67">
        <v>0</v>
      </c>
      <c r="AB38" s="67">
        <v>0</v>
      </c>
    </row>
    <row r="39" spans="1:28" ht="11.25" customHeight="1" x14ac:dyDescent="0.2">
      <c r="A39" s="43" t="s">
        <v>49</v>
      </c>
      <c r="B39" s="67">
        <f t="shared" si="25"/>
        <v>0.8</v>
      </c>
      <c r="C39" s="67">
        <f t="shared" si="26"/>
        <v>0.8</v>
      </c>
      <c r="D39" s="67">
        <f t="shared" si="26"/>
        <v>0</v>
      </c>
      <c r="E39" s="68"/>
      <c r="F39" s="67">
        <f t="shared" si="27"/>
        <v>0.8</v>
      </c>
      <c r="G39" s="67">
        <v>0.8</v>
      </c>
      <c r="H39" s="67">
        <v>0</v>
      </c>
      <c r="I39" s="67"/>
      <c r="J39" s="67">
        <f t="shared" si="28"/>
        <v>0</v>
      </c>
      <c r="K39" s="67">
        <v>0</v>
      </c>
      <c r="L39" s="67">
        <v>0</v>
      </c>
      <c r="M39" s="67"/>
      <c r="N39" s="67">
        <f t="shared" si="29"/>
        <v>0</v>
      </c>
      <c r="O39" s="67">
        <v>0</v>
      </c>
      <c r="P39" s="67">
        <v>0</v>
      </c>
      <c r="Q39" s="67"/>
      <c r="R39" s="67">
        <f t="shared" si="30"/>
        <v>0</v>
      </c>
      <c r="S39" s="67">
        <v>0</v>
      </c>
      <c r="T39" s="67">
        <v>0</v>
      </c>
      <c r="U39" s="67"/>
      <c r="V39" s="67">
        <f t="shared" si="31"/>
        <v>0</v>
      </c>
      <c r="W39" s="67">
        <v>0</v>
      </c>
      <c r="X39" s="67">
        <v>0</v>
      </c>
      <c r="Y39" s="67"/>
      <c r="Z39" s="67">
        <f t="shared" si="32"/>
        <v>0</v>
      </c>
      <c r="AA39" s="67">
        <v>0</v>
      </c>
      <c r="AB39" s="67">
        <v>0</v>
      </c>
    </row>
    <row r="40" spans="1:28" ht="11.25" customHeight="1" x14ac:dyDescent="0.2">
      <c r="A40" s="43" t="s">
        <v>50</v>
      </c>
      <c r="B40" s="67">
        <f t="shared" si="25"/>
        <v>0.22110954241027672</v>
      </c>
      <c r="C40" s="67">
        <f t="shared" si="26"/>
        <v>0.16203399999999998</v>
      </c>
      <c r="D40" s="67">
        <f t="shared" si="26"/>
        <v>5.9075542410276745E-2</v>
      </c>
      <c r="E40" s="68"/>
      <c r="F40" s="67">
        <f t="shared" si="27"/>
        <v>0</v>
      </c>
      <c r="G40" s="67">
        <v>0</v>
      </c>
      <c r="H40" s="67">
        <v>0</v>
      </c>
      <c r="I40" s="67"/>
      <c r="J40" s="67">
        <f t="shared" si="28"/>
        <v>9.1732395723567811E-2</v>
      </c>
      <c r="K40" s="67">
        <v>6.2E-2</v>
      </c>
      <c r="L40" s="67">
        <v>2.9732395723567812E-2</v>
      </c>
      <c r="M40" s="67"/>
      <c r="N40" s="67">
        <f t="shared" si="29"/>
        <v>9.140805421310785E-3</v>
      </c>
      <c r="O40" s="67">
        <v>8.0340000000000012E-3</v>
      </c>
      <c r="P40" s="67">
        <v>1.1068054213107836E-3</v>
      </c>
      <c r="Q40" s="67"/>
      <c r="R40" s="67">
        <f t="shared" si="30"/>
        <v>8.3675033368699775E-2</v>
      </c>
      <c r="S40" s="67">
        <v>6.5000000000000002E-2</v>
      </c>
      <c r="T40" s="67">
        <v>1.8675033368699766E-2</v>
      </c>
      <c r="U40" s="67"/>
      <c r="V40" s="67">
        <f t="shared" si="31"/>
        <v>3.6561307896698376E-2</v>
      </c>
      <c r="W40" s="67">
        <v>2.7E-2</v>
      </c>
      <c r="X40" s="67">
        <v>9.5613078966983785E-3</v>
      </c>
      <c r="Y40" s="67"/>
      <c r="Z40" s="67">
        <f t="shared" si="32"/>
        <v>0</v>
      </c>
      <c r="AA40" s="67">
        <v>0</v>
      </c>
      <c r="AB40" s="67">
        <v>0</v>
      </c>
    </row>
    <row r="41" spans="1:28" ht="11.25" customHeight="1" x14ac:dyDescent="0.2">
      <c r="A41" s="43" t="s">
        <v>51</v>
      </c>
      <c r="B41" s="67">
        <f t="shared" ref="B41" si="33">SUM(C41:D41)</f>
        <v>0</v>
      </c>
      <c r="C41" s="67">
        <f t="shared" si="26"/>
        <v>0</v>
      </c>
      <c r="D41" s="67">
        <f t="shared" si="26"/>
        <v>0</v>
      </c>
      <c r="E41" s="68"/>
      <c r="F41" s="67">
        <f t="shared" ref="F41" si="34">SUM(G41:H41)</f>
        <v>0</v>
      </c>
      <c r="G41" s="67">
        <v>0</v>
      </c>
      <c r="H41" s="67">
        <v>0</v>
      </c>
      <c r="I41" s="67"/>
      <c r="J41" s="67">
        <f t="shared" ref="J41" si="35">SUM(K41:L41)</f>
        <v>0</v>
      </c>
      <c r="K41" s="67">
        <v>0</v>
      </c>
      <c r="L41" s="67">
        <v>0</v>
      </c>
      <c r="M41" s="67"/>
      <c r="N41" s="67">
        <f t="shared" ref="N41" si="36">SUM(O41:P41)</f>
        <v>0</v>
      </c>
      <c r="O41" s="67">
        <v>0</v>
      </c>
      <c r="P41" s="67">
        <v>0</v>
      </c>
      <c r="Q41" s="67"/>
      <c r="R41" s="67">
        <f t="shared" ref="R41" si="37">SUM(S41:T41)</f>
        <v>0</v>
      </c>
      <c r="S41" s="67">
        <v>0</v>
      </c>
      <c r="T41" s="67">
        <v>0</v>
      </c>
      <c r="U41" s="67"/>
      <c r="V41" s="67">
        <f t="shared" ref="V41" si="38">SUM(W41:X41)</f>
        <v>0</v>
      </c>
      <c r="W41" s="67">
        <v>0</v>
      </c>
      <c r="X41" s="67">
        <v>0</v>
      </c>
      <c r="Y41" s="67"/>
      <c r="Z41" s="67">
        <f t="shared" ref="Z41" si="39">SUM(AA41:AB41)</f>
        <v>0</v>
      </c>
      <c r="AA41" s="67">
        <v>0</v>
      </c>
      <c r="AB41" s="67">
        <v>0</v>
      </c>
    </row>
    <row r="42" spans="1:28" ht="11.25" customHeight="1" x14ac:dyDescent="0.2">
      <c r="A42" s="43" t="s">
        <v>125</v>
      </c>
      <c r="B42" s="67">
        <f t="shared" ref="B42" si="40">SUM(C42:D42)</f>
        <v>0</v>
      </c>
      <c r="C42" s="67">
        <f t="shared" si="26"/>
        <v>0</v>
      </c>
      <c r="D42" s="67">
        <f t="shared" si="26"/>
        <v>0</v>
      </c>
      <c r="E42" s="68"/>
      <c r="F42" s="67">
        <f t="shared" ref="F42" si="41">SUM(G42:H42)</f>
        <v>0</v>
      </c>
      <c r="G42" s="67">
        <v>0</v>
      </c>
      <c r="H42" s="67">
        <v>0</v>
      </c>
      <c r="I42" s="67"/>
      <c r="J42" s="67">
        <f t="shared" ref="J42" si="42">SUM(K42:L42)</f>
        <v>0</v>
      </c>
      <c r="K42" s="67">
        <v>0</v>
      </c>
      <c r="L42" s="67">
        <v>0</v>
      </c>
      <c r="M42" s="67"/>
      <c r="N42" s="67">
        <f t="shared" ref="N42" si="43">SUM(O42:P42)</f>
        <v>0</v>
      </c>
      <c r="O42" s="67">
        <v>0</v>
      </c>
      <c r="P42" s="67">
        <v>0</v>
      </c>
      <c r="Q42" s="67"/>
      <c r="R42" s="67">
        <f t="shared" ref="R42" si="44">SUM(S42:T42)</f>
        <v>0</v>
      </c>
      <c r="S42" s="67">
        <v>0</v>
      </c>
      <c r="T42" s="67">
        <v>0</v>
      </c>
      <c r="U42" s="67"/>
      <c r="V42" s="67">
        <f t="shared" ref="V42" si="45">SUM(W42:X42)</f>
        <v>0</v>
      </c>
      <c r="W42" s="67">
        <v>0</v>
      </c>
      <c r="X42" s="67">
        <v>0</v>
      </c>
      <c r="Y42" s="67"/>
      <c r="Z42" s="67">
        <f t="shared" ref="Z42" si="46">SUM(AA42:AB42)</f>
        <v>0</v>
      </c>
      <c r="AA42" s="67">
        <v>0</v>
      </c>
      <c r="AB42" s="67">
        <v>0</v>
      </c>
    </row>
    <row r="43" spans="1:28" ht="11.25" customHeight="1" x14ac:dyDescent="0.2">
      <c r="A43" s="43"/>
      <c r="B43" s="67"/>
      <c r="C43" s="67"/>
      <c r="D43" s="67"/>
      <c r="E43" s="68"/>
      <c r="F43" s="67"/>
      <c r="G43" s="67"/>
      <c r="H43" s="67"/>
      <c r="I43" s="67"/>
      <c r="J43" s="67"/>
      <c r="K43" s="67"/>
      <c r="L43" s="67"/>
      <c r="M43" s="67"/>
      <c r="N43" s="67"/>
      <c r="O43" s="67"/>
      <c r="P43" s="67"/>
      <c r="Q43" s="67"/>
      <c r="R43" s="67"/>
      <c r="S43" s="67"/>
      <c r="T43" s="67"/>
      <c r="U43" s="67"/>
      <c r="V43" s="67"/>
      <c r="W43" s="67"/>
      <c r="X43" s="67"/>
      <c r="Y43" s="67"/>
      <c r="Z43" s="67"/>
      <c r="AA43" s="67"/>
      <c r="AB43" s="67"/>
    </row>
    <row r="44" spans="1:28" s="1" customFormat="1" ht="11.25" customHeight="1" x14ac:dyDescent="0.25">
      <c r="A44" s="33" t="s">
        <v>52</v>
      </c>
      <c r="B44" s="65">
        <f>SUM(C44:D44)</f>
        <v>0.88170818934919326</v>
      </c>
      <c r="C44" s="65">
        <f>SUM(C45:C47)</f>
        <v>0.63119200000000009</v>
      </c>
      <c r="D44" s="65">
        <f>SUM(D45:D47)</f>
        <v>0.25051618934919317</v>
      </c>
      <c r="E44" s="69"/>
      <c r="F44" s="65">
        <f>SUM(G44:H44)</f>
        <v>0</v>
      </c>
      <c r="G44" s="65">
        <f>SUM(G45:G47)</f>
        <v>0</v>
      </c>
      <c r="H44" s="65">
        <f>SUM(H45:H47)</f>
        <v>0</v>
      </c>
      <c r="I44" s="65"/>
      <c r="J44" s="65">
        <f>SUM(K44:L44)</f>
        <v>0.10670083897215585</v>
      </c>
      <c r="K44" s="65">
        <f>SUM(K45:K47)</f>
        <v>0.1</v>
      </c>
      <c r="L44" s="65">
        <f>SUM(L45:L47)</f>
        <v>6.7008389721558469E-3</v>
      </c>
      <c r="M44" s="65"/>
      <c r="N44" s="65">
        <f>SUM(O44:P44)</f>
        <v>0</v>
      </c>
      <c r="O44" s="65">
        <f>SUM(O45:O47)</f>
        <v>0</v>
      </c>
      <c r="P44" s="65">
        <f>SUM(P45:P47)</f>
        <v>0</v>
      </c>
      <c r="Q44" s="65"/>
      <c r="R44" s="65">
        <f>SUM(S44:T44)</f>
        <v>0.41099764272797457</v>
      </c>
      <c r="S44" s="65">
        <f>SUM(S45:S47)</f>
        <v>0.28666200000000003</v>
      </c>
      <c r="T44" s="65">
        <f>SUM(T45:T47)</f>
        <v>0.12433564272797457</v>
      </c>
      <c r="U44" s="65"/>
      <c r="V44" s="65">
        <f>SUM(W44:X44)</f>
        <v>0.35048803007110246</v>
      </c>
      <c r="W44" s="65">
        <f>SUM(W45:W47)</f>
        <v>0.23552999999999999</v>
      </c>
      <c r="X44" s="65">
        <f>SUM(X45:X47)</f>
        <v>0.11495803007110246</v>
      </c>
      <c r="Y44" s="65"/>
      <c r="Z44" s="65">
        <f>SUM(AA44:AB44)</f>
        <v>1.35216775779603E-2</v>
      </c>
      <c r="AA44" s="65">
        <f>SUM(AA45:AA47)</f>
        <v>8.9999999999999993E-3</v>
      </c>
      <c r="AB44" s="65">
        <f>SUM(AB45:AB47)</f>
        <v>4.5216775779603003E-3</v>
      </c>
    </row>
    <row r="45" spans="1:28" ht="11.25" customHeight="1" x14ac:dyDescent="0.2">
      <c r="A45" s="43" t="s">
        <v>53</v>
      </c>
      <c r="B45" s="67">
        <f t="shared" ref="B45:B47" si="47">SUM(C45:D45)</f>
        <v>0</v>
      </c>
      <c r="C45" s="67">
        <f t="shared" ref="C45:D47" si="48">SUMIF($F$4:$AB$4,C$4,$F45:$AB45)</f>
        <v>0</v>
      </c>
      <c r="D45" s="67">
        <f t="shared" si="48"/>
        <v>0</v>
      </c>
      <c r="E45" s="68"/>
      <c r="F45" s="67">
        <f t="shared" ref="F45:F47" si="49">SUM(G45:H45)</f>
        <v>0</v>
      </c>
      <c r="G45" s="67">
        <v>0</v>
      </c>
      <c r="H45" s="67">
        <v>0</v>
      </c>
      <c r="I45" s="67"/>
      <c r="J45" s="67">
        <f t="shared" ref="J45:J46" si="50">SUM(K45:L45)</f>
        <v>0</v>
      </c>
      <c r="K45" s="67">
        <v>0</v>
      </c>
      <c r="L45" s="67">
        <v>0</v>
      </c>
      <c r="M45" s="67"/>
      <c r="N45" s="67">
        <f t="shared" ref="N45:N46" si="51">SUM(O45:P45)</f>
        <v>0</v>
      </c>
      <c r="O45" s="67">
        <v>0</v>
      </c>
      <c r="P45" s="67">
        <v>0</v>
      </c>
      <c r="Q45" s="67"/>
      <c r="R45" s="67">
        <f t="shared" ref="R45:R46" si="52">SUM(S45:T45)</f>
        <v>0</v>
      </c>
      <c r="S45" s="67">
        <v>0</v>
      </c>
      <c r="T45" s="67">
        <v>0</v>
      </c>
      <c r="U45" s="67"/>
      <c r="V45" s="67">
        <f t="shared" ref="V45:V46" si="53">SUM(W45:X45)</f>
        <v>0</v>
      </c>
      <c r="W45" s="67">
        <v>0</v>
      </c>
      <c r="X45" s="67">
        <v>0</v>
      </c>
      <c r="Y45" s="67"/>
      <c r="Z45" s="67">
        <f t="shared" ref="Z45:Z46" si="54">SUM(AA45:AB45)</f>
        <v>0</v>
      </c>
      <c r="AA45" s="67">
        <v>0</v>
      </c>
      <c r="AB45" s="67">
        <v>0</v>
      </c>
    </row>
    <row r="46" spans="1:28" ht="11.25" customHeight="1" x14ac:dyDescent="0.2">
      <c r="A46" s="43" t="s">
        <v>54</v>
      </c>
      <c r="B46" s="67">
        <f t="shared" si="47"/>
        <v>0</v>
      </c>
      <c r="C46" s="67">
        <f t="shared" si="48"/>
        <v>0</v>
      </c>
      <c r="D46" s="67">
        <f t="shared" si="48"/>
        <v>0</v>
      </c>
      <c r="E46" s="68"/>
      <c r="F46" s="67">
        <f t="shared" si="49"/>
        <v>0</v>
      </c>
      <c r="G46" s="67">
        <v>0</v>
      </c>
      <c r="H46" s="67">
        <v>0</v>
      </c>
      <c r="I46" s="67"/>
      <c r="J46" s="67">
        <f t="shared" si="50"/>
        <v>0</v>
      </c>
      <c r="K46" s="67">
        <v>0</v>
      </c>
      <c r="L46" s="67">
        <v>0</v>
      </c>
      <c r="M46" s="67"/>
      <c r="N46" s="67">
        <f t="shared" si="51"/>
        <v>0</v>
      </c>
      <c r="O46" s="67">
        <v>0</v>
      </c>
      <c r="P46" s="67">
        <v>0</v>
      </c>
      <c r="Q46" s="67"/>
      <c r="R46" s="67">
        <f t="shared" si="52"/>
        <v>0</v>
      </c>
      <c r="S46" s="67">
        <v>0</v>
      </c>
      <c r="T46" s="67">
        <v>0</v>
      </c>
      <c r="U46" s="67"/>
      <c r="V46" s="67">
        <f t="shared" si="53"/>
        <v>0</v>
      </c>
      <c r="W46" s="67">
        <v>0</v>
      </c>
      <c r="X46" s="67">
        <v>0</v>
      </c>
      <c r="Y46" s="67"/>
      <c r="Z46" s="67">
        <f t="shared" si="54"/>
        <v>0</v>
      </c>
      <c r="AA46" s="67">
        <v>0</v>
      </c>
      <c r="AB46" s="67">
        <v>0</v>
      </c>
    </row>
    <row r="47" spans="1:28" ht="11.25" customHeight="1" x14ac:dyDescent="0.2">
      <c r="A47" s="43" t="s">
        <v>55</v>
      </c>
      <c r="B47" s="67">
        <f t="shared" si="47"/>
        <v>0.88170818934919326</v>
      </c>
      <c r="C47" s="67">
        <f t="shared" si="48"/>
        <v>0.63119200000000009</v>
      </c>
      <c r="D47" s="67">
        <f t="shared" si="48"/>
        <v>0.25051618934919317</v>
      </c>
      <c r="E47" s="68"/>
      <c r="F47" s="67">
        <f t="shared" si="49"/>
        <v>0</v>
      </c>
      <c r="G47" s="67">
        <v>0</v>
      </c>
      <c r="H47" s="67">
        <v>0</v>
      </c>
      <c r="I47" s="67"/>
      <c r="J47" s="67">
        <f>SUM(K47:L47)</f>
        <v>0.10670083897215585</v>
      </c>
      <c r="K47" s="67">
        <v>0.1</v>
      </c>
      <c r="L47" s="67">
        <v>6.7008389721558469E-3</v>
      </c>
      <c r="M47" s="67"/>
      <c r="N47" s="67">
        <f>SUM(O47:P47)</f>
        <v>0</v>
      </c>
      <c r="O47" s="67">
        <v>0</v>
      </c>
      <c r="P47" s="67">
        <v>0</v>
      </c>
      <c r="Q47" s="67"/>
      <c r="R47" s="67">
        <f>SUM(S47:T47)</f>
        <v>0.41099764272797457</v>
      </c>
      <c r="S47" s="67">
        <v>0.28666200000000003</v>
      </c>
      <c r="T47" s="67">
        <v>0.12433564272797457</v>
      </c>
      <c r="U47" s="67"/>
      <c r="V47" s="67">
        <f>SUM(W47:X47)</f>
        <v>0.35048803007110246</v>
      </c>
      <c r="W47" s="67">
        <v>0.23552999999999999</v>
      </c>
      <c r="X47" s="67">
        <v>0.11495803007110246</v>
      </c>
      <c r="Y47" s="67"/>
      <c r="Z47" s="67">
        <f>SUM(AA47:AB47)</f>
        <v>1.35216775779603E-2</v>
      </c>
      <c r="AA47" s="67">
        <v>8.9999999999999993E-3</v>
      </c>
      <c r="AB47" s="67">
        <v>4.5216775779603003E-3</v>
      </c>
    </row>
    <row r="48" spans="1:28" ht="11.25" customHeight="1" x14ac:dyDescent="0.2">
      <c r="A48" s="43"/>
      <c r="B48" s="67"/>
      <c r="C48" s="67"/>
      <c r="D48" s="67"/>
      <c r="E48" s="68"/>
      <c r="F48" s="67"/>
      <c r="G48" s="67"/>
      <c r="H48" s="67"/>
      <c r="I48" s="67"/>
      <c r="J48" s="67"/>
      <c r="K48" s="67"/>
      <c r="L48" s="67"/>
      <c r="M48" s="67"/>
      <c r="N48" s="67"/>
      <c r="O48" s="67"/>
      <c r="P48" s="67"/>
      <c r="Q48" s="67"/>
      <c r="R48" s="67"/>
      <c r="S48" s="67"/>
      <c r="T48" s="67"/>
      <c r="U48" s="67"/>
      <c r="V48" s="67"/>
      <c r="W48" s="67"/>
      <c r="X48" s="67"/>
      <c r="Y48" s="67"/>
      <c r="Z48" s="67"/>
      <c r="AA48" s="67"/>
      <c r="AB48" s="67"/>
    </row>
    <row r="49" spans="1:28" s="1" customFormat="1" ht="11.25" customHeight="1" x14ac:dyDescent="0.25">
      <c r="A49" s="33" t="s">
        <v>56</v>
      </c>
      <c r="B49" s="65">
        <f>SUM(C49:D49)</f>
        <v>12.948246517766908</v>
      </c>
      <c r="C49" s="65">
        <f>SUM(C50:C56)</f>
        <v>10.014187879999998</v>
      </c>
      <c r="D49" s="65">
        <f>SUM(D50:D56)</f>
        <v>2.9340586377669098</v>
      </c>
      <c r="E49" s="69"/>
      <c r="F49" s="65">
        <f>SUM(G49:H49)</f>
        <v>2</v>
      </c>
      <c r="G49" s="65">
        <f>SUM(G50:G56)</f>
        <v>2</v>
      </c>
      <c r="H49" s="65">
        <f>SUM(H50:H56)</f>
        <v>0</v>
      </c>
      <c r="I49" s="65"/>
      <c r="J49" s="65">
        <f>SUM(K49:L49)</f>
        <v>2.483228797697179</v>
      </c>
      <c r="K49" s="65">
        <f>SUM(K50:K56)</f>
        <v>2.09</v>
      </c>
      <c r="L49" s="65">
        <f>SUM(L50:L56)</f>
        <v>0.39322879769717894</v>
      </c>
      <c r="M49" s="65"/>
      <c r="N49" s="65">
        <f>SUM(O49:P49)</f>
        <v>0.61042807864238491</v>
      </c>
      <c r="O49" s="65">
        <f>SUM(O50:O56)</f>
        <v>0.54981100000000005</v>
      </c>
      <c r="P49" s="65">
        <f>SUM(P50:P56)</f>
        <v>6.0617078642384907E-2</v>
      </c>
      <c r="Q49" s="65"/>
      <c r="R49" s="65">
        <f>SUM(S49:T49)</f>
        <v>3.4798093409894726</v>
      </c>
      <c r="S49" s="65">
        <f>SUM(S50:S56)</f>
        <v>2.6260000000000003</v>
      </c>
      <c r="T49" s="65">
        <f>SUM(T50:T56)</f>
        <v>0.85380934098947203</v>
      </c>
      <c r="U49" s="65"/>
      <c r="V49" s="65">
        <f>SUM(W49:X49)</f>
        <v>3.959131519882007</v>
      </c>
      <c r="W49" s="65">
        <f>SUM(W50:W56)</f>
        <v>2.541976</v>
      </c>
      <c r="X49" s="65">
        <f>SUM(X50:X56)</f>
        <v>1.4171555198820072</v>
      </c>
      <c r="Y49" s="65"/>
      <c r="Z49" s="65">
        <f>SUM(AA49:AB49)</f>
        <v>0.41564878055586707</v>
      </c>
      <c r="AA49" s="65">
        <f>SUM(AA50:AA56)</f>
        <v>0.20640087999999998</v>
      </c>
      <c r="AB49" s="65">
        <f>SUM(AB50:AB56)</f>
        <v>0.20924790055586712</v>
      </c>
    </row>
    <row r="50" spans="1:28" ht="11.25" customHeight="1" x14ac:dyDescent="0.2">
      <c r="A50" s="43" t="s">
        <v>57</v>
      </c>
      <c r="B50" s="67">
        <f t="shared" ref="B50:B56" si="55">SUM(C50:D50)</f>
        <v>0.58527679253686304</v>
      </c>
      <c r="C50" s="67">
        <f t="shared" ref="C50:D56" si="56">SUMIF($F$4:$AB$4,C$4,$F50:$AB50)</f>
        <v>0.35640088000000003</v>
      </c>
      <c r="D50" s="67">
        <f t="shared" si="56"/>
        <v>0.22887591253686304</v>
      </c>
      <c r="E50" s="68"/>
      <c r="F50" s="67">
        <f t="shared" ref="F50:F56" si="57">SUM(G50:H50)</f>
        <v>0</v>
      </c>
      <c r="G50" s="67">
        <v>0</v>
      </c>
      <c r="H50" s="67">
        <v>0</v>
      </c>
      <c r="I50" s="67"/>
      <c r="J50" s="67">
        <f t="shared" ref="J50:J56" si="58">SUM(K50:L50)</f>
        <v>0</v>
      </c>
      <c r="K50" s="67">
        <v>0</v>
      </c>
      <c r="L50" s="67">
        <v>0</v>
      </c>
      <c r="M50" s="67"/>
      <c r="N50" s="67">
        <f t="shared" ref="N50:N56" si="59">SUM(O50:P50)</f>
        <v>0</v>
      </c>
      <c r="O50" s="67">
        <v>0</v>
      </c>
      <c r="P50" s="67">
        <v>0</v>
      </c>
      <c r="Q50" s="67"/>
      <c r="R50" s="67">
        <f t="shared" ref="R50:R56" si="60">SUM(S50:T50)</f>
        <v>0.22557488752503266</v>
      </c>
      <c r="S50" s="67">
        <v>0.153</v>
      </c>
      <c r="T50" s="67">
        <v>7.2574887525032661E-2</v>
      </c>
      <c r="U50" s="67"/>
      <c r="V50" s="67">
        <f t="shared" ref="V50:V56" si="61">SUM(W50:X50)</f>
        <v>0.15081891315433038</v>
      </c>
      <c r="W50" s="67">
        <v>0.115</v>
      </c>
      <c r="X50" s="67">
        <v>3.5818913154330362E-2</v>
      </c>
      <c r="Y50" s="67"/>
      <c r="Z50" s="67">
        <f t="shared" ref="Z50:Z56" si="62">SUM(AA50:AB50)</f>
        <v>0.20888299185750003</v>
      </c>
      <c r="AA50" s="67">
        <v>8.8400880000000001E-2</v>
      </c>
      <c r="AB50" s="67">
        <v>0.12048211185750002</v>
      </c>
    </row>
    <row r="51" spans="1:28" ht="11.25" customHeight="1" x14ac:dyDescent="0.2">
      <c r="A51" s="43" t="s">
        <v>58</v>
      </c>
      <c r="B51" s="67">
        <f t="shared" si="55"/>
        <v>2.4277760452223012</v>
      </c>
      <c r="C51" s="67">
        <f t="shared" si="56"/>
        <v>1.797771</v>
      </c>
      <c r="D51" s="67">
        <f t="shared" si="56"/>
        <v>0.63000504522230127</v>
      </c>
      <c r="E51" s="68"/>
      <c r="F51" s="67">
        <f t="shared" si="57"/>
        <v>0</v>
      </c>
      <c r="G51" s="67">
        <v>0</v>
      </c>
      <c r="H51" s="67">
        <v>0</v>
      </c>
      <c r="I51" s="67"/>
      <c r="J51" s="67">
        <f t="shared" si="58"/>
        <v>0.3589289114853515</v>
      </c>
      <c r="K51" s="67">
        <v>0.26200000000000001</v>
      </c>
      <c r="L51" s="67">
        <v>9.6928911485351502E-2</v>
      </c>
      <c r="M51" s="67"/>
      <c r="N51" s="67">
        <f t="shared" si="59"/>
        <v>0.20575483265760053</v>
      </c>
      <c r="O51" s="67">
        <v>0.16737100000000002</v>
      </c>
      <c r="P51" s="67">
        <v>3.8383832657600495E-2</v>
      </c>
      <c r="Q51" s="67"/>
      <c r="R51" s="67">
        <f t="shared" si="60"/>
        <v>0.5091029997432519</v>
      </c>
      <c r="S51" s="67">
        <v>0.37</v>
      </c>
      <c r="T51" s="67">
        <v>0.13910299974325185</v>
      </c>
      <c r="U51" s="67"/>
      <c r="V51" s="67">
        <f t="shared" si="61"/>
        <v>1.1821405112891046</v>
      </c>
      <c r="W51" s="67">
        <v>0.90639999999999998</v>
      </c>
      <c r="X51" s="67">
        <v>0.2757405112891046</v>
      </c>
      <c r="Y51" s="67"/>
      <c r="Z51" s="67">
        <f t="shared" si="62"/>
        <v>0.17184879004699283</v>
      </c>
      <c r="AA51" s="67">
        <v>9.1999999999999998E-2</v>
      </c>
      <c r="AB51" s="67">
        <v>7.9848790046992829E-2</v>
      </c>
    </row>
    <row r="52" spans="1:28" ht="11.25" customHeight="1" x14ac:dyDescent="0.2">
      <c r="A52" s="43" t="s">
        <v>59</v>
      </c>
      <c r="B52" s="67">
        <f t="shared" si="55"/>
        <v>8.8890827966732502</v>
      </c>
      <c r="C52" s="67">
        <f t="shared" si="56"/>
        <v>6.9025760000000007</v>
      </c>
      <c r="D52" s="67">
        <f t="shared" si="56"/>
        <v>1.9865067966732499</v>
      </c>
      <c r="E52" s="68"/>
      <c r="F52" s="67">
        <f t="shared" si="57"/>
        <v>2</v>
      </c>
      <c r="G52" s="67">
        <v>2</v>
      </c>
      <c r="H52" s="67">
        <v>0</v>
      </c>
      <c r="I52" s="67"/>
      <c r="J52" s="67">
        <f t="shared" si="58"/>
        <v>1.7498950840218128</v>
      </c>
      <c r="K52" s="67">
        <v>1.4830000000000001</v>
      </c>
      <c r="L52" s="67">
        <v>0.26689508402181272</v>
      </c>
      <c r="M52" s="67"/>
      <c r="N52" s="67">
        <f t="shared" si="59"/>
        <v>0</v>
      </c>
      <c r="O52" s="67">
        <v>0</v>
      </c>
      <c r="P52" s="67">
        <v>0</v>
      </c>
      <c r="Q52" s="67"/>
      <c r="R52" s="67">
        <f t="shared" si="60"/>
        <v>2.521244310527508</v>
      </c>
      <c r="S52" s="67">
        <v>1.907</v>
      </c>
      <c r="T52" s="67">
        <v>0.61424431052750805</v>
      </c>
      <c r="U52" s="67"/>
      <c r="V52" s="67">
        <f t="shared" si="61"/>
        <v>2.5830264034725552</v>
      </c>
      <c r="W52" s="67">
        <v>1.4865760000000001</v>
      </c>
      <c r="X52" s="67">
        <v>1.0964504034725551</v>
      </c>
      <c r="Y52" s="67"/>
      <c r="Z52" s="67">
        <f t="shared" si="62"/>
        <v>3.4916998651374279E-2</v>
      </c>
      <c r="AA52" s="67">
        <v>2.5999999999999999E-2</v>
      </c>
      <c r="AB52" s="67">
        <v>8.9169986513742833E-3</v>
      </c>
    </row>
    <row r="53" spans="1:28" ht="11.25" customHeight="1" x14ac:dyDescent="0.2">
      <c r="A53" s="43" t="s">
        <v>60</v>
      </c>
      <c r="B53" s="67">
        <f t="shared" si="55"/>
        <v>0.61926484956383376</v>
      </c>
      <c r="C53" s="67">
        <f t="shared" si="56"/>
        <v>0.57200000000000006</v>
      </c>
      <c r="D53" s="67">
        <f t="shared" si="56"/>
        <v>4.7264849563833727E-2</v>
      </c>
      <c r="E53" s="68"/>
      <c r="F53" s="67">
        <f t="shared" si="57"/>
        <v>0</v>
      </c>
      <c r="G53" s="67">
        <v>0</v>
      </c>
      <c r="H53" s="67">
        <v>0</v>
      </c>
      <c r="I53" s="67"/>
      <c r="J53" s="67">
        <f t="shared" si="58"/>
        <v>0</v>
      </c>
      <c r="K53" s="67">
        <v>0</v>
      </c>
      <c r="L53" s="67">
        <v>0</v>
      </c>
      <c r="M53" s="67"/>
      <c r="N53" s="67">
        <f t="shared" si="59"/>
        <v>0.39537770637015424</v>
      </c>
      <c r="O53" s="67">
        <v>0.376</v>
      </c>
      <c r="P53" s="67">
        <v>1.9377706370154246E-2</v>
      </c>
      <c r="Q53" s="67"/>
      <c r="R53" s="67">
        <f t="shared" si="60"/>
        <v>0.22388714319367947</v>
      </c>
      <c r="S53" s="67">
        <v>0.19600000000000001</v>
      </c>
      <c r="T53" s="67">
        <v>2.7887143193679478E-2</v>
      </c>
      <c r="U53" s="67"/>
      <c r="V53" s="67">
        <f t="shared" si="61"/>
        <v>0</v>
      </c>
      <c r="W53" s="67">
        <v>0</v>
      </c>
      <c r="X53" s="67">
        <v>0</v>
      </c>
      <c r="Y53" s="67"/>
      <c r="Z53" s="67">
        <f t="shared" si="62"/>
        <v>0</v>
      </c>
      <c r="AA53" s="67">
        <v>0</v>
      </c>
      <c r="AB53" s="67">
        <v>0</v>
      </c>
    </row>
    <row r="54" spans="1:28" ht="11.25" customHeight="1" x14ac:dyDescent="0.2">
      <c r="A54" s="43" t="s">
        <v>61</v>
      </c>
      <c r="B54" s="67">
        <f t="shared" si="55"/>
        <v>0</v>
      </c>
      <c r="C54" s="67">
        <f t="shared" si="56"/>
        <v>0</v>
      </c>
      <c r="D54" s="67">
        <f t="shared" si="56"/>
        <v>0</v>
      </c>
      <c r="E54" s="68"/>
      <c r="F54" s="67">
        <f t="shared" si="57"/>
        <v>0</v>
      </c>
      <c r="G54" s="67">
        <v>0</v>
      </c>
      <c r="H54" s="67">
        <v>0</v>
      </c>
      <c r="I54" s="67"/>
      <c r="J54" s="67">
        <f t="shared" si="58"/>
        <v>0</v>
      </c>
      <c r="K54" s="67">
        <v>0</v>
      </c>
      <c r="L54" s="67">
        <v>0</v>
      </c>
      <c r="M54" s="67"/>
      <c r="N54" s="67">
        <f t="shared" si="59"/>
        <v>0</v>
      </c>
      <c r="O54" s="67">
        <v>0</v>
      </c>
      <c r="P54" s="67">
        <v>0</v>
      </c>
      <c r="Q54" s="67"/>
      <c r="R54" s="67">
        <f t="shared" si="60"/>
        <v>0</v>
      </c>
      <c r="S54" s="67">
        <v>0</v>
      </c>
      <c r="T54" s="67">
        <v>0</v>
      </c>
      <c r="U54" s="67"/>
      <c r="V54" s="67">
        <f t="shared" si="61"/>
        <v>0</v>
      </c>
      <c r="W54" s="67">
        <v>0</v>
      </c>
      <c r="X54" s="67">
        <v>0</v>
      </c>
      <c r="Y54" s="67"/>
      <c r="Z54" s="67">
        <f t="shared" si="62"/>
        <v>0</v>
      </c>
      <c r="AA54" s="67">
        <v>0</v>
      </c>
      <c r="AB54" s="67">
        <v>0</v>
      </c>
    </row>
    <row r="55" spans="1:28" ht="11.25" customHeight="1" x14ac:dyDescent="0.2">
      <c r="A55" s="43" t="s">
        <v>62</v>
      </c>
      <c r="B55" s="67">
        <f t="shared" si="55"/>
        <v>0</v>
      </c>
      <c r="C55" s="67">
        <f t="shared" si="56"/>
        <v>0</v>
      </c>
      <c r="D55" s="67">
        <f t="shared" si="56"/>
        <v>0</v>
      </c>
      <c r="E55" s="68"/>
      <c r="F55" s="67">
        <f t="shared" si="57"/>
        <v>0</v>
      </c>
      <c r="G55" s="67">
        <v>0</v>
      </c>
      <c r="H55" s="67">
        <v>0</v>
      </c>
      <c r="I55" s="67"/>
      <c r="J55" s="67">
        <f t="shared" si="58"/>
        <v>0</v>
      </c>
      <c r="K55" s="67">
        <v>0</v>
      </c>
      <c r="L55" s="67">
        <v>0</v>
      </c>
      <c r="M55" s="67"/>
      <c r="N55" s="67">
        <f t="shared" si="59"/>
        <v>0</v>
      </c>
      <c r="O55" s="67">
        <v>0</v>
      </c>
      <c r="P55" s="67">
        <v>0</v>
      </c>
      <c r="Q55" s="67"/>
      <c r="R55" s="67">
        <f t="shared" si="60"/>
        <v>0</v>
      </c>
      <c r="S55" s="67">
        <v>0</v>
      </c>
      <c r="T55" s="67">
        <v>0</v>
      </c>
      <c r="U55" s="67"/>
      <c r="V55" s="67">
        <f t="shared" si="61"/>
        <v>0</v>
      </c>
      <c r="W55" s="67">
        <v>0</v>
      </c>
      <c r="X55" s="67">
        <v>0</v>
      </c>
      <c r="Y55" s="67"/>
      <c r="Z55" s="67">
        <f t="shared" si="62"/>
        <v>0</v>
      </c>
      <c r="AA55" s="67">
        <v>0</v>
      </c>
      <c r="AB55" s="67">
        <v>0</v>
      </c>
    </row>
    <row r="56" spans="1:28" ht="11.25" customHeight="1" x14ac:dyDescent="0.2">
      <c r="A56" s="43" t="s">
        <v>63</v>
      </c>
      <c r="B56" s="67">
        <f t="shared" si="55"/>
        <v>0.4268460337706621</v>
      </c>
      <c r="C56" s="67">
        <f t="shared" si="56"/>
        <v>0.38544</v>
      </c>
      <c r="D56" s="67">
        <f t="shared" si="56"/>
        <v>4.1406033770662092E-2</v>
      </c>
      <c r="E56" s="68"/>
      <c r="F56" s="67">
        <f t="shared" si="57"/>
        <v>0</v>
      </c>
      <c r="G56" s="67">
        <v>0</v>
      </c>
      <c r="H56" s="67">
        <v>0</v>
      </c>
      <c r="I56" s="67"/>
      <c r="J56" s="67">
        <f t="shared" si="58"/>
        <v>0.37440480219001471</v>
      </c>
      <c r="K56" s="67">
        <v>0.34499999999999997</v>
      </c>
      <c r="L56" s="67">
        <v>2.9404802190014734E-2</v>
      </c>
      <c r="M56" s="67"/>
      <c r="N56" s="67">
        <f t="shared" si="59"/>
        <v>9.2955396146301612E-3</v>
      </c>
      <c r="O56" s="67">
        <v>6.4400000000000004E-3</v>
      </c>
      <c r="P56" s="67">
        <v>2.8555396146301608E-3</v>
      </c>
      <c r="Q56" s="67"/>
      <c r="R56" s="67">
        <f t="shared" si="60"/>
        <v>0</v>
      </c>
      <c r="S56" s="67">
        <v>0</v>
      </c>
      <c r="T56" s="67">
        <v>0</v>
      </c>
      <c r="U56" s="67"/>
      <c r="V56" s="67">
        <f t="shared" si="61"/>
        <v>4.3145691966017197E-2</v>
      </c>
      <c r="W56" s="67">
        <v>3.4000000000000002E-2</v>
      </c>
      <c r="X56" s="67">
        <v>9.1456919660171925E-3</v>
      </c>
      <c r="Y56" s="67"/>
      <c r="Z56" s="67">
        <f t="shared" si="62"/>
        <v>0</v>
      </c>
      <c r="AA56" s="67">
        <v>0</v>
      </c>
      <c r="AB56" s="67">
        <v>0</v>
      </c>
    </row>
    <row r="57" spans="1:28" ht="11.25" customHeight="1" x14ac:dyDescent="0.2">
      <c r="A57" s="43"/>
      <c r="B57" s="67"/>
      <c r="C57" s="67"/>
      <c r="D57" s="67"/>
      <c r="E57" s="68"/>
      <c r="F57" s="67"/>
      <c r="G57" s="67"/>
      <c r="H57" s="67"/>
      <c r="I57" s="67"/>
      <c r="J57" s="67"/>
      <c r="K57" s="67"/>
      <c r="L57" s="67"/>
      <c r="M57" s="67"/>
      <c r="N57" s="67"/>
      <c r="O57" s="67"/>
      <c r="P57" s="67"/>
      <c r="Q57" s="67"/>
      <c r="R57" s="67"/>
      <c r="S57" s="67"/>
      <c r="T57" s="67"/>
      <c r="U57" s="67"/>
      <c r="V57" s="67"/>
      <c r="W57" s="67"/>
      <c r="X57" s="67"/>
      <c r="Y57" s="67"/>
      <c r="Z57" s="67"/>
      <c r="AA57" s="67"/>
      <c r="AB57" s="67"/>
    </row>
    <row r="58" spans="1:28" s="1" customFormat="1" ht="11.25" customHeight="1" x14ac:dyDescent="0.25">
      <c r="A58" s="33" t="s">
        <v>64</v>
      </c>
      <c r="B58" s="65">
        <f>SUM(C58:D58)</f>
        <v>2429.3960167318246</v>
      </c>
      <c r="C58" s="65">
        <f>SUM(C59:C69)</f>
        <v>1445.9064365059999</v>
      </c>
      <c r="D58" s="65">
        <f>SUM(D59:D69)</f>
        <v>983.48958022582485</v>
      </c>
      <c r="E58" s="69"/>
      <c r="F58" s="65">
        <f>SUM(G58:H58)</f>
        <v>574.08621799999992</v>
      </c>
      <c r="G58" s="65">
        <f>SUM(G59:G69)</f>
        <v>574.08621799999992</v>
      </c>
      <c r="H58" s="65">
        <f>SUM(H59:H69)</f>
        <v>0</v>
      </c>
      <c r="I58" s="65"/>
      <c r="J58" s="65">
        <f>SUM(K58:L58)</f>
        <v>323.39289625370748</v>
      </c>
      <c r="K58" s="65">
        <f>SUM(K59:K69)</f>
        <v>191.84665600000002</v>
      </c>
      <c r="L58" s="65">
        <f>SUM(L59:L69)</f>
        <v>131.54624025370742</v>
      </c>
      <c r="M58" s="65"/>
      <c r="N58" s="65">
        <f>SUM(O58:P58)</f>
        <v>202.77722044584903</v>
      </c>
      <c r="O58" s="65">
        <f>SUM(O59:O69)</f>
        <v>83.848761999999994</v>
      </c>
      <c r="P58" s="65">
        <f>SUM(P59:P69)</f>
        <v>118.92845844584902</v>
      </c>
      <c r="Q58" s="65"/>
      <c r="R58" s="65">
        <f>SUM(S58:T58)</f>
        <v>426.67782945371874</v>
      </c>
      <c r="S58" s="65">
        <f>SUM(S59:S69)</f>
        <v>194.31439293</v>
      </c>
      <c r="T58" s="65">
        <f>SUM(T59:T69)</f>
        <v>232.36343652371875</v>
      </c>
      <c r="U58" s="65"/>
      <c r="V58" s="65">
        <f>SUM(W58:X58)</f>
        <v>750.17480218033052</v>
      </c>
      <c r="W58" s="65">
        <f>SUM(W59:W69)</f>
        <v>351.57060157599989</v>
      </c>
      <c r="X58" s="65">
        <f>SUM(X59:X69)</f>
        <v>398.60420060433063</v>
      </c>
      <c r="Y58" s="65"/>
      <c r="Z58" s="65">
        <f>SUM(AA58:AB58)</f>
        <v>152.28705039821901</v>
      </c>
      <c r="AA58" s="65">
        <f>SUM(AA59:AA69)</f>
        <v>50.239805999999994</v>
      </c>
      <c r="AB58" s="65">
        <f>SUM(AB59:AB69)</f>
        <v>102.04724439821902</v>
      </c>
    </row>
    <row r="59" spans="1:28" ht="11.25" customHeight="1" x14ac:dyDescent="0.2">
      <c r="A59" s="43" t="s">
        <v>65</v>
      </c>
      <c r="B59" s="67">
        <f t="shared" ref="B59:B68" si="63">SUM(C59:D59)</f>
        <v>5.3679843474397453</v>
      </c>
      <c r="C59" s="67">
        <f t="shared" ref="C59:D69" si="64">SUMIF($F$4:$AB$4,C$4,$F59:$AB59)</f>
        <v>2.9298079999999995</v>
      </c>
      <c r="D59" s="67">
        <f t="shared" si="64"/>
        <v>2.4381763474397458</v>
      </c>
      <c r="E59" s="68"/>
      <c r="F59" s="67">
        <f t="shared" ref="F59:F68" si="65">SUM(G59:H59)</f>
        <v>0</v>
      </c>
      <c r="G59" s="67">
        <v>0</v>
      </c>
      <c r="H59" s="67">
        <v>0</v>
      </c>
      <c r="I59" s="67"/>
      <c r="J59" s="67">
        <f t="shared" ref="J59:J68" si="66">SUM(K59:L59)</f>
        <v>0.21698760229881278</v>
      </c>
      <c r="K59" s="67">
        <v>0.188</v>
      </c>
      <c r="L59" s="67">
        <v>2.8987602298812778E-2</v>
      </c>
      <c r="M59" s="67"/>
      <c r="N59" s="67">
        <f t="shared" ref="N59:N68" si="67">SUM(O59:P59)</f>
        <v>3.4317177584479448</v>
      </c>
      <c r="O59" s="67">
        <v>1.6479999999999999</v>
      </c>
      <c r="P59" s="67">
        <v>1.7837177584479449</v>
      </c>
      <c r="Q59" s="67"/>
      <c r="R59" s="67">
        <f t="shared" ref="R59:R68" si="68">SUM(S59:T59)</f>
        <v>0.84533618377272013</v>
      </c>
      <c r="S59" s="67">
        <v>0.59</v>
      </c>
      <c r="T59" s="67">
        <v>0.25533618377272016</v>
      </c>
      <c r="U59" s="67"/>
      <c r="V59" s="67">
        <f t="shared" ref="V59:V68" si="69">SUM(W59:X59)</f>
        <v>0.87394280292026849</v>
      </c>
      <c r="W59" s="67">
        <v>0.50380800000000003</v>
      </c>
      <c r="X59" s="67">
        <v>0.37013480292026846</v>
      </c>
      <c r="Y59" s="67"/>
      <c r="Z59" s="67">
        <f t="shared" ref="Z59:Z68" si="70">SUM(AA59:AB59)</f>
        <v>0</v>
      </c>
      <c r="AA59" s="67">
        <v>0</v>
      </c>
      <c r="AB59" s="67">
        <v>0</v>
      </c>
    </row>
    <row r="60" spans="1:28" ht="11.25" customHeight="1" x14ac:dyDescent="0.2">
      <c r="A60" s="43" t="s">
        <v>66</v>
      </c>
      <c r="B60" s="67">
        <f t="shared" si="63"/>
        <v>8.8428058230075296E-2</v>
      </c>
      <c r="C60" s="67">
        <f t="shared" si="64"/>
        <v>8.6999999999999994E-2</v>
      </c>
      <c r="D60" s="67">
        <f t="shared" si="64"/>
        <v>1.428058230075307E-3</v>
      </c>
      <c r="E60" s="68"/>
      <c r="F60" s="67">
        <f t="shared" ref="F60:F61" si="71">SUM(G60:H60)</f>
        <v>0</v>
      </c>
      <c r="G60" s="67">
        <v>0</v>
      </c>
      <c r="H60" s="67">
        <v>0</v>
      </c>
      <c r="I60" s="67"/>
      <c r="J60" s="67">
        <f t="shared" si="66"/>
        <v>7.4999999999999997E-2</v>
      </c>
      <c r="K60" s="67">
        <v>7.4999999999999997E-2</v>
      </c>
      <c r="L60" s="67">
        <v>0</v>
      </c>
      <c r="M60" s="67"/>
      <c r="N60" s="67">
        <f t="shared" si="67"/>
        <v>0</v>
      </c>
      <c r="O60" s="67">
        <v>0</v>
      </c>
      <c r="P60" s="67">
        <v>0</v>
      </c>
      <c r="Q60" s="67"/>
      <c r="R60" s="67">
        <f t="shared" si="68"/>
        <v>0</v>
      </c>
      <c r="S60" s="67">
        <v>0</v>
      </c>
      <c r="T60" s="67">
        <v>0</v>
      </c>
      <c r="U60" s="67"/>
      <c r="V60" s="67">
        <f t="shared" si="69"/>
        <v>1.3428058230075307E-2</v>
      </c>
      <c r="W60" s="67">
        <v>1.2E-2</v>
      </c>
      <c r="X60" s="67">
        <v>1.428058230075307E-3</v>
      </c>
      <c r="Y60" s="67"/>
      <c r="Z60" s="67">
        <f t="shared" si="70"/>
        <v>0</v>
      </c>
      <c r="AA60" s="67">
        <v>0</v>
      </c>
      <c r="AB60" s="67">
        <v>0</v>
      </c>
    </row>
    <row r="61" spans="1:28" ht="11.25" customHeight="1" x14ac:dyDescent="0.2">
      <c r="A61" s="43" t="s">
        <v>67</v>
      </c>
      <c r="B61" s="67">
        <f t="shared" si="63"/>
        <v>177.96836903498584</v>
      </c>
      <c r="C61" s="67">
        <f t="shared" si="64"/>
        <v>176.10117661999999</v>
      </c>
      <c r="D61" s="67">
        <f t="shared" si="64"/>
        <v>1.8671924149858443</v>
      </c>
      <c r="E61" s="68"/>
      <c r="F61" s="67">
        <f t="shared" si="71"/>
        <v>170.16410099999999</v>
      </c>
      <c r="G61" s="67">
        <v>170.16410099999999</v>
      </c>
      <c r="H61" s="67">
        <v>0</v>
      </c>
      <c r="I61" s="67"/>
      <c r="J61" s="67">
        <f t="shared" si="66"/>
        <v>1.1353944134382112</v>
      </c>
      <c r="K61" s="67">
        <v>1</v>
      </c>
      <c r="L61" s="67">
        <v>0.13539441343821118</v>
      </c>
      <c r="M61" s="67"/>
      <c r="N61" s="67">
        <f t="shared" si="67"/>
        <v>1.7243152854351065</v>
      </c>
      <c r="O61" s="67">
        <v>1.2402799999999989</v>
      </c>
      <c r="P61" s="67">
        <v>0.48403528543510765</v>
      </c>
      <c r="Q61" s="67"/>
      <c r="R61" s="67">
        <f t="shared" si="68"/>
        <v>3.0933507958959501</v>
      </c>
      <c r="S61" s="67">
        <v>2.400295620000001</v>
      </c>
      <c r="T61" s="67">
        <v>0.69305517589594912</v>
      </c>
      <c r="U61" s="67"/>
      <c r="V61" s="67">
        <f t="shared" si="69"/>
        <v>1.784652300360114</v>
      </c>
      <c r="W61" s="67">
        <v>1.2589999999999999</v>
      </c>
      <c r="X61" s="67">
        <v>0.52565230036011423</v>
      </c>
      <c r="Y61" s="67"/>
      <c r="Z61" s="67">
        <f t="shared" si="70"/>
        <v>6.6555239856462001E-2</v>
      </c>
      <c r="AA61" s="67">
        <v>3.7499999999999999E-2</v>
      </c>
      <c r="AB61" s="67">
        <v>2.9055239856461995E-2</v>
      </c>
    </row>
    <row r="62" spans="1:28" ht="11.25" customHeight="1" x14ac:dyDescent="0.2">
      <c r="A62" s="43" t="s">
        <v>126</v>
      </c>
      <c r="B62" s="67">
        <f t="shared" ref="B62" si="72">SUM(C62:D62)</f>
        <v>2225.7581452505142</v>
      </c>
      <c r="C62" s="67">
        <f t="shared" si="64"/>
        <v>1251.0631848859998</v>
      </c>
      <c r="D62" s="67">
        <f t="shared" si="64"/>
        <v>974.69496036451437</v>
      </c>
      <c r="E62" s="68"/>
      <c r="F62" s="67">
        <f t="shared" ref="F62" si="73">SUM(G62:H62)</f>
        <v>403.92211699999996</v>
      </c>
      <c r="G62" s="67">
        <v>403.92211699999996</v>
      </c>
      <c r="H62" s="67">
        <v>0</v>
      </c>
      <c r="I62" s="67"/>
      <c r="J62" s="67">
        <f t="shared" ref="J62" si="74">SUM(K62:L62)</f>
        <v>316.90851674582279</v>
      </c>
      <c r="K62" s="67">
        <v>185.70065600000001</v>
      </c>
      <c r="L62" s="67">
        <v>131.20786074582281</v>
      </c>
      <c r="M62" s="67"/>
      <c r="N62" s="67">
        <f t="shared" ref="N62" si="75">SUM(O62:P62)</f>
        <v>197.29285428014134</v>
      </c>
      <c r="O62" s="67">
        <v>80.743482</v>
      </c>
      <c r="P62" s="67">
        <v>116.54937228014134</v>
      </c>
      <c r="Q62" s="67"/>
      <c r="R62" s="67">
        <f t="shared" ref="R62" si="76">SUM(S62:T62)</f>
        <v>415.27272814953949</v>
      </c>
      <c r="S62" s="67">
        <v>184.61491731000001</v>
      </c>
      <c r="T62" s="67">
        <v>230.65781083953948</v>
      </c>
      <c r="U62" s="67"/>
      <c r="V62" s="67">
        <f t="shared" ref="V62" si="77">SUM(W62:X62)</f>
        <v>740.37397896890241</v>
      </c>
      <c r="W62" s="67">
        <v>346.05168357599996</v>
      </c>
      <c r="X62" s="67">
        <v>394.32229539290245</v>
      </c>
      <c r="Y62" s="67"/>
      <c r="Z62" s="67">
        <f t="shared" ref="Z62" si="78">SUM(AA62:AB62)</f>
        <v>151.98795010610826</v>
      </c>
      <c r="AA62" s="67">
        <v>50.030328999999995</v>
      </c>
      <c r="AB62" s="67">
        <v>101.95762110610828</v>
      </c>
    </row>
    <row r="63" spans="1:28" ht="11.25" customHeight="1" x14ac:dyDescent="0.2">
      <c r="A63" s="43" t="s">
        <v>68</v>
      </c>
      <c r="B63" s="67">
        <f t="shared" si="63"/>
        <v>7.3574280017437061</v>
      </c>
      <c r="C63" s="67">
        <f t="shared" si="64"/>
        <v>6.7077449999999992</v>
      </c>
      <c r="D63" s="67">
        <f t="shared" si="64"/>
        <v>0.64968300174370663</v>
      </c>
      <c r="E63" s="68"/>
      <c r="F63" s="67">
        <f t="shared" si="65"/>
        <v>0</v>
      </c>
      <c r="G63" s="67">
        <v>0</v>
      </c>
      <c r="H63" s="67">
        <v>0</v>
      </c>
      <c r="I63" s="67"/>
      <c r="J63" s="67">
        <f t="shared" si="66"/>
        <v>1.77</v>
      </c>
      <c r="K63" s="67">
        <v>1.77</v>
      </c>
      <c r="L63" s="67">
        <v>0</v>
      </c>
      <c r="M63" s="67"/>
      <c r="N63" s="67">
        <f t="shared" si="67"/>
        <v>0</v>
      </c>
      <c r="O63" s="67">
        <v>0</v>
      </c>
      <c r="P63" s="67">
        <v>0</v>
      </c>
      <c r="Q63" s="67"/>
      <c r="R63" s="67">
        <f t="shared" si="68"/>
        <v>3.4892123556392365</v>
      </c>
      <c r="S63" s="67">
        <v>3.3848929999999999</v>
      </c>
      <c r="T63" s="67">
        <v>0.10431935563923644</v>
      </c>
      <c r="U63" s="67"/>
      <c r="V63" s="67">
        <f t="shared" si="69"/>
        <v>2.067234306916764</v>
      </c>
      <c r="W63" s="67">
        <v>1.5258519999999998</v>
      </c>
      <c r="X63" s="67">
        <v>0.54138230691676437</v>
      </c>
      <c r="Y63" s="67"/>
      <c r="Z63" s="67">
        <f t="shared" si="70"/>
        <v>3.0981339187705816E-2</v>
      </c>
      <c r="AA63" s="67">
        <v>2.7E-2</v>
      </c>
      <c r="AB63" s="67">
        <v>3.9813391877058174E-3</v>
      </c>
    </row>
    <row r="64" spans="1:28" ht="11.25" customHeight="1" x14ac:dyDescent="0.2">
      <c r="A64" s="43" t="s">
        <v>69</v>
      </c>
      <c r="B64" s="67">
        <f t="shared" si="63"/>
        <v>3.5229481933706586</v>
      </c>
      <c r="C64" s="67">
        <f t="shared" si="64"/>
        <v>3.0629999999999997</v>
      </c>
      <c r="D64" s="67">
        <f t="shared" si="64"/>
        <v>0.45994819337065906</v>
      </c>
      <c r="E64" s="68"/>
      <c r="F64" s="67">
        <f t="shared" si="65"/>
        <v>0</v>
      </c>
      <c r="G64" s="67">
        <v>0</v>
      </c>
      <c r="H64" s="67">
        <v>0</v>
      </c>
      <c r="I64" s="67"/>
      <c r="J64" s="67">
        <f t="shared" si="66"/>
        <v>1.174318106930702</v>
      </c>
      <c r="K64" s="67">
        <v>1.1000000000000001</v>
      </c>
      <c r="L64" s="67">
        <v>7.4318106930701969E-2</v>
      </c>
      <c r="M64" s="67"/>
      <c r="N64" s="67">
        <f t="shared" si="67"/>
        <v>0</v>
      </c>
      <c r="O64" s="67">
        <v>0</v>
      </c>
      <c r="P64" s="67">
        <v>0</v>
      </c>
      <c r="Q64" s="67"/>
      <c r="R64" s="67">
        <f t="shared" si="68"/>
        <v>1.7658392595168801</v>
      </c>
      <c r="S64" s="67">
        <v>1.607</v>
      </c>
      <c r="T64" s="67">
        <v>0.15883925951688022</v>
      </c>
      <c r="U64" s="67"/>
      <c r="V64" s="67">
        <f t="shared" si="69"/>
        <v>0.58279082692307682</v>
      </c>
      <c r="W64" s="67">
        <v>0.35599999999999998</v>
      </c>
      <c r="X64" s="67">
        <v>0.22679082692307689</v>
      </c>
      <c r="Y64" s="67"/>
      <c r="Z64" s="67">
        <f t="shared" si="70"/>
        <v>0</v>
      </c>
      <c r="AA64" s="67">
        <v>0</v>
      </c>
      <c r="AB64" s="67">
        <v>0</v>
      </c>
    </row>
    <row r="65" spans="1:28" ht="11.25" customHeight="1" x14ac:dyDescent="0.2">
      <c r="A65" s="43" t="s">
        <v>70</v>
      </c>
      <c r="B65" s="67">
        <f t="shared" si="63"/>
        <v>1.4338118925611958</v>
      </c>
      <c r="C65" s="67">
        <f t="shared" si="64"/>
        <v>1.1754070000000001</v>
      </c>
      <c r="D65" s="67">
        <f t="shared" si="64"/>
        <v>0.2584048925611957</v>
      </c>
      <c r="E65" s="68"/>
      <c r="F65" s="67">
        <f t="shared" si="65"/>
        <v>0</v>
      </c>
      <c r="G65" s="67">
        <v>0</v>
      </c>
      <c r="H65" s="67">
        <v>0</v>
      </c>
      <c r="I65" s="67"/>
      <c r="J65" s="67">
        <f t="shared" si="66"/>
        <v>0.35304893938597326</v>
      </c>
      <c r="K65" s="67">
        <v>0.34799999999999998</v>
      </c>
      <c r="L65" s="67">
        <v>5.04893938597326E-3</v>
      </c>
      <c r="M65" s="67"/>
      <c r="N65" s="67">
        <f t="shared" si="67"/>
        <v>0</v>
      </c>
      <c r="O65" s="67">
        <v>0</v>
      </c>
      <c r="P65" s="67">
        <v>0</v>
      </c>
      <c r="Q65" s="67"/>
      <c r="R65" s="67">
        <f t="shared" si="68"/>
        <v>0.29002374402178888</v>
      </c>
      <c r="S65" s="67">
        <v>0.22641700000000001</v>
      </c>
      <c r="T65" s="67">
        <v>6.3606744021788883E-2</v>
      </c>
      <c r="U65" s="67"/>
      <c r="V65" s="67">
        <f t="shared" si="69"/>
        <v>0.74574887695808167</v>
      </c>
      <c r="W65" s="67">
        <v>0.56401299999999999</v>
      </c>
      <c r="X65" s="67">
        <v>0.18173587695808172</v>
      </c>
      <c r="Y65" s="67"/>
      <c r="Z65" s="67">
        <f t="shared" si="70"/>
        <v>4.4990332195351847E-2</v>
      </c>
      <c r="AA65" s="67">
        <v>3.6977000000000003E-2</v>
      </c>
      <c r="AB65" s="67">
        <v>8.0133321953518421E-3</v>
      </c>
    </row>
    <row r="66" spans="1:28" ht="11.25" customHeight="1" x14ac:dyDescent="0.2">
      <c r="A66" s="43" t="s">
        <v>71</v>
      </c>
      <c r="B66" s="67">
        <f t="shared" si="63"/>
        <v>1.3305965568069307</v>
      </c>
      <c r="C66" s="67">
        <f t="shared" si="64"/>
        <v>0.95304000000000011</v>
      </c>
      <c r="D66" s="67">
        <f t="shared" si="64"/>
        <v>0.37755655680693045</v>
      </c>
      <c r="E66" s="68"/>
      <c r="F66" s="67">
        <f t="shared" si="65"/>
        <v>0</v>
      </c>
      <c r="G66" s="67">
        <v>0</v>
      </c>
      <c r="H66" s="67">
        <v>0</v>
      </c>
      <c r="I66" s="67"/>
      <c r="J66" s="67">
        <f t="shared" si="66"/>
        <v>0</v>
      </c>
      <c r="K66" s="67">
        <v>0</v>
      </c>
      <c r="L66" s="67">
        <v>0</v>
      </c>
      <c r="M66" s="67"/>
      <c r="N66" s="67">
        <f t="shared" si="67"/>
        <v>0.32833312182463159</v>
      </c>
      <c r="O66" s="67">
        <v>0.217</v>
      </c>
      <c r="P66" s="67">
        <v>0.11133312182463156</v>
      </c>
      <c r="Q66" s="67"/>
      <c r="R66" s="67">
        <f t="shared" si="68"/>
        <v>0.55691262833539512</v>
      </c>
      <c r="S66" s="67">
        <v>0.42799999999999999</v>
      </c>
      <c r="T66" s="67">
        <v>0.12891262833539519</v>
      </c>
      <c r="U66" s="67"/>
      <c r="V66" s="67">
        <f t="shared" si="69"/>
        <v>0.34411484908855355</v>
      </c>
      <c r="W66" s="67">
        <v>0.24404000000000001</v>
      </c>
      <c r="X66" s="67">
        <v>0.10007484908855355</v>
      </c>
      <c r="Y66" s="67"/>
      <c r="Z66" s="67">
        <f t="shared" si="70"/>
        <v>0.10123595755835019</v>
      </c>
      <c r="AA66" s="67">
        <v>6.4000000000000001E-2</v>
      </c>
      <c r="AB66" s="67">
        <v>3.7235957558350193E-2</v>
      </c>
    </row>
    <row r="67" spans="1:28" ht="11.25" customHeight="1" x14ac:dyDescent="0.2">
      <c r="A67" s="43" t="s">
        <v>72</v>
      </c>
      <c r="B67" s="67">
        <f t="shared" si="63"/>
        <v>1.4651787451345979</v>
      </c>
      <c r="C67" s="67">
        <f t="shared" si="64"/>
        <v>1.2778830000000001</v>
      </c>
      <c r="D67" s="67">
        <f t="shared" si="64"/>
        <v>0.1872957451345979</v>
      </c>
      <c r="E67" s="68"/>
      <c r="F67" s="67">
        <f t="shared" si="65"/>
        <v>0</v>
      </c>
      <c r="G67" s="67">
        <v>0</v>
      </c>
      <c r="H67" s="67">
        <v>0</v>
      </c>
      <c r="I67" s="67"/>
      <c r="J67" s="67">
        <f t="shared" si="66"/>
        <v>0.53096214160510835</v>
      </c>
      <c r="K67" s="67">
        <v>0.52900000000000003</v>
      </c>
      <c r="L67" s="67">
        <v>1.9621416051083009E-3</v>
      </c>
      <c r="M67" s="67"/>
      <c r="N67" s="67">
        <f t="shared" si="67"/>
        <v>0</v>
      </c>
      <c r="O67" s="67">
        <v>0</v>
      </c>
      <c r="P67" s="67">
        <v>0</v>
      </c>
      <c r="Q67" s="67"/>
      <c r="R67" s="67">
        <f t="shared" si="68"/>
        <v>0.51752455123674912</v>
      </c>
      <c r="S67" s="67">
        <v>0.35687000000000002</v>
      </c>
      <c r="T67" s="67">
        <v>0.16065455123674913</v>
      </c>
      <c r="U67" s="67"/>
      <c r="V67" s="67">
        <f t="shared" si="69"/>
        <v>0.3613546289798571</v>
      </c>
      <c r="W67" s="67">
        <v>0.34801300000000002</v>
      </c>
      <c r="X67" s="67">
        <v>1.3341628979857053E-2</v>
      </c>
      <c r="Y67" s="67"/>
      <c r="Z67" s="67">
        <f t="shared" si="70"/>
        <v>5.5337423312883431E-2</v>
      </c>
      <c r="AA67" s="67">
        <v>4.3999999999999997E-2</v>
      </c>
      <c r="AB67" s="67">
        <v>1.1337423312883435E-2</v>
      </c>
    </row>
    <row r="68" spans="1:28" ht="11.25" customHeight="1" x14ac:dyDescent="0.2">
      <c r="A68" s="31" t="s">
        <v>73</v>
      </c>
      <c r="B68" s="67">
        <f t="shared" si="63"/>
        <v>2.7811266510376811</v>
      </c>
      <c r="C68" s="67">
        <f t="shared" si="64"/>
        <v>2.5051920000000001</v>
      </c>
      <c r="D68" s="67">
        <f t="shared" si="64"/>
        <v>0.27593465103768106</v>
      </c>
      <c r="E68" s="68"/>
      <c r="F68" s="67">
        <f t="shared" si="65"/>
        <v>0</v>
      </c>
      <c r="G68" s="67">
        <v>0</v>
      </c>
      <c r="H68" s="67">
        <v>0</v>
      </c>
      <c r="I68" s="67"/>
      <c r="J68" s="67">
        <f t="shared" si="66"/>
        <v>1.2286683042258097</v>
      </c>
      <c r="K68" s="67">
        <v>1.1359999999999999</v>
      </c>
      <c r="L68" s="67">
        <v>9.2668304225809794E-2</v>
      </c>
      <c r="M68" s="67"/>
      <c r="N68" s="67">
        <f t="shared" si="67"/>
        <v>0</v>
      </c>
      <c r="O68" s="67">
        <v>0</v>
      </c>
      <c r="P68" s="67">
        <v>0</v>
      </c>
      <c r="Q68" s="67"/>
      <c r="R68" s="67">
        <f t="shared" si="68"/>
        <v>0.84690178576055275</v>
      </c>
      <c r="S68" s="67">
        <v>0.70599999999999996</v>
      </c>
      <c r="T68" s="67">
        <v>0.14090178576055276</v>
      </c>
      <c r="U68" s="67"/>
      <c r="V68" s="67">
        <f t="shared" si="69"/>
        <v>0.70555656105131848</v>
      </c>
      <c r="W68" s="67">
        <v>0.663192</v>
      </c>
      <c r="X68" s="67">
        <v>4.2364561051318493E-2</v>
      </c>
      <c r="Y68" s="67"/>
      <c r="Z68" s="67">
        <f t="shared" si="70"/>
        <v>0</v>
      </c>
      <c r="AA68" s="67">
        <v>0</v>
      </c>
      <c r="AB68" s="67">
        <v>0</v>
      </c>
    </row>
    <row r="69" spans="1:28" ht="11.25" customHeight="1" x14ac:dyDescent="0.2">
      <c r="A69" s="31" t="s">
        <v>74</v>
      </c>
      <c r="B69" s="67">
        <f t="shared" ref="B69" si="79">SUM(C69:D69)</f>
        <v>2.3220000000000001</v>
      </c>
      <c r="C69" s="67">
        <f t="shared" si="64"/>
        <v>4.2999999999999997E-2</v>
      </c>
      <c r="D69" s="67">
        <f t="shared" si="64"/>
        <v>2.2789999999999999</v>
      </c>
      <c r="E69" s="68"/>
      <c r="F69" s="67">
        <f t="shared" ref="F69" si="80">SUM(G69:H69)</f>
        <v>0</v>
      </c>
      <c r="G69" s="67">
        <v>0</v>
      </c>
      <c r="H69" s="67">
        <v>0</v>
      </c>
      <c r="I69" s="67"/>
      <c r="J69" s="67">
        <f t="shared" ref="J69" si="81">SUM(K69:L69)</f>
        <v>0</v>
      </c>
      <c r="K69" s="67">
        <v>0</v>
      </c>
      <c r="L69" s="67">
        <v>0</v>
      </c>
      <c r="M69" s="67"/>
      <c r="N69" s="67">
        <f t="shared" ref="N69" si="82">SUM(O69:P69)</f>
        <v>0</v>
      </c>
      <c r="O69" s="67">
        <v>0</v>
      </c>
      <c r="P69" s="67">
        <v>0</v>
      </c>
      <c r="Q69" s="67"/>
      <c r="R69" s="67">
        <f t="shared" ref="R69" si="83">SUM(S69:T69)</f>
        <v>0</v>
      </c>
      <c r="S69" s="67">
        <v>0</v>
      </c>
      <c r="T69" s="67">
        <v>0</v>
      </c>
      <c r="U69" s="67"/>
      <c r="V69" s="67">
        <f t="shared" ref="V69" si="84">SUM(W69:X69)</f>
        <v>2.3220000000000001</v>
      </c>
      <c r="W69" s="67">
        <v>4.2999999999999997E-2</v>
      </c>
      <c r="X69" s="67">
        <v>2.2789999999999999</v>
      </c>
      <c r="Y69" s="67"/>
      <c r="Z69" s="67">
        <f t="shared" ref="Z69" si="85">SUM(AA69:AB69)</f>
        <v>0</v>
      </c>
      <c r="AA69" s="67">
        <v>0</v>
      </c>
      <c r="AB69" s="67">
        <v>0</v>
      </c>
    </row>
    <row r="70" spans="1:28" ht="11.25" customHeight="1" x14ac:dyDescent="0.2">
      <c r="A70" s="31"/>
      <c r="B70" s="67"/>
      <c r="C70" s="67"/>
      <c r="D70" s="67"/>
      <c r="E70" s="68"/>
      <c r="F70" s="67"/>
      <c r="G70" s="67"/>
      <c r="H70" s="67"/>
      <c r="I70" s="67"/>
      <c r="J70" s="67"/>
      <c r="K70" s="67"/>
      <c r="L70" s="67"/>
      <c r="M70" s="67"/>
      <c r="N70" s="67"/>
      <c r="O70" s="67"/>
      <c r="P70" s="67"/>
      <c r="Q70" s="67"/>
      <c r="R70" s="67"/>
      <c r="S70" s="67"/>
      <c r="T70" s="67"/>
      <c r="U70" s="67"/>
      <c r="V70" s="67"/>
      <c r="W70" s="67"/>
      <c r="X70" s="67"/>
      <c r="Y70" s="67"/>
      <c r="Z70" s="67"/>
      <c r="AA70" s="67"/>
      <c r="AB70" s="67"/>
    </row>
    <row r="71" spans="1:28" s="1" customFormat="1" ht="11.25" customHeight="1" x14ac:dyDescent="0.25">
      <c r="A71" s="33" t="s">
        <v>76</v>
      </c>
      <c r="B71" s="65">
        <f>SUM(C71:D71)</f>
        <v>0.98020286430079651</v>
      </c>
      <c r="C71" s="65">
        <f>SUM(C72:C76)</f>
        <v>0.69575950000000009</v>
      </c>
      <c r="D71" s="65">
        <f>SUM(D72:D76)</f>
        <v>0.28444336430079642</v>
      </c>
      <c r="E71" s="69"/>
      <c r="F71" s="65">
        <f>SUM(G71:H71)</f>
        <v>0.06</v>
      </c>
      <c r="G71" s="65">
        <f>SUM(G72:G76)</f>
        <v>0.06</v>
      </c>
      <c r="H71" s="65">
        <f>SUM(H72:H76)</f>
        <v>0</v>
      </c>
      <c r="I71" s="65"/>
      <c r="J71" s="65">
        <f>SUM(K71:L71)</f>
        <v>3.3458279983139029E-2</v>
      </c>
      <c r="K71" s="65">
        <f>SUM(K72:K76)</f>
        <v>0.03</v>
      </c>
      <c r="L71" s="65">
        <f>SUM(L72:L76)</f>
        <v>3.4582799831390297E-3</v>
      </c>
      <c r="M71" s="65"/>
      <c r="N71" s="65">
        <f>SUM(O71:P71)</f>
        <v>0</v>
      </c>
      <c r="O71" s="65">
        <f>SUM(O72:O76)</f>
        <v>0</v>
      </c>
      <c r="P71" s="65">
        <f>SUM(P72:P76)</f>
        <v>0</v>
      </c>
      <c r="Q71" s="65"/>
      <c r="R71" s="65">
        <f>SUM(S71:T71)</f>
        <v>0.15365965150961702</v>
      </c>
      <c r="S71" s="65">
        <f>SUM(S72:S76)</f>
        <v>0.13400000000000001</v>
      </c>
      <c r="T71" s="65">
        <f>SUM(T72:T76)</f>
        <v>1.9659651509617022E-2</v>
      </c>
      <c r="U71" s="65"/>
      <c r="V71" s="65">
        <f>SUM(W71:X71)</f>
        <v>0.59699385618230272</v>
      </c>
      <c r="W71" s="65">
        <f>SUM(W72:W76)</f>
        <v>0.39100000000000001</v>
      </c>
      <c r="X71" s="65">
        <f>SUM(X72:X76)</f>
        <v>0.20599385618230276</v>
      </c>
      <c r="Y71" s="65"/>
      <c r="Z71" s="65">
        <f>SUM(AA71:AB71)</f>
        <v>0.13609107662573766</v>
      </c>
      <c r="AA71" s="65">
        <f>SUM(AA72:AA76)</f>
        <v>8.0759500000000012E-2</v>
      </c>
      <c r="AB71" s="65">
        <f>SUM(AB72:AB76)</f>
        <v>5.5331576625737663E-2</v>
      </c>
    </row>
    <row r="72" spans="1:28" ht="11.25" customHeight="1" x14ac:dyDescent="0.2">
      <c r="A72" s="43" t="s">
        <v>77</v>
      </c>
      <c r="B72" s="67">
        <f t="shared" ref="B72:B76" si="86">SUM(C72:D72)</f>
        <v>0.06</v>
      </c>
      <c r="C72" s="67">
        <f t="shared" ref="C72:D76" si="87">SUMIF($F$4:$AB$4,C$4,$F72:$AB72)</f>
        <v>0.06</v>
      </c>
      <c r="D72" s="67">
        <f t="shared" si="87"/>
        <v>0</v>
      </c>
      <c r="E72" s="68"/>
      <c r="F72" s="67">
        <f t="shared" ref="F72:F76" si="88">SUM(G72:H72)</f>
        <v>0.06</v>
      </c>
      <c r="G72" s="67">
        <v>0.06</v>
      </c>
      <c r="H72" s="67">
        <v>0</v>
      </c>
      <c r="I72" s="67"/>
      <c r="J72" s="67">
        <f t="shared" ref="J72:J76" si="89">SUM(K72:L72)</f>
        <v>0</v>
      </c>
      <c r="K72" s="67">
        <v>0</v>
      </c>
      <c r="L72" s="67">
        <v>0</v>
      </c>
      <c r="M72" s="67"/>
      <c r="N72" s="67">
        <f t="shared" ref="N72:N76" si="90">SUM(O72:P72)</f>
        <v>0</v>
      </c>
      <c r="O72" s="67">
        <v>0</v>
      </c>
      <c r="P72" s="67">
        <v>0</v>
      </c>
      <c r="Q72" s="67"/>
      <c r="R72" s="67">
        <f t="shared" ref="R72:R76" si="91">SUM(S72:T72)</f>
        <v>0</v>
      </c>
      <c r="S72" s="67">
        <v>0</v>
      </c>
      <c r="T72" s="67">
        <v>0</v>
      </c>
      <c r="U72" s="67"/>
      <c r="V72" s="67">
        <f t="shared" ref="V72:V76" si="92">SUM(W72:X72)</f>
        <v>0</v>
      </c>
      <c r="W72" s="67">
        <v>0</v>
      </c>
      <c r="X72" s="67">
        <v>0</v>
      </c>
      <c r="Y72" s="67"/>
      <c r="Z72" s="67">
        <f t="shared" ref="Z72:Z76" si="93">SUM(AA72:AB72)</f>
        <v>0</v>
      </c>
      <c r="AA72" s="67">
        <v>0</v>
      </c>
      <c r="AB72" s="67">
        <v>0</v>
      </c>
    </row>
    <row r="73" spans="1:28" ht="11.25" customHeight="1" x14ac:dyDescent="0.2">
      <c r="A73" s="43" t="s">
        <v>78</v>
      </c>
      <c r="B73" s="67">
        <f t="shared" si="86"/>
        <v>0</v>
      </c>
      <c r="C73" s="67">
        <f t="shared" si="87"/>
        <v>0</v>
      </c>
      <c r="D73" s="67">
        <f t="shared" si="87"/>
        <v>0</v>
      </c>
      <c r="E73" s="68"/>
      <c r="F73" s="67">
        <f t="shared" si="88"/>
        <v>0</v>
      </c>
      <c r="G73" s="67">
        <v>0</v>
      </c>
      <c r="H73" s="67">
        <v>0</v>
      </c>
      <c r="I73" s="67"/>
      <c r="J73" s="67">
        <f t="shared" si="89"/>
        <v>0</v>
      </c>
      <c r="K73" s="67">
        <v>0</v>
      </c>
      <c r="L73" s="67">
        <v>0</v>
      </c>
      <c r="M73" s="67"/>
      <c r="N73" s="67">
        <f t="shared" si="90"/>
        <v>0</v>
      </c>
      <c r="O73" s="67">
        <v>0</v>
      </c>
      <c r="P73" s="67">
        <v>0</v>
      </c>
      <c r="Q73" s="67"/>
      <c r="R73" s="67">
        <f t="shared" si="91"/>
        <v>0</v>
      </c>
      <c r="S73" s="67">
        <v>0</v>
      </c>
      <c r="T73" s="67">
        <v>0</v>
      </c>
      <c r="U73" s="67"/>
      <c r="V73" s="67">
        <f t="shared" si="92"/>
        <v>0</v>
      </c>
      <c r="W73" s="67">
        <v>0</v>
      </c>
      <c r="X73" s="67">
        <v>0</v>
      </c>
      <c r="Y73" s="67"/>
      <c r="Z73" s="67">
        <f t="shared" si="93"/>
        <v>0</v>
      </c>
      <c r="AA73" s="67">
        <v>0</v>
      </c>
      <c r="AB73" s="67">
        <v>0</v>
      </c>
    </row>
    <row r="74" spans="1:28" ht="11.25" customHeight="1" x14ac:dyDescent="0.2">
      <c r="A74" s="43" t="s">
        <v>79</v>
      </c>
      <c r="B74" s="67">
        <f t="shared" si="86"/>
        <v>0.44458420085309647</v>
      </c>
      <c r="C74" s="67">
        <f t="shared" si="87"/>
        <v>0.32475950000000003</v>
      </c>
      <c r="D74" s="67">
        <f t="shared" si="87"/>
        <v>0.11982470085309643</v>
      </c>
      <c r="E74" s="68"/>
      <c r="F74" s="67">
        <f t="shared" si="88"/>
        <v>0</v>
      </c>
      <c r="G74" s="67">
        <v>0</v>
      </c>
      <c r="H74" s="67">
        <v>0</v>
      </c>
      <c r="I74" s="67"/>
      <c r="J74" s="67">
        <f t="shared" si="89"/>
        <v>0</v>
      </c>
      <c r="K74" s="67">
        <v>0</v>
      </c>
      <c r="L74" s="67">
        <v>0</v>
      </c>
      <c r="M74" s="67"/>
      <c r="N74" s="67">
        <f t="shared" si="90"/>
        <v>0</v>
      </c>
      <c r="O74" s="67">
        <v>0</v>
      </c>
      <c r="P74" s="67">
        <v>0</v>
      </c>
      <c r="Q74" s="67"/>
      <c r="R74" s="67">
        <f t="shared" si="91"/>
        <v>2.8269800450503445E-2</v>
      </c>
      <c r="S74" s="67">
        <v>2.1999999999999999E-2</v>
      </c>
      <c r="T74" s="67">
        <v>6.2698004505034478E-3</v>
      </c>
      <c r="U74" s="67"/>
      <c r="V74" s="67">
        <f t="shared" si="92"/>
        <v>0.32167259913917418</v>
      </c>
      <c r="W74" s="67">
        <v>0.24399999999999999</v>
      </c>
      <c r="X74" s="67">
        <v>7.7672599139174167E-2</v>
      </c>
      <c r="Y74" s="67"/>
      <c r="Z74" s="67">
        <f t="shared" si="93"/>
        <v>9.4641801263418826E-2</v>
      </c>
      <c r="AA74" s="67">
        <v>5.8759500000000006E-2</v>
      </c>
      <c r="AB74" s="67">
        <v>3.588230126341882E-2</v>
      </c>
    </row>
    <row r="75" spans="1:28" ht="11.25" customHeight="1" x14ac:dyDescent="0.2">
      <c r="A75" s="43" t="s">
        <v>80</v>
      </c>
      <c r="B75" s="67">
        <f t="shared" si="86"/>
        <v>0.29068822171528519</v>
      </c>
      <c r="C75" s="67">
        <f t="shared" si="87"/>
        <v>0.14899999999999999</v>
      </c>
      <c r="D75" s="67">
        <f t="shared" si="87"/>
        <v>0.14168822171528522</v>
      </c>
      <c r="E75" s="68"/>
      <c r="F75" s="67">
        <f t="shared" si="88"/>
        <v>0</v>
      </c>
      <c r="G75" s="67">
        <v>0</v>
      </c>
      <c r="H75" s="67">
        <v>0</v>
      </c>
      <c r="I75" s="67"/>
      <c r="J75" s="67">
        <f t="shared" si="89"/>
        <v>0</v>
      </c>
      <c r="K75" s="67">
        <v>0</v>
      </c>
      <c r="L75" s="67">
        <v>0</v>
      </c>
      <c r="M75" s="67"/>
      <c r="N75" s="67">
        <f t="shared" si="90"/>
        <v>0</v>
      </c>
      <c r="O75" s="67">
        <v>0</v>
      </c>
      <c r="P75" s="67">
        <v>0</v>
      </c>
      <c r="Q75" s="67"/>
      <c r="R75" s="67">
        <f t="shared" si="91"/>
        <v>0</v>
      </c>
      <c r="S75" s="67">
        <v>0</v>
      </c>
      <c r="T75" s="67">
        <v>0</v>
      </c>
      <c r="U75" s="67"/>
      <c r="V75" s="67">
        <f t="shared" si="92"/>
        <v>0.2492389463529664</v>
      </c>
      <c r="W75" s="67">
        <v>0.127</v>
      </c>
      <c r="X75" s="67">
        <v>0.12223894635296639</v>
      </c>
      <c r="Y75" s="67"/>
      <c r="Z75" s="67">
        <f t="shared" si="93"/>
        <v>4.1449275362318835E-2</v>
      </c>
      <c r="AA75" s="67">
        <v>2.1999999999999999E-2</v>
      </c>
      <c r="AB75" s="67">
        <v>1.944927536231884E-2</v>
      </c>
    </row>
    <row r="76" spans="1:28" ht="11.25" customHeight="1" x14ac:dyDescent="0.2">
      <c r="A76" s="43" t="s">
        <v>81</v>
      </c>
      <c r="B76" s="67">
        <f t="shared" si="86"/>
        <v>0.1849304417324148</v>
      </c>
      <c r="C76" s="67">
        <f t="shared" si="87"/>
        <v>0.16200000000000001</v>
      </c>
      <c r="D76" s="67">
        <f t="shared" si="87"/>
        <v>2.2930441732414791E-2</v>
      </c>
      <c r="E76" s="68"/>
      <c r="F76" s="67">
        <f t="shared" si="88"/>
        <v>0</v>
      </c>
      <c r="G76" s="67">
        <v>0</v>
      </c>
      <c r="H76" s="67">
        <v>0</v>
      </c>
      <c r="I76" s="67"/>
      <c r="J76" s="67">
        <f t="shared" si="89"/>
        <v>3.3458279983139029E-2</v>
      </c>
      <c r="K76" s="67">
        <v>0.03</v>
      </c>
      <c r="L76" s="67">
        <v>3.4582799831390297E-3</v>
      </c>
      <c r="M76" s="67"/>
      <c r="N76" s="67">
        <f t="shared" si="90"/>
        <v>0</v>
      </c>
      <c r="O76" s="67">
        <v>0</v>
      </c>
      <c r="P76" s="67">
        <v>0</v>
      </c>
      <c r="Q76" s="67"/>
      <c r="R76" s="67">
        <f t="shared" si="91"/>
        <v>0.12538985105911357</v>
      </c>
      <c r="S76" s="67">
        <v>0.112</v>
      </c>
      <c r="T76" s="67">
        <v>1.3389851059113575E-2</v>
      </c>
      <c r="U76" s="67"/>
      <c r="V76" s="67">
        <f t="shared" si="92"/>
        <v>2.6082310690162189E-2</v>
      </c>
      <c r="W76" s="67">
        <v>0.02</v>
      </c>
      <c r="X76" s="67">
        <v>6.0823106901621866E-3</v>
      </c>
      <c r="Y76" s="67"/>
      <c r="Z76" s="67">
        <f t="shared" si="93"/>
        <v>0</v>
      </c>
      <c r="AA76" s="67">
        <v>0</v>
      </c>
      <c r="AB76" s="67">
        <v>0</v>
      </c>
    </row>
    <row r="77" spans="1:28" ht="11.25" customHeight="1" x14ac:dyDescent="0.2">
      <c r="A77" s="43"/>
      <c r="B77" s="67"/>
      <c r="C77" s="67"/>
      <c r="D77" s="67"/>
      <c r="E77" s="68"/>
      <c r="F77" s="67"/>
      <c r="G77" s="67"/>
      <c r="H77" s="67"/>
      <c r="I77" s="67"/>
      <c r="J77" s="67"/>
      <c r="K77" s="67"/>
      <c r="L77" s="67"/>
      <c r="M77" s="67"/>
      <c r="N77" s="67"/>
      <c r="O77" s="67"/>
      <c r="P77" s="67"/>
      <c r="Q77" s="67"/>
      <c r="R77" s="67"/>
      <c r="S77" s="67"/>
      <c r="T77" s="67"/>
      <c r="U77" s="67"/>
      <c r="V77" s="67"/>
      <c r="W77" s="67"/>
      <c r="X77" s="67"/>
      <c r="Y77" s="67"/>
      <c r="Z77" s="67"/>
      <c r="AA77" s="67"/>
      <c r="AB77" s="67"/>
    </row>
    <row r="78" spans="1:28" s="1" customFormat="1" ht="11.25" customHeight="1" x14ac:dyDescent="0.25">
      <c r="A78" s="33" t="s">
        <v>82</v>
      </c>
      <c r="B78" s="65">
        <f>SUM(C78:D78)</f>
        <v>0.55168221869612655</v>
      </c>
      <c r="C78" s="65">
        <f>SUM(C79:C81)</f>
        <v>0.42740099999999998</v>
      </c>
      <c r="D78" s="65">
        <f>SUM(D79:D81)</f>
        <v>0.12428121869612654</v>
      </c>
      <c r="E78" s="69"/>
      <c r="F78" s="65">
        <f>SUM(G78:H78)</f>
        <v>0</v>
      </c>
      <c r="G78" s="65">
        <f>SUM(G79:G81)</f>
        <v>0</v>
      </c>
      <c r="H78" s="65">
        <f>SUM(H79:H81)</f>
        <v>0</v>
      </c>
      <c r="I78" s="65"/>
      <c r="J78" s="65">
        <f>SUM(K78:L78)</f>
        <v>0</v>
      </c>
      <c r="K78" s="65">
        <f>SUM(K79:K81)</f>
        <v>0</v>
      </c>
      <c r="L78" s="65">
        <f>SUM(L79:L81)</f>
        <v>0</v>
      </c>
      <c r="M78" s="65"/>
      <c r="N78" s="65">
        <f>SUM(O78:P78)</f>
        <v>-1.1944092642057431E-2</v>
      </c>
      <c r="O78" s="65">
        <f>SUM(O79:O81)</f>
        <v>-9.5989999999999999E-3</v>
      </c>
      <c r="P78" s="65">
        <f>SUM(P79:P81)</f>
        <v>-2.3450926420574311E-3</v>
      </c>
      <c r="Q78" s="65"/>
      <c r="R78" s="65">
        <f>SUM(S78:T78)</f>
        <v>0.19236604535967572</v>
      </c>
      <c r="S78" s="65">
        <f>SUM(S79:S81)</f>
        <v>0.15</v>
      </c>
      <c r="T78" s="65">
        <f>SUM(T79:T81)</f>
        <v>4.2366045359675739E-2</v>
      </c>
      <c r="U78" s="65"/>
      <c r="V78" s="65">
        <f>SUM(W78:X78)</f>
        <v>0.3712602659785082</v>
      </c>
      <c r="W78" s="65">
        <f>SUM(W79:W81)</f>
        <v>0.28699999999999998</v>
      </c>
      <c r="X78" s="65">
        <f>SUM(X79:X81)</f>
        <v>8.4260265978508234E-2</v>
      </c>
      <c r="Y78" s="65"/>
      <c r="Z78" s="65">
        <f>SUM(AA78:AB78)</f>
        <v>0</v>
      </c>
      <c r="AA78" s="65">
        <f>SUM(AA79:AA81)</f>
        <v>0</v>
      </c>
      <c r="AB78" s="65">
        <f>SUM(AB79:AB81)</f>
        <v>0</v>
      </c>
    </row>
    <row r="79" spans="1:28" ht="11.25" customHeight="1" x14ac:dyDescent="0.2">
      <c r="A79" s="43" t="s">
        <v>83</v>
      </c>
      <c r="B79" s="67">
        <f t="shared" ref="B79:B81" si="94">SUM(C79:D79)</f>
        <v>0</v>
      </c>
      <c r="C79" s="67">
        <f t="shared" ref="C79:D81" si="95">SUMIF($F$4:$AB$4,C$4,$F79:$AB79)</f>
        <v>0</v>
      </c>
      <c r="D79" s="67">
        <f t="shared" si="95"/>
        <v>0</v>
      </c>
      <c r="E79" s="68"/>
      <c r="F79" s="67">
        <f t="shared" ref="F79:F81" si="96">SUM(G79:H79)</f>
        <v>0</v>
      </c>
      <c r="G79" s="67">
        <v>0</v>
      </c>
      <c r="H79" s="67">
        <v>0</v>
      </c>
      <c r="I79" s="67"/>
      <c r="J79" s="67">
        <f t="shared" ref="J79:J81" si="97">SUM(K79:L79)</f>
        <v>0</v>
      </c>
      <c r="K79" s="67">
        <v>0</v>
      </c>
      <c r="L79" s="67">
        <v>0</v>
      </c>
      <c r="M79" s="67"/>
      <c r="N79" s="67">
        <f t="shared" ref="N79:N81" si="98">SUM(O79:P79)</f>
        <v>0</v>
      </c>
      <c r="O79" s="67">
        <v>0</v>
      </c>
      <c r="P79" s="67">
        <v>0</v>
      </c>
      <c r="Q79" s="67"/>
      <c r="R79" s="67">
        <f t="shared" ref="R79:R81" si="99">SUM(S79:T79)</f>
        <v>0</v>
      </c>
      <c r="S79" s="67">
        <v>0</v>
      </c>
      <c r="T79" s="67">
        <v>0</v>
      </c>
      <c r="U79" s="67"/>
      <c r="V79" s="67">
        <f t="shared" ref="V79:V81" si="100">SUM(W79:X79)</f>
        <v>0</v>
      </c>
      <c r="W79" s="67">
        <v>0</v>
      </c>
      <c r="X79" s="67">
        <v>0</v>
      </c>
      <c r="Y79" s="67"/>
      <c r="Z79" s="67">
        <f t="shared" ref="Z79:Z81" si="101">SUM(AA79:AB79)</f>
        <v>0</v>
      </c>
      <c r="AA79" s="67">
        <v>0</v>
      </c>
      <c r="AB79" s="67">
        <v>0</v>
      </c>
    </row>
    <row r="80" spans="1:28" ht="11.25" customHeight="1" x14ac:dyDescent="0.2">
      <c r="A80" s="43" t="s">
        <v>84</v>
      </c>
      <c r="B80" s="67">
        <f t="shared" si="94"/>
        <v>0</v>
      </c>
      <c r="C80" s="67">
        <f t="shared" si="95"/>
        <v>0</v>
      </c>
      <c r="D80" s="67">
        <f t="shared" si="95"/>
        <v>0</v>
      </c>
      <c r="E80" s="68"/>
      <c r="F80" s="67">
        <f t="shared" si="96"/>
        <v>0</v>
      </c>
      <c r="G80" s="67">
        <v>0</v>
      </c>
      <c r="H80" s="67">
        <v>0</v>
      </c>
      <c r="I80" s="67"/>
      <c r="J80" s="67">
        <f t="shared" si="97"/>
        <v>0</v>
      </c>
      <c r="K80" s="67">
        <v>0</v>
      </c>
      <c r="L80" s="67">
        <v>0</v>
      </c>
      <c r="M80" s="67"/>
      <c r="N80" s="67">
        <f t="shared" si="98"/>
        <v>0</v>
      </c>
      <c r="O80" s="67">
        <v>0</v>
      </c>
      <c r="P80" s="67">
        <v>0</v>
      </c>
      <c r="Q80" s="67"/>
      <c r="R80" s="67">
        <f t="shared" si="99"/>
        <v>0</v>
      </c>
      <c r="S80" s="67">
        <v>0</v>
      </c>
      <c r="T80" s="67">
        <v>0</v>
      </c>
      <c r="U80" s="67"/>
      <c r="V80" s="67">
        <f t="shared" si="100"/>
        <v>0</v>
      </c>
      <c r="W80" s="67">
        <v>0</v>
      </c>
      <c r="X80" s="67">
        <v>0</v>
      </c>
      <c r="Y80" s="67"/>
      <c r="Z80" s="67">
        <f t="shared" si="101"/>
        <v>0</v>
      </c>
      <c r="AA80" s="67">
        <v>0</v>
      </c>
      <c r="AB80" s="67">
        <v>0</v>
      </c>
    </row>
    <row r="81" spans="1:28" ht="11.25" customHeight="1" x14ac:dyDescent="0.2">
      <c r="A81" s="43" t="s">
        <v>85</v>
      </c>
      <c r="B81" s="67">
        <f t="shared" si="94"/>
        <v>0.55168221869612655</v>
      </c>
      <c r="C81" s="67">
        <f t="shared" si="95"/>
        <v>0.42740099999999998</v>
      </c>
      <c r="D81" s="67">
        <f t="shared" si="95"/>
        <v>0.12428121869612654</v>
      </c>
      <c r="E81" s="68"/>
      <c r="F81" s="67">
        <f t="shared" si="96"/>
        <v>0</v>
      </c>
      <c r="G81" s="67">
        <v>0</v>
      </c>
      <c r="H81" s="67">
        <v>0</v>
      </c>
      <c r="I81" s="67"/>
      <c r="J81" s="67">
        <f t="shared" si="97"/>
        <v>0</v>
      </c>
      <c r="K81" s="67">
        <v>0</v>
      </c>
      <c r="L81" s="67">
        <v>0</v>
      </c>
      <c r="M81" s="67"/>
      <c r="N81" s="67">
        <f t="shared" si="98"/>
        <v>-1.1944092642057431E-2</v>
      </c>
      <c r="O81" s="67">
        <v>-9.5989999999999999E-3</v>
      </c>
      <c r="P81" s="67">
        <v>-2.3450926420574311E-3</v>
      </c>
      <c r="Q81" s="67"/>
      <c r="R81" s="67">
        <f t="shared" si="99"/>
        <v>0.19236604535967572</v>
      </c>
      <c r="S81" s="67">
        <v>0.15</v>
      </c>
      <c r="T81" s="67">
        <v>4.2366045359675739E-2</v>
      </c>
      <c r="U81" s="67"/>
      <c r="V81" s="67">
        <f t="shared" si="100"/>
        <v>0.3712602659785082</v>
      </c>
      <c r="W81" s="67">
        <v>0.28699999999999998</v>
      </c>
      <c r="X81" s="67">
        <v>8.4260265978508234E-2</v>
      </c>
      <c r="Y81" s="67"/>
      <c r="Z81" s="67">
        <f t="shared" si="101"/>
        <v>0</v>
      </c>
      <c r="AA81" s="67">
        <v>0</v>
      </c>
      <c r="AB81" s="67">
        <v>0</v>
      </c>
    </row>
    <row r="82" spans="1:28" x14ac:dyDescent="0.2">
      <c r="A82" s="14"/>
      <c r="B82" s="12"/>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x14ac:dyDescent="0.2">
      <c r="A83" s="15" t="s">
        <v>12</v>
      </c>
      <c r="B83" s="15"/>
      <c r="C83" s="5"/>
      <c r="D83" s="5"/>
      <c r="E83" s="5"/>
    </row>
    <row r="84" spans="1:28" x14ac:dyDescent="0.2">
      <c r="A84" s="16"/>
      <c r="C84" s="5"/>
      <c r="D84" s="5"/>
      <c r="E84" s="5"/>
    </row>
    <row r="85" spans="1:28" x14ac:dyDescent="0.2">
      <c r="A85" s="17"/>
      <c r="B85" s="2"/>
    </row>
    <row r="86" spans="1:28" x14ac:dyDescent="0.2">
      <c r="A86" s="2"/>
      <c r="B86" s="2"/>
    </row>
    <row r="87" spans="1:28" x14ac:dyDescent="0.2">
      <c r="A87" s="2"/>
      <c r="B87" s="2"/>
    </row>
    <row r="88" spans="1:28" x14ac:dyDescent="0.2">
      <c r="A88" s="2"/>
      <c r="B88" s="2"/>
    </row>
    <row r="89" spans="1:28" x14ac:dyDescent="0.2">
      <c r="C89" s="5"/>
      <c r="D89" s="5"/>
      <c r="E89" s="5"/>
    </row>
    <row r="90" spans="1:28" x14ac:dyDescent="0.2">
      <c r="C90" s="5"/>
      <c r="D90" s="5"/>
      <c r="E90" s="5"/>
    </row>
    <row r="91" spans="1:28" x14ac:dyDescent="0.2">
      <c r="C91" s="5"/>
      <c r="D91" s="5"/>
      <c r="E91" s="5"/>
    </row>
    <row r="92" spans="1:28" x14ac:dyDescent="0.2">
      <c r="C92" s="5"/>
      <c r="D92" s="5"/>
      <c r="E92" s="5"/>
    </row>
    <row r="93" spans="1:28" x14ac:dyDescent="0.2">
      <c r="C93" s="5"/>
      <c r="D93" s="5"/>
      <c r="E93" s="5"/>
    </row>
    <row r="94" spans="1:28" x14ac:dyDescent="0.2">
      <c r="C94" s="5"/>
      <c r="D94" s="5"/>
      <c r="E94" s="5"/>
    </row>
  </sheetData>
  <mergeCells count="6">
    <mergeCell ref="Z3:AB3"/>
    <mergeCell ref="F3:H3"/>
    <mergeCell ref="J3:L3"/>
    <mergeCell ref="N3:P3"/>
    <mergeCell ref="R3:T3"/>
    <mergeCell ref="V3:X3"/>
  </mergeCells>
  <pageMargins left="0" right="0" top="0" bottom="0" header="0" footer="0"/>
  <pageSetup paperSize="9" scale="50" orientation="landscape" r:id="rId1"/>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B94"/>
  <sheetViews>
    <sheetView showZeros="0" zoomScaleNormal="100" zoomScaleSheetLayoutView="100" workbookViewId="0">
      <pane xSplit="1" ySplit="6" topLeftCell="B7" activePane="bottomRight" state="frozen"/>
      <selection pane="topRight"/>
      <selection pane="bottomLeft"/>
      <selection pane="bottomRight"/>
    </sheetView>
  </sheetViews>
  <sheetFormatPr defaultColWidth="9.1796875" defaultRowHeight="10" x14ac:dyDescent="0.2"/>
  <cols>
    <col min="1" max="1" width="47.26953125" style="5" bestFit="1" customWidth="1"/>
    <col min="2" max="2" width="8.7265625" style="5" customWidth="1"/>
    <col min="3" max="4" width="8.7265625" style="2" customWidth="1"/>
    <col min="5" max="5" width="1.7265625" style="2" customWidth="1"/>
    <col min="6" max="8" width="8.7265625" style="2" customWidth="1"/>
    <col min="9" max="9" width="1.7265625" style="2" customWidth="1"/>
    <col min="10" max="12" width="8.7265625" style="2" customWidth="1"/>
    <col min="13" max="13" width="1.7265625" style="2" customWidth="1"/>
    <col min="14" max="16" width="8.7265625" style="2" customWidth="1"/>
    <col min="17" max="17" width="1.7265625" style="2" customWidth="1"/>
    <col min="18" max="20" width="8.7265625" style="2" customWidth="1"/>
    <col min="21" max="21" width="1.7265625" style="2" customWidth="1"/>
    <col min="22" max="24" width="8.7265625" style="2" customWidth="1"/>
    <col min="25" max="25" width="1.7265625" style="2" customWidth="1"/>
    <col min="26" max="28" width="8.7265625" style="2" customWidth="1"/>
    <col min="29" max="16384" width="9.1796875" style="2"/>
  </cols>
  <sheetData>
    <row r="1" spans="1:28" ht="11.25" customHeight="1" x14ac:dyDescent="0.25">
      <c r="A1" s="1" t="s">
        <v>87</v>
      </c>
      <c r="B1" s="2"/>
    </row>
    <row r="2" spans="1:28" ht="22.5" customHeight="1" x14ac:dyDescent="0.2">
      <c r="A2" s="51" t="s">
        <v>134</v>
      </c>
      <c r="B2" s="2"/>
      <c r="G2" s="47">
        <v>1</v>
      </c>
      <c r="H2" s="47">
        <v>1</v>
      </c>
      <c r="I2" s="48"/>
      <c r="J2" s="47"/>
      <c r="K2" s="47">
        <v>2</v>
      </c>
      <c r="L2" s="47">
        <v>2</v>
      </c>
      <c r="M2" s="48"/>
      <c r="N2" s="47"/>
      <c r="O2" s="47">
        <v>3</v>
      </c>
      <c r="P2" s="47">
        <v>3</v>
      </c>
      <c r="Q2" s="48"/>
      <c r="R2" s="47"/>
      <c r="S2" s="47">
        <v>4</v>
      </c>
      <c r="T2" s="47">
        <v>4</v>
      </c>
      <c r="U2" s="48"/>
      <c r="V2" s="47"/>
      <c r="W2" s="47">
        <v>5</v>
      </c>
      <c r="X2" s="47">
        <v>5</v>
      </c>
      <c r="Y2" s="48"/>
      <c r="Z2" s="47"/>
      <c r="AA2" s="49" t="s">
        <v>75</v>
      </c>
      <c r="AB2" s="49" t="s">
        <v>75</v>
      </c>
    </row>
    <row r="3" spans="1:28" ht="11.25" customHeight="1" x14ac:dyDescent="0.2">
      <c r="A3" s="50"/>
      <c r="B3" s="42" t="s">
        <v>4</v>
      </c>
      <c r="C3" s="6"/>
      <c r="D3" s="6"/>
      <c r="E3" s="4"/>
      <c r="F3" s="123" t="s">
        <v>14</v>
      </c>
      <c r="G3" s="123"/>
      <c r="H3" s="123"/>
      <c r="I3" s="7"/>
      <c r="J3" s="123" t="s">
        <v>33</v>
      </c>
      <c r="K3" s="123"/>
      <c r="L3" s="123"/>
      <c r="M3" s="7"/>
      <c r="N3" s="123" t="s">
        <v>34</v>
      </c>
      <c r="O3" s="123"/>
      <c r="P3" s="123"/>
      <c r="Q3" s="7"/>
      <c r="R3" s="123" t="s">
        <v>35</v>
      </c>
      <c r="S3" s="123"/>
      <c r="T3" s="123"/>
      <c r="U3" s="7"/>
      <c r="V3" s="123" t="s">
        <v>36</v>
      </c>
      <c r="W3" s="123"/>
      <c r="X3" s="123"/>
      <c r="Y3" s="7"/>
      <c r="Z3" s="123" t="s">
        <v>37</v>
      </c>
      <c r="AA3" s="123"/>
      <c r="AB3" s="123"/>
    </row>
    <row r="4" spans="1:28" ht="11.25" customHeight="1" x14ac:dyDescent="0.2">
      <c r="A4" s="3"/>
      <c r="B4" s="8" t="s">
        <v>4</v>
      </c>
      <c r="C4" s="8" t="s">
        <v>15</v>
      </c>
      <c r="D4" s="8" t="s">
        <v>16</v>
      </c>
      <c r="E4" s="8"/>
      <c r="F4" s="8" t="s">
        <v>4</v>
      </c>
      <c r="G4" s="8" t="s">
        <v>15</v>
      </c>
      <c r="H4" s="8" t="s">
        <v>16</v>
      </c>
      <c r="I4" s="8"/>
      <c r="J4" s="8" t="s">
        <v>4</v>
      </c>
      <c r="K4" s="8" t="s">
        <v>15</v>
      </c>
      <c r="L4" s="8" t="s">
        <v>16</v>
      </c>
      <c r="M4" s="8"/>
      <c r="N4" s="8" t="s">
        <v>4</v>
      </c>
      <c r="O4" s="8" t="s">
        <v>15</v>
      </c>
      <c r="P4" s="8" t="s">
        <v>16</v>
      </c>
      <c r="Q4" s="8"/>
      <c r="R4" s="8" t="s">
        <v>4</v>
      </c>
      <c r="S4" s="8" t="s">
        <v>15</v>
      </c>
      <c r="T4" s="8" t="s">
        <v>16</v>
      </c>
      <c r="U4" s="8"/>
      <c r="V4" s="8" t="s">
        <v>4</v>
      </c>
      <c r="W4" s="8" t="s">
        <v>15</v>
      </c>
      <c r="X4" s="8" t="s">
        <v>16</v>
      </c>
      <c r="Y4" s="8"/>
      <c r="Z4" s="8" t="s">
        <v>4</v>
      </c>
      <c r="AA4" s="8" t="s">
        <v>15</v>
      </c>
      <c r="AB4" s="8" t="s">
        <v>16</v>
      </c>
    </row>
    <row r="5" spans="1:28" ht="11.25" customHeight="1" x14ac:dyDescent="0.2">
      <c r="A5" s="2"/>
      <c r="B5" s="2"/>
      <c r="C5" s="9"/>
      <c r="D5" s="9"/>
      <c r="E5" s="9"/>
      <c r="F5" s="9"/>
      <c r="G5" s="9"/>
      <c r="H5" s="9"/>
      <c r="I5" s="9"/>
      <c r="J5" s="9"/>
      <c r="K5" s="9"/>
      <c r="L5" s="9"/>
      <c r="M5" s="9"/>
      <c r="N5" s="9"/>
      <c r="O5" s="9"/>
      <c r="P5" s="9"/>
      <c r="Q5" s="9"/>
      <c r="R5" s="9"/>
      <c r="S5" s="9"/>
      <c r="T5" s="9"/>
      <c r="U5" s="9"/>
      <c r="V5" s="9"/>
      <c r="W5" s="9"/>
      <c r="X5" s="9"/>
      <c r="Y5" s="9"/>
      <c r="Z5" s="9"/>
      <c r="AA5" s="9"/>
      <c r="AB5" s="9"/>
    </row>
    <row r="6" spans="1:28" ht="11.25" customHeight="1" x14ac:dyDescent="0.2">
      <c r="A6" s="2"/>
      <c r="B6" s="37" t="s">
        <v>13</v>
      </c>
      <c r="C6" s="8"/>
      <c r="D6" s="8"/>
      <c r="E6" s="8"/>
      <c r="F6" s="8"/>
      <c r="G6" s="8"/>
      <c r="H6" s="8"/>
      <c r="I6" s="8"/>
      <c r="J6" s="8"/>
      <c r="K6" s="8"/>
      <c r="L6" s="8"/>
      <c r="M6" s="8"/>
      <c r="N6" s="8"/>
      <c r="O6" s="8"/>
      <c r="P6" s="8"/>
      <c r="Q6" s="8"/>
      <c r="R6" s="8"/>
      <c r="S6" s="8"/>
      <c r="T6" s="8"/>
      <c r="U6" s="8"/>
      <c r="V6" s="8"/>
      <c r="W6" s="8"/>
      <c r="X6" s="8"/>
      <c r="Y6" s="8"/>
      <c r="Z6" s="8"/>
      <c r="AA6" s="8"/>
      <c r="AB6" s="8"/>
    </row>
    <row r="7" spans="1:28" ht="11.25" customHeight="1" x14ac:dyDescent="0.2">
      <c r="A7" s="2"/>
      <c r="B7" s="2"/>
      <c r="C7" s="10"/>
      <c r="D7" s="5"/>
      <c r="E7" s="5"/>
    </row>
    <row r="8" spans="1:28" s="1" customFormat="1" ht="11.25" customHeight="1" x14ac:dyDescent="0.25">
      <c r="A8" s="18" t="s">
        <v>32</v>
      </c>
      <c r="B8" s="65">
        <f>SUM(C8:D8)</f>
        <v>100.51403554921495</v>
      </c>
      <c r="C8" s="65">
        <f>SUM(C10,C26,C30,C37,C44,C49,C58,C71,C78)</f>
        <v>79.814790771666665</v>
      </c>
      <c r="D8" s="65">
        <f>SUM(D10,D26,D30,D37,D44,D49,D58,D71,D78)</f>
        <v>20.699244777548291</v>
      </c>
      <c r="E8" s="66"/>
      <c r="F8" s="65">
        <f>SUM(G8:H8)</f>
        <v>22.445</v>
      </c>
      <c r="G8" s="65">
        <f>SUM(G10,G26,G30,G37,G44,G49,G58,G71,G78)</f>
        <v>22.445</v>
      </c>
      <c r="H8" s="65">
        <f>SUM(H10,H26,H30,H37,H44,H49,H58,H71,H78)</f>
        <v>0</v>
      </c>
      <c r="I8" s="65"/>
      <c r="J8" s="65">
        <f>SUM(K8:L8)</f>
        <v>23.313229094810055</v>
      </c>
      <c r="K8" s="65">
        <f>SUM(K10,K26,K30,K37,K44,K49,K58,K71,K78)</f>
        <v>19.416999999999998</v>
      </c>
      <c r="L8" s="65">
        <f>SUM(L10,L26,L30,L37,L44,L49,L58,L71,L78)</f>
        <v>3.8962290948100584</v>
      </c>
      <c r="M8" s="65"/>
      <c r="N8" s="65">
        <f>SUM(O8:P8)</f>
        <v>10.928115363210617</v>
      </c>
      <c r="O8" s="65">
        <f>SUM(O10,O26,O30,O37,O44,O49,O58,O71,O78)</f>
        <v>7.4467799999999995</v>
      </c>
      <c r="P8" s="65">
        <f>SUM(P10,P26,P30,P37,P44,P49,P58,P71,P78)</f>
        <v>3.4813353632106181</v>
      </c>
      <c r="Q8" s="65"/>
      <c r="R8" s="65">
        <f>SUM(S8:T8)</f>
        <v>18.136085311456167</v>
      </c>
      <c r="S8" s="65">
        <f>SUM(S10,S26,S30,S37,S44,S49,S58,S71,S78)</f>
        <v>13.691347</v>
      </c>
      <c r="T8" s="65">
        <f>SUM(T10,T26,T30,T37,T44,T49,T58,T71,T78)</f>
        <v>4.4447383114561658</v>
      </c>
      <c r="U8" s="65"/>
      <c r="V8" s="65">
        <f>SUM(W8:X8)</f>
        <v>19.915441369773102</v>
      </c>
      <c r="W8" s="65">
        <f>SUM(W10,W26,W30,W37,W44,W49,W58,W71,W78)</f>
        <v>13.317987999999998</v>
      </c>
      <c r="X8" s="65">
        <f>SUM(X10,X26,X30,X37,X44,X49,X58,X71,X78)</f>
        <v>6.5974533697731053</v>
      </c>
      <c r="Y8" s="65"/>
      <c r="Z8" s="65">
        <f>SUM(AA8:AB8)</f>
        <v>5.7761644099650127</v>
      </c>
      <c r="AA8" s="65">
        <f>SUM(AA10,AA26,AA30,AA37,AA44,AA49,AA58,AA71,AA78)</f>
        <v>3.4966757716666668</v>
      </c>
      <c r="AB8" s="65">
        <f>SUM(AB10,AB26,AB30,AB37,AB44,AB49,AB58,AB71,AB78)</f>
        <v>2.2794886382983455</v>
      </c>
    </row>
    <row r="9" spans="1:28" ht="11.25" customHeight="1" x14ac:dyDescent="0.2">
      <c r="A9" s="11"/>
      <c r="B9" s="2"/>
      <c r="E9" s="13"/>
    </row>
    <row r="10" spans="1:28" s="1" customFormat="1" ht="11.25" customHeight="1" x14ac:dyDescent="0.25">
      <c r="A10" s="33" t="s">
        <v>31</v>
      </c>
      <c r="B10" s="46">
        <f t="shared" ref="B10:B24" si="0">SUM(C10:D10)</f>
        <v>26.866011660265624</v>
      </c>
      <c r="C10" s="46">
        <f>SUM(C11:C24)</f>
        <v>21.691956771666664</v>
      </c>
      <c r="D10" s="46">
        <f>SUM(D11:D24)</f>
        <v>5.1740548885989597</v>
      </c>
      <c r="E10" s="44"/>
      <c r="F10" s="46">
        <f>SUM(G10:H10)</f>
        <v>9.5499999999999989</v>
      </c>
      <c r="G10" s="46">
        <f>SUM(G11:G24)</f>
        <v>9.5499999999999989</v>
      </c>
      <c r="H10" s="46">
        <f>SUM(H11:H24)</f>
        <v>0</v>
      </c>
      <c r="I10" s="46"/>
      <c r="J10" s="46">
        <f>SUM(K10:L10)</f>
        <v>3.6880443838864059</v>
      </c>
      <c r="K10" s="46">
        <f>SUM(K11:K24)</f>
        <v>2.6120000000000001</v>
      </c>
      <c r="L10" s="46">
        <f>SUM(L11:L24)</f>
        <v>1.076044383886406</v>
      </c>
      <c r="N10" s="46">
        <f>SUM(O10:P10)</f>
        <v>2.762776471684341</v>
      </c>
      <c r="O10" s="46">
        <f>SUM(O11:O24)</f>
        <v>1.863</v>
      </c>
      <c r="P10" s="46">
        <f>SUM(P11:P24)</f>
        <v>0.89977647168434127</v>
      </c>
      <c r="R10" s="46">
        <f>SUM(S10:T10)</f>
        <v>4.5549285604594747</v>
      </c>
      <c r="S10" s="46">
        <f>SUM(S11:S24)</f>
        <v>3.4928109999999997</v>
      </c>
      <c r="T10" s="46">
        <f>SUM(T11:T24)</f>
        <v>1.0621175604594753</v>
      </c>
      <c r="V10" s="46">
        <f>SUM(W10:X10)</f>
        <v>4.4921876011353126</v>
      </c>
      <c r="W10" s="46">
        <f>SUM(W11:W24)</f>
        <v>3.03695</v>
      </c>
      <c r="X10" s="46">
        <f>SUM(X11:X24)</f>
        <v>1.4552376011353125</v>
      </c>
      <c r="Z10" s="46">
        <f>SUM(AA10:AB10)</f>
        <v>1.8180746431000918</v>
      </c>
      <c r="AA10" s="46">
        <f>SUM(AA11:AA24)</f>
        <v>1.1371957716666667</v>
      </c>
      <c r="AB10" s="46">
        <f>SUM(AB11:AB24)</f>
        <v>0.68087887143342507</v>
      </c>
    </row>
    <row r="11" spans="1:28" ht="11.25" customHeight="1" x14ac:dyDescent="0.2">
      <c r="A11" s="43" t="s">
        <v>17</v>
      </c>
      <c r="B11" s="67">
        <f t="shared" si="0"/>
        <v>0.93841185010671979</v>
      </c>
      <c r="C11" s="67">
        <f t="shared" ref="C11:C24" si="1">SUMIF($F$4:$AB$4,C$4,$F11:$AB11)</f>
        <v>0.65599999999999992</v>
      </c>
      <c r="D11" s="67">
        <f t="shared" ref="D11:D24" si="2">SUMIF($F$4:$AB$4,D$4,$F11:$AB11)</f>
        <v>0.28241185010671987</v>
      </c>
      <c r="E11" s="13"/>
      <c r="F11" s="45">
        <f>SUM(G11:H11)</f>
        <v>0</v>
      </c>
      <c r="G11" s="45">
        <v>0</v>
      </c>
      <c r="H11" s="45">
        <v>0</v>
      </c>
      <c r="I11" s="45"/>
      <c r="J11" s="45">
        <f t="shared" ref="J11:J24" si="3">SUM(K11:L11)</f>
        <v>7.2616369089173821E-2</v>
      </c>
      <c r="K11" s="45">
        <v>0.06</v>
      </c>
      <c r="L11" s="45">
        <v>1.2616369089173822E-2</v>
      </c>
      <c r="N11" s="45">
        <f t="shared" ref="N11:N24" si="4">SUM(O11:P11)</f>
        <v>4.7151287818032031E-2</v>
      </c>
      <c r="O11" s="45">
        <v>3.5000000000000003E-2</v>
      </c>
      <c r="P11" s="45">
        <v>1.2151287818032029E-2</v>
      </c>
      <c r="R11" s="45">
        <f t="shared" ref="R11:R24" si="5">SUM(S11:T11)</f>
        <v>0.18927449146788491</v>
      </c>
      <c r="S11" s="45">
        <v>0.14399999999999999</v>
      </c>
      <c r="T11" s="45">
        <v>4.5274491467884925E-2</v>
      </c>
      <c r="V11" s="45">
        <f t="shared" ref="V11:V24" si="6">SUM(W11:X11)</f>
        <v>0.49995976603731884</v>
      </c>
      <c r="W11" s="45">
        <v>0.34200000000000003</v>
      </c>
      <c r="X11" s="45">
        <v>0.15795976603731879</v>
      </c>
      <c r="Z11" s="45">
        <f t="shared" ref="Z11:Z24" si="7">SUM(AA11:AB11)</f>
        <v>0.12940993569431028</v>
      </c>
      <c r="AA11" s="45">
        <v>7.4999999999999997E-2</v>
      </c>
      <c r="AB11" s="45">
        <v>5.4409935694310275E-2</v>
      </c>
    </row>
    <row r="12" spans="1:28" ht="11.25" customHeight="1" x14ac:dyDescent="0.2">
      <c r="A12" s="43" t="s">
        <v>18</v>
      </c>
      <c r="B12" s="67">
        <f t="shared" si="0"/>
        <v>2.3563470953759063</v>
      </c>
      <c r="C12" s="67">
        <f t="shared" si="1"/>
        <v>1.8584045533333333</v>
      </c>
      <c r="D12" s="67">
        <f t="shared" si="2"/>
        <v>0.49794254204257277</v>
      </c>
      <c r="E12" s="13"/>
      <c r="F12" s="45">
        <f t="shared" ref="F12:F24" si="8">SUM(G12:H12)</f>
        <v>0.28399999999999997</v>
      </c>
      <c r="G12" s="45">
        <v>0.28399999999999997</v>
      </c>
      <c r="H12" s="45">
        <v>0</v>
      </c>
      <c r="I12" s="45"/>
      <c r="J12" s="45">
        <f t="shared" si="3"/>
        <v>0.63591263821538158</v>
      </c>
      <c r="K12" s="45">
        <v>0.54966666666666675</v>
      </c>
      <c r="L12" s="45">
        <v>8.62459715487148E-2</v>
      </c>
      <c r="N12" s="45">
        <f t="shared" si="4"/>
        <v>1.2242188151432368E-2</v>
      </c>
      <c r="O12" s="45">
        <v>8.0000000000000002E-3</v>
      </c>
      <c r="P12" s="45">
        <v>4.2421881514323684E-3</v>
      </c>
      <c r="R12" s="45">
        <f t="shared" si="5"/>
        <v>0.71833254298082694</v>
      </c>
      <c r="S12" s="45">
        <v>0.56802799999999998</v>
      </c>
      <c r="T12" s="45">
        <v>0.15030454298082699</v>
      </c>
      <c r="V12" s="45">
        <f t="shared" si="6"/>
        <v>0.51007669072454043</v>
      </c>
      <c r="W12" s="45">
        <v>0.33300000000000002</v>
      </c>
      <c r="X12" s="45">
        <v>0.17707669072454035</v>
      </c>
      <c r="Z12" s="45">
        <f t="shared" si="7"/>
        <v>0.19578303530372493</v>
      </c>
      <c r="AA12" s="45">
        <v>0.11570988666666668</v>
      </c>
      <c r="AB12" s="45">
        <v>8.0073148637058236E-2</v>
      </c>
    </row>
    <row r="13" spans="1:28" ht="11.25" customHeight="1" x14ac:dyDescent="0.2">
      <c r="A13" s="43" t="s">
        <v>19</v>
      </c>
      <c r="B13" s="67">
        <f t="shared" si="0"/>
        <v>0.18464315347144677</v>
      </c>
      <c r="C13" s="67">
        <f t="shared" si="1"/>
        <v>0.14200000000000002</v>
      </c>
      <c r="D13" s="67">
        <f t="shared" si="2"/>
        <v>4.264315347144676E-2</v>
      </c>
      <c r="E13" s="13"/>
      <c r="F13" s="45">
        <f t="shared" si="8"/>
        <v>3.5000000000000003E-2</v>
      </c>
      <c r="G13" s="45">
        <v>3.5000000000000003E-2</v>
      </c>
      <c r="H13" s="45">
        <v>0</v>
      </c>
      <c r="I13" s="45"/>
      <c r="J13" s="45">
        <f t="shared" si="3"/>
        <v>0</v>
      </c>
      <c r="K13" s="45">
        <v>0</v>
      </c>
      <c r="L13" s="45">
        <v>0</v>
      </c>
      <c r="N13" s="45">
        <f t="shared" si="4"/>
        <v>0</v>
      </c>
      <c r="O13" s="45">
        <v>0</v>
      </c>
      <c r="P13" s="45">
        <v>0</v>
      </c>
      <c r="R13" s="45">
        <f t="shared" si="5"/>
        <v>8.2730740410051629E-2</v>
      </c>
      <c r="S13" s="45">
        <v>6.5000000000000002E-2</v>
      </c>
      <c r="T13" s="45">
        <v>1.773074041005163E-2</v>
      </c>
      <c r="V13" s="45">
        <f t="shared" si="6"/>
        <v>6.6912413061395129E-2</v>
      </c>
      <c r="W13" s="45">
        <v>4.2000000000000003E-2</v>
      </c>
      <c r="X13" s="45">
        <v>2.4912413061395126E-2</v>
      </c>
      <c r="Z13" s="45">
        <f t="shared" si="7"/>
        <v>0</v>
      </c>
      <c r="AA13" s="45">
        <v>0</v>
      </c>
      <c r="AB13" s="45">
        <v>0</v>
      </c>
    </row>
    <row r="14" spans="1:28" ht="11.25" customHeight="1" x14ac:dyDescent="0.2">
      <c r="A14" s="43" t="s">
        <v>20</v>
      </c>
      <c r="B14" s="67">
        <f t="shared" si="0"/>
        <v>19.102271394380686</v>
      </c>
      <c r="C14" s="67">
        <f t="shared" si="1"/>
        <v>16.191552218333332</v>
      </c>
      <c r="D14" s="67">
        <f t="shared" si="2"/>
        <v>2.9107191760473565</v>
      </c>
      <c r="E14" s="13"/>
      <c r="F14" s="45">
        <f t="shared" si="8"/>
        <v>9.0060000000000002</v>
      </c>
      <c r="G14" s="45">
        <v>9.0060000000000002</v>
      </c>
      <c r="H14" s="45">
        <v>0</v>
      </c>
      <c r="I14" s="45"/>
      <c r="J14" s="45">
        <f t="shared" si="3"/>
        <v>1.7378715075940325</v>
      </c>
      <c r="K14" s="45">
        <v>1.4883333333333335</v>
      </c>
      <c r="L14" s="45">
        <v>0.24953817426069896</v>
      </c>
      <c r="N14" s="45">
        <f t="shared" si="4"/>
        <v>2.3325479407596088</v>
      </c>
      <c r="O14" s="45">
        <v>1.5489999999999999</v>
      </c>
      <c r="P14" s="45">
        <v>0.78354794075960876</v>
      </c>
      <c r="R14" s="45">
        <f t="shared" si="5"/>
        <v>2.1213282955930666</v>
      </c>
      <c r="S14" s="45">
        <v>1.6167829999999999</v>
      </c>
      <c r="T14" s="45">
        <v>0.50454529559306682</v>
      </c>
      <c r="V14" s="45">
        <f t="shared" si="6"/>
        <v>3.0207158850462426</v>
      </c>
      <c r="W14" s="45">
        <v>2.0359500000000001</v>
      </c>
      <c r="X14" s="45">
        <v>0.98476588504624218</v>
      </c>
      <c r="Z14" s="45">
        <f t="shared" si="7"/>
        <v>0.88380776538773986</v>
      </c>
      <c r="AA14" s="45">
        <v>0.49548588500000001</v>
      </c>
      <c r="AB14" s="45">
        <v>0.3883218803877399</v>
      </c>
    </row>
    <row r="15" spans="1:28" ht="11.25" customHeight="1" x14ac:dyDescent="0.2">
      <c r="A15" s="43" t="s">
        <v>21</v>
      </c>
      <c r="B15" s="67">
        <f t="shared" si="0"/>
        <v>0.39611429159343425</v>
      </c>
      <c r="C15" s="67">
        <f t="shared" si="1"/>
        <v>0.28800000000000003</v>
      </c>
      <c r="D15" s="67">
        <f t="shared" si="2"/>
        <v>0.10811429159343419</v>
      </c>
      <c r="E15" s="13"/>
      <c r="F15" s="45">
        <f t="shared" si="8"/>
        <v>0</v>
      </c>
      <c r="G15" s="45">
        <v>0</v>
      </c>
      <c r="H15" s="45">
        <v>0</v>
      </c>
      <c r="I15" s="45"/>
      <c r="J15" s="45">
        <f t="shared" si="3"/>
        <v>0</v>
      </c>
      <c r="K15" s="45">
        <v>0</v>
      </c>
      <c r="L15" s="45">
        <v>0</v>
      </c>
      <c r="N15" s="45">
        <f t="shared" si="4"/>
        <v>0.35768417471133956</v>
      </c>
      <c r="O15" s="45">
        <v>0.26300000000000001</v>
      </c>
      <c r="P15" s="45">
        <v>9.4684174711339553E-2</v>
      </c>
      <c r="R15" s="45">
        <f t="shared" si="5"/>
        <v>0</v>
      </c>
      <c r="S15" s="45">
        <v>0</v>
      </c>
      <c r="T15" s="45">
        <v>0</v>
      </c>
      <c r="V15" s="45">
        <f t="shared" si="6"/>
        <v>3.8430116882094648E-2</v>
      </c>
      <c r="W15" s="45">
        <v>2.5000000000000001E-2</v>
      </c>
      <c r="X15" s="45">
        <v>1.3430116882094646E-2</v>
      </c>
      <c r="Z15" s="45">
        <f t="shared" si="7"/>
        <v>0</v>
      </c>
      <c r="AA15" s="45">
        <v>0</v>
      </c>
      <c r="AB15" s="45">
        <v>0</v>
      </c>
    </row>
    <row r="16" spans="1:28" ht="11.25" customHeight="1" x14ac:dyDescent="0.2">
      <c r="A16" s="43" t="s">
        <v>22</v>
      </c>
      <c r="B16" s="67">
        <f t="shared" si="0"/>
        <v>0</v>
      </c>
      <c r="C16" s="67">
        <f t="shared" si="1"/>
        <v>0</v>
      </c>
      <c r="D16" s="67">
        <f t="shared" si="2"/>
        <v>0</v>
      </c>
      <c r="E16" s="13"/>
      <c r="F16" s="45">
        <f t="shared" si="8"/>
        <v>0</v>
      </c>
      <c r="G16" s="45">
        <v>0</v>
      </c>
      <c r="H16" s="45">
        <v>0</v>
      </c>
      <c r="I16" s="45"/>
      <c r="J16" s="45">
        <f t="shared" si="3"/>
        <v>0</v>
      </c>
      <c r="K16" s="45">
        <v>0</v>
      </c>
      <c r="L16" s="45">
        <v>0</v>
      </c>
      <c r="N16" s="45">
        <f t="shared" si="4"/>
        <v>0</v>
      </c>
      <c r="O16" s="45">
        <v>0</v>
      </c>
      <c r="P16" s="45">
        <v>0</v>
      </c>
      <c r="R16" s="45">
        <f t="shared" si="5"/>
        <v>0</v>
      </c>
      <c r="S16" s="45">
        <v>0</v>
      </c>
      <c r="T16" s="45">
        <v>0</v>
      </c>
      <c r="V16" s="45">
        <f t="shared" si="6"/>
        <v>0</v>
      </c>
      <c r="W16" s="45">
        <v>0</v>
      </c>
      <c r="X16" s="45">
        <v>0</v>
      </c>
      <c r="Z16" s="45">
        <f t="shared" si="7"/>
        <v>0</v>
      </c>
      <c r="AA16" s="45">
        <v>0</v>
      </c>
      <c r="AB16" s="45">
        <v>0</v>
      </c>
    </row>
    <row r="17" spans="1:28" ht="11.25" customHeight="1" x14ac:dyDescent="0.2">
      <c r="A17" s="43" t="s">
        <v>23</v>
      </c>
      <c r="B17" s="67">
        <f t="shared" si="0"/>
        <v>0</v>
      </c>
      <c r="C17" s="67">
        <f t="shared" si="1"/>
        <v>0</v>
      </c>
      <c r="D17" s="67">
        <f t="shared" si="2"/>
        <v>0</v>
      </c>
      <c r="E17" s="13"/>
      <c r="F17" s="45">
        <f t="shared" si="8"/>
        <v>0</v>
      </c>
      <c r="G17" s="45">
        <v>0</v>
      </c>
      <c r="H17" s="45">
        <v>0</v>
      </c>
      <c r="I17" s="45"/>
      <c r="J17" s="45">
        <f t="shared" si="3"/>
        <v>0</v>
      </c>
      <c r="K17" s="45">
        <v>0</v>
      </c>
      <c r="L17" s="45">
        <v>0</v>
      </c>
      <c r="N17" s="45">
        <f t="shared" si="4"/>
        <v>0</v>
      </c>
      <c r="O17" s="45">
        <v>0</v>
      </c>
      <c r="P17" s="45">
        <v>0</v>
      </c>
      <c r="R17" s="45">
        <f t="shared" si="5"/>
        <v>0</v>
      </c>
      <c r="S17" s="45">
        <v>0</v>
      </c>
      <c r="T17" s="45">
        <v>0</v>
      </c>
      <c r="V17" s="45">
        <f t="shared" si="6"/>
        <v>0</v>
      </c>
      <c r="W17" s="45">
        <v>0</v>
      </c>
      <c r="X17" s="45">
        <v>0</v>
      </c>
      <c r="Z17" s="45">
        <f t="shared" si="7"/>
        <v>0</v>
      </c>
      <c r="AA17" s="45">
        <v>0</v>
      </c>
      <c r="AB17" s="45">
        <v>0</v>
      </c>
    </row>
    <row r="18" spans="1:28" ht="11.25" customHeight="1" x14ac:dyDescent="0.2">
      <c r="A18" s="43" t="s">
        <v>24</v>
      </c>
      <c r="B18" s="67">
        <f t="shared" si="0"/>
        <v>0.18692543411644535</v>
      </c>
      <c r="C18" s="67">
        <f t="shared" si="1"/>
        <v>0.15</v>
      </c>
      <c r="D18" s="67">
        <f t="shared" si="2"/>
        <v>3.692543411644536E-2</v>
      </c>
      <c r="E18" s="13"/>
      <c r="F18" s="45">
        <f t="shared" si="8"/>
        <v>0</v>
      </c>
      <c r="G18" s="45">
        <v>0</v>
      </c>
      <c r="H18" s="45">
        <v>0</v>
      </c>
      <c r="I18" s="45"/>
      <c r="J18" s="45">
        <f t="shared" si="3"/>
        <v>0</v>
      </c>
      <c r="K18" s="45">
        <v>0</v>
      </c>
      <c r="L18" s="45">
        <v>0</v>
      </c>
      <c r="N18" s="45">
        <f t="shared" si="4"/>
        <v>0</v>
      </c>
      <c r="O18" s="45">
        <v>0</v>
      </c>
      <c r="P18" s="45">
        <v>0</v>
      </c>
      <c r="R18" s="45">
        <f t="shared" si="5"/>
        <v>0</v>
      </c>
      <c r="S18" s="45">
        <v>0</v>
      </c>
      <c r="T18" s="45">
        <v>0</v>
      </c>
      <c r="V18" s="45">
        <f t="shared" si="6"/>
        <v>0.18692543411644535</v>
      </c>
      <c r="W18" s="45">
        <v>0.15</v>
      </c>
      <c r="X18" s="45">
        <v>3.692543411644536E-2</v>
      </c>
      <c r="Z18" s="45">
        <f t="shared" si="7"/>
        <v>0</v>
      </c>
      <c r="AA18" s="45">
        <v>0</v>
      </c>
      <c r="AB18" s="45">
        <v>0</v>
      </c>
    </row>
    <row r="19" spans="1:28" ht="11.25" customHeight="1" x14ac:dyDescent="0.2">
      <c r="A19" s="43" t="s">
        <v>25</v>
      </c>
      <c r="B19" s="67">
        <f t="shared" si="0"/>
        <v>0.299846781414354</v>
      </c>
      <c r="C19" s="67">
        <f t="shared" si="1"/>
        <v>0.28399999999999997</v>
      </c>
      <c r="D19" s="67">
        <f t="shared" si="2"/>
        <v>1.5846781414354014E-2</v>
      </c>
      <c r="E19" s="13"/>
      <c r="F19" s="45">
        <f t="shared" si="8"/>
        <v>0.22500000000000001</v>
      </c>
      <c r="G19" s="45">
        <v>0.22500000000000001</v>
      </c>
      <c r="H19" s="45">
        <v>0</v>
      </c>
      <c r="I19" s="45"/>
      <c r="J19" s="45">
        <f t="shared" si="3"/>
        <v>0</v>
      </c>
      <c r="K19" s="45">
        <v>0</v>
      </c>
      <c r="L19" s="45">
        <v>0</v>
      </c>
      <c r="N19" s="45">
        <f t="shared" si="4"/>
        <v>1.3150880243928662E-2</v>
      </c>
      <c r="O19" s="45">
        <v>8.0000000000000002E-3</v>
      </c>
      <c r="P19" s="45">
        <v>5.1508802439286612E-3</v>
      </c>
      <c r="R19" s="45">
        <f t="shared" si="5"/>
        <v>0</v>
      </c>
      <c r="S19" s="45">
        <v>0</v>
      </c>
      <c r="T19" s="45">
        <v>0</v>
      </c>
      <c r="V19" s="45">
        <f t="shared" si="6"/>
        <v>2.5695901170425351E-2</v>
      </c>
      <c r="W19" s="45">
        <v>1.4999999999999999E-2</v>
      </c>
      <c r="X19" s="45">
        <v>1.0695901170425352E-2</v>
      </c>
      <c r="Z19" s="45">
        <f t="shared" si="7"/>
        <v>3.5999999999999997E-2</v>
      </c>
      <c r="AA19" s="45">
        <v>3.5999999999999997E-2</v>
      </c>
      <c r="AB19" s="45">
        <v>0</v>
      </c>
    </row>
    <row r="20" spans="1:28" ht="11.25" customHeight="1" x14ac:dyDescent="0.2">
      <c r="A20" s="43" t="s">
        <v>26</v>
      </c>
      <c r="B20" s="67">
        <f t="shared" si="0"/>
        <v>0</v>
      </c>
      <c r="C20" s="67">
        <f t="shared" si="1"/>
        <v>0</v>
      </c>
      <c r="D20" s="67">
        <f t="shared" si="2"/>
        <v>0</v>
      </c>
      <c r="E20" s="13"/>
      <c r="F20" s="45">
        <f t="shared" si="8"/>
        <v>0</v>
      </c>
      <c r="G20" s="45">
        <v>0</v>
      </c>
      <c r="H20" s="45">
        <v>0</v>
      </c>
      <c r="I20" s="45"/>
      <c r="J20" s="45">
        <f t="shared" si="3"/>
        <v>0</v>
      </c>
      <c r="K20" s="45">
        <v>0</v>
      </c>
      <c r="L20" s="45">
        <v>0</v>
      </c>
      <c r="N20" s="45">
        <f t="shared" si="4"/>
        <v>0</v>
      </c>
      <c r="O20" s="45">
        <v>0</v>
      </c>
      <c r="P20" s="45">
        <v>0</v>
      </c>
      <c r="R20" s="45">
        <f t="shared" si="5"/>
        <v>0</v>
      </c>
      <c r="S20" s="45">
        <v>0</v>
      </c>
      <c r="T20" s="45">
        <v>0</v>
      </c>
      <c r="V20" s="45">
        <f t="shared" si="6"/>
        <v>0</v>
      </c>
      <c r="W20" s="45">
        <v>0</v>
      </c>
      <c r="X20" s="45">
        <v>0</v>
      </c>
      <c r="Z20" s="45">
        <f t="shared" si="7"/>
        <v>0</v>
      </c>
      <c r="AA20" s="45">
        <v>0</v>
      </c>
      <c r="AB20" s="45">
        <v>0</v>
      </c>
    </row>
    <row r="21" spans="1:28" ht="11.25" customHeight="1" x14ac:dyDescent="0.2">
      <c r="A21" s="43" t="s">
        <v>27</v>
      </c>
      <c r="B21" s="67">
        <f t="shared" si="0"/>
        <v>3.4014516598066304</v>
      </c>
      <c r="C21" s="67">
        <f t="shared" si="1"/>
        <v>2.1219999999999999</v>
      </c>
      <c r="D21" s="67">
        <f t="shared" si="2"/>
        <v>1.2794516598066306</v>
      </c>
      <c r="E21" s="13"/>
      <c r="F21" s="45">
        <f t="shared" si="8"/>
        <v>0</v>
      </c>
      <c r="G21" s="45">
        <v>0</v>
      </c>
      <c r="H21" s="45">
        <v>0</v>
      </c>
      <c r="I21" s="45"/>
      <c r="J21" s="45">
        <f t="shared" si="3"/>
        <v>1.2416438689878184</v>
      </c>
      <c r="K21" s="45">
        <v>0.51400000000000001</v>
      </c>
      <c r="L21" s="45">
        <v>0.72764386898781841</v>
      </c>
      <c r="N21" s="45">
        <f t="shared" si="4"/>
        <v>0</v>
      </c>
      <c r="O21" s="45">
        <v>0</v>
      </c>
      <c r="P21" s="45">
        <v>0</v>
      </c>
      <c r="R21" s="45">
        <f t="shared" si="5"/>
        <v>1.4432624900076447</v>
      </c>
      <c r="S21" s="45">
        <v>1.099</v>
      </c>
      <c r="T21" s="45">
        <v>0.34426249000764481</v>
      </c>
      <c r="V21" s="45">
        <f t="shared" si="6"/>
        <v>0.14347139409685075</v>
      </c>
      <c r="W21" s="45">
        <v>9.4E-2</v>
      </c>
      <c r="X21" s="45">
        <v>4.9471394096850752E-2</v>
      </c>
      <c r="Z21" s="45">
        <f t="shared" si="7"/>
        <v>0.57307390671431657</v>
      </c>
      <c r="AA21" s="45">
        <v>0.41499999999999998</v>
      </c>
      <c r="AB21" s="45">
        <v>0.15807390671431659</v>
      </c>
    </row>
    <row r="22" spans="1:28" ht="11.25" customHeight="1" x14ac:dyDescent="0.2">
      <c r="A22" s="32" t="s">
        <v>28</v>
      </c>
      <c r="B22" s="67">
        <f t="shared" si="0"/>
        <v>0</v>
      </c>
      <c r="C22" s="67">
        <f t="shared" si="1"/>
        <v>0</v>
      </c>
      <c r="D22" s="67">
        <f t="shared" si="2"/>
        <v>0</v>
      </c>
      <c r="E22" s="13"/>
      <c r="F22" s="45">
        <f t="shared" si="8"/>
        <v>0</v>
      </c>
      <c r="G22" s="45">
        <v>0</v>
      </c>
      <c r="H22" s="45">
        <v>0</v>
      </c>
      <c r="I22" s="45"/>
      <c r="J22" s="45">
        <f t="shared" si="3"/>
        <v>0</v>
      </c>
      <c r="K22" s="45">
        <v>0</v>
      </c>
      <c r="L22" s="45">
        <v>0</v>
      </c>
      <c r="N22" s="45">
        <f t="shared" si="4"/>
        <v>0</v>
      </c>
      <c r="O22" s="45">
        <v>0</v>
      </c>
      <c r="P22" s="45">
        <v>0</v>
      </c>
      <c r="R22" s="45">
        <f t="shared" si="5"/>
        <v>0</v>
      </c>
      <c r="S22" s="45">
        <v>0</v>
      </c>
      <c r="T22" s="45">
        <v>0</v>
      </c>
      <c r="V22" s="45">
        <f t="shared" si="6"/>
        <v>0</v>
      </c>
      <c r="W22" s="45">
        <v>0</v>
      </c>
      <c r="X22" s="45">
        <v>0</v>
      </c>
      <c r="Z22" s="45">
        <f t="shared" si="7"/>
        <v>0</v>
      </c>
      <c r="AA22" s="45">
        <v>0</v>
      </c>
      <c r="AB22" s="45">
        <v>0</v>
      </c>
    </row>
    <row r="23" spans="1:28" ht="11.25" customHeight="1" x14ac:dyDescent="0.2">
      <c r="A23" s="32" t="s">
        <v>29</v>
      </c>
      <c r="B23" s="67">
        <f t="shared" si="0"/>
        <v>0</v>
      </c>
      <c r="C23" s="67">
        <f t="shared" si="1"/>
        <v>0</v>
      </c>
      <c r="D23" s="67">
        <f t="shared" si="2"/>
        <v>0</v>
      </c>
      <c r="E23" s="13"/>
      <c r="F23" s="45">
        <f t="shared" si="8"/>
        <v>0</v>
      </c>
      <c r="G23" s="45">
        <v>0</v>
      </c>
      <c r="H23" s="45">
        <v>0</v>
      </c>
      <c r="I23" s="45"/>
      <c r="J23" s="45">
        <f t="shared" si="3"/>
        <v>0</v>
      </c>
      <c r="K23" s="45">
        <v>0</v>
      </c>
      <c r="L23" s="45">
        <v>0</v>
      </c>
      <c r="N23" s="45">
        <f t="shared" si="4"/>
        <v>0</v>
      </c>
      <c r="O23" s="45">
        <v>0</v>
      </c>
      <c r="P23" s="45">
        <v>0</v>
      </c>
      <c r="R23" s="45">
        <f t="shared" si="5"/>
        <v>0</v>
      </c>
      <c r="S23" s="45">
        <v>0</v>
      </c>
      <c r="T23" s="45">
        <v>0</v>
      </c>
      <c r="V23" s="45">
        <f t="shared" si="6"/>
        <v>0</v>
      </c>
      <c r="W23" s="45">
        <v>0</v>
      </c>
      <c r="X23" s="45">
        <v>0</v>
      </c>
      <c r="Z23" s="45">
        <f t="shared" si="7"/>
        <v>0</v>
      </c>
      <c r="AA23" s="45">
        <v>0</v>
      </c>
      <c r="AB23" s="45">
        <v>0</v>
      </c>
    </row>
    <row r="24" spans="1:28" ht="11.25" customHeight="1" x14ac:dyDescent="0.2">
      <c r="A24" s="32" t="s">
        <v>30</v>
      </c>
      <c r="B24" s="67">
        <f t="shared" si="0"/>
        <v>0</v>
      </c>
      <c r="C24" s="67">
        <f t="shared" si="1"/>
        <v>0</v>
      </c>
      <c r="D24" s="67">
        <f t="shared" si="2"/>
        <v>0</v>
      </c>
      <c r="E24" s="13"/>
      <c r="F24" s="45">
        <f t="shared" si="8"/>
        <v>0</v>
      </c>
      <c r="G24" s="45">
        <v>0</v>
      </c>
      <c r="H24" s="45">
        <v>0</v>
      </c>
      <c r="I24" s="45"/>
      <c r="J24" s="45">
        <f t="shared" si="3"/>
        <v>0</v>
      </c>
      <c r="K24" s="45">
        <v>0</v>
      </c>
      <c r="L24" s="45">
        <v>0</v>
      </c>
      <c r="N24" s="45">
        <f t="shared" si="4"/>
        <v>0</v>
      </c>
      <c r="O24" s="45">
        <v>0</v>
      </c>
      <c r="P24" s="45">
        <v>0</v>
      </c>
      <c r="R24" s="45">
        <f t="shared" si="5"/>
        <v>0</v>
      </c>
      <c r="S24" s="45">
        <v>0</v>
      </c>
      <c r="T24" s="45">
        <v>0</v>
      </c>
      <c r="V24" s="45">
        <f t="shared" si="6"/>
        <v>0</v>
      </c>
      <c r="W24" s="45">
        <v>0</v>
      </c>
      <c r="X24" s="45">
        <v>0</v>
      </c>
      <c r="Z24" s="45">
        <f t="shared" si="7"/>
        <v>0</v>
      </c>
      <c r="AA24" s="45">
        <v>0</v>
      </c>
      <c r="AB24" s="45">
        <v>0</v>
      </c>
    </row>
    <row r="25" spans="1:28" ht="12" customHeight="1" x14ac:dyDescent="0.2">
      <c r="A25" s="32"/>
      <c r="B25" s="45"/>
      <c r="C25" s="45"/>
      <c r="D25" s="45"/>
      <c r="E25" s="13"/>
      <c r="F25" s="45"/>
      <c r="G25" s="45"/>
      <c r="H25" s="45"/>
      <c r="I25" s="45"/>
      <c r="J25" s="45"/>
      <c r="K25" s="45"/>
      <c r="L25" s="45"/>
      <c r="N25" s="45"/>
      <c r="O25" s="45"/>
      <c r="P25" s="45"/>
      <c r="R25" s="45"/>
      <c r="S25" s="45"/>
      <c r="T25" s="45"/>
      <c r="V25" s="45"/>
      <c r="W25" s="45"/>
      <c r="X25" s="45"/>
      <c r="Z25" s="45"/>
      <c r="AA25" s="45"/>
      <c r="AB25" s="45"/>
    </row>
    <row r="26" spans="1:28" s="1" customFormat="1" ht="11.25" customHeight="1" x14ac:dyDescent="0.25">
      <c r="A26" s="33" t="s">
        <v>38</v>
      </c>
      <c r="B26" s="46">
        <f>SUM(C26:D26)</f>
        <v>1.4691414464065264</v>
      </c>
      <c r="C26" s="46">
        <f>SUM(C27:C28)</f>
        <v>1.0710519999999999</v>
      </c>
      <c r="D26" s="46">
        <f>SUM(D27:D28)</f>
        <v>0.39808944640652644</v>
      </c>
      <c r="E26" s="44"/>
      <c r="F26" s="46">
        <f>SUM(G26:H26)</f>
        <v>0</v>
      </c>
      <c r="G26" s="46">
        <f>SUM(G27:G28)</f>
        <v>0</v>
      </c>
      <c r="H26" s="46">
        <f>SUM(H27:H28)</f>
        <v>0</v>
      </c>
      <c r="I26" s="46"/>
      <c r="J26" s="46">
        <f>SUM(K26:L26)</f>
        <v>0.4303818082732912</v>
      </c>
      <c r="K26" s="46">
        <f>SUM(K27:K28)</f>
        <v>0.35799999999999998</v>
      </c>
      <c r="L26" s="46">
        <f>SUM(L27:L28)</f>
        <v>7.2381808273291229E-2</v>
      </c>
      <c r="N26" s="46">
        <f>SUM(O26:P26)</f>
        <v>0</v>
      </c>
      <c r="O26" s="46">
        <f>SUM(O27:O28)</f>
        <v>0</v>
      </c>
      <c r="P26" s="46">
        <f>SUM(P27:P28)</f>
        <v>0</v>
      </c>
      <c r="R26" s="46">
        <f>SUM(S26:T26)</f>
        <v>0.34249144611757276</v>
      </c>
      <c r="S26" s="46">
        <f>SUM(S27:S28)</f>
        <v>0.26005200000000001</v>
      </c>
      <c r="T26" s="46">
        <f>SUM(T27:T28)</f>
        <v>8.2439446117572729E-2</v>
      </c>
      <c r="V26" s="46">
        <f>SUM(W26:X26)</f>
        <v>0.41397122843572176</v>
      </c>
      <c r="W26" s="46">
        <f>SUM(W27:W28)</f>
        <v>0.27999999999999997</v>
      </c>
      <c r="X26" s="46">
        <f>SUM(X27:X28)</f>
        <v>0.13397122843572179</v>
      </c>
      <c r="Z26" s="46">
        <f>SUM(AA26:AB26)</f>
        <v>0.28229696357994072</v>
      </c>
      <c r="AA26" s="46">
        <f>SUM(AA27:AA28)</f>
        <v>0.17299999999999999</v>
      </c>
      <c r="AB26" s="46">
        <f>SUM(AB27:AB28)</f>
        <v>0.10929696357994072</v>
      </c>
    </row>
    <row r="27" spans="1:28" ht="11.25" customHeight="1" x14ac:dyDescent="0.2">
      <c r="A27" s="43" t="s">
        <v>39</v>
      </c>
      <c r="B27" s="67">
        <f>SUM(C27:D27)</f>
        <v>0.35509922663669713</v>
      </c>
      <c r="C27" s="67">
        <f>SUMIF($F$4:$AB$4,C$4,$F27:$AB27)</f>
        <v>0.247</v>
      </c>
      <c r="D27" s="67">
        <f t="shared" ref="D27:D28" si="9">SUMIF($F$4:$AB$4,D$4,$F27:$AB27)</f>
        <v>0.10809922663669715</v>
      </c>
      <c r="E27" s="13"/>
      <c r="F27" s="45">
        <f t="shared" ref="F27:F28" si="10">SUM(G27:H27)</f>
        <v>0</v>
      </c>
      <c r="G27" s="45">
        <v>0</v>
      </c>
      <c r="H27" s="45">
        <v>0</v>
      </c>
      <c r="I27" s="45"/>
      <c r="J27" s="45">
        <f t="shared" ref="J27:J28" si="11">SUM(K27:L27)</f>
        <v>0</v>
      </c>
      <c r="K27" s="45">
        <v>0</v>
      </c>
      <c r="L27" s="45">
        <v>0</v>
      </c>
      <c r="N27" s="45">
        <f t="shared" ref="N27:N28" si="12">SUM(O27:P27)</f>
        <v>0</v>
      </c>
      <c r="O27" s="45">
        <v>0</v>
      </c>
      <c r="P27" s="45">
        <v>0</v>
      </c>
      <c r="R27" s="45">
        <f t="shared" ref="R27:R28" si="13">SUM(S27:T27)</f>
        <v>0.18690352345261524</v>
      </c>
      <c r="S27" s="45">
        <v>0.14299999999999999</v>
      </c>
      <c r="T27" s="45">
        <v>4.3903523452615244E-2</v>
      </c>
      <c r="V27" s="45">
        <f t="shared" ref="V27:V28" si="14">SUM(W27:X27)</f>
        <v>5.9778852705224192E-2</v>
      </c>
      <c r="W27" s="45">
        <v>4.1000000000000002E-2</v>
      </c>
      <c r="X27" s="45">
        <v>1.877885270522419E-2</v>
      </c>
      <c r="Z27" s="45">
        <f t="shared" ref="Z27:Z28" si="15">SUM(AA27:AB27)</f>
        <v>0.10841685047885771</v>
      </c>
      <c r="AA27" s="45">
        <v>6.3E-2</v>
      </c>
      <c r="AB27" s="45">
        <v>4.5416850478857712E-2</v>
      </c>
    </row>
    <row r="28" spans="1:28" ht="11.25" customHeight="1" x14ac:dyDescent="0.2">
      <c r="A28" s="43" t="s">
        <v>40</v>
      </c>
      <c r="B28" s="67">
        <f>SUM(C28:D28)</f>
        <v>1.1140422197698292</v>
      </c>
      <c r="C28" s="67">
        <f>SUMIF($F$4:$AB$4,C$4,$F28:$AB28)</f>
        <v>0.8240519999999999</v>
      </c>
      <c r="D28" s="67">
        <f t="shared" si="9"/>
        <v>0.2899902197698293</v>
      </c>
      <c r="E28" s="13"/>
      <c r="F28" s="45">
        <f t="shared" si="10"/>
        <v>0</v>
      </c>
      <c r="G28" s="45">
        <v>0</v>
      </c>
      <c r="H28" s="45">
        <v>0</v>
      </c>
      <c r="I28" s="45"/>
      <c r="J28" s="45">
        <f t="shared" si="11"/>
        <v>0.4303818082732912</v>
      </c>
      <c r="K28" s="45">
        <v>0.35799999999999998</v>
      </c>
      <c r="L28" s="45">
        <v>7.2381808273291229E-2</v>
      </c>
      <c r="N28" s="45">
        <f t="shared" si="12"/>
        <v>0</v>
      </c>
      <c r="O28" s="45">
        <v>0</v>
      </c>
      <c r="P28" s="45">
        <v>0</v>
      </c>
      <c r="R28" s="45">
        <f t="shared" si="13"/>
        <v>0.1555879226649575</v>
      </c>
      <c r="S28" s="45">
        <v>0.117052</v>
      </c>
      <c r="T28" s="45">
        <v>3.8535922664957485E-2</v>
      </c>
      <c r="V28" s="45">
        <f t="shared" si="14"/>
        <v>0.35419237573049761</v>
      </c>
      <c r="W28" s="45">
        <v>0.23899999999999999</v>
      </c>
      <c r="X28" s="45">
        <v>0.11519237573049761</v>
      </c>
      <c r="Z28" s="45">
        <f t="shared" si="15"/>
        <v>0.17388011310108301</v>
      </c>
      <c r="AA28" s="45">
        <v>0.11</v>
      </c>
      <c r="AB28" s="45">
        <v>6.3880113101083005E-2</v>
      </c>
    </row>
    <row r="29" spans="1:28" ht="11.25" customHeight="1" x14ac:dyDescent="0.2">
      <c r="A29" s="43"/>
      <c r="B29" s="45"/>
      <c r="C29" s="45"/>
      <c r="D29" s="45"/>
      <c r="E29" s="13"/>
      <c r="F29" s="45"/>
      <c r="G29" s="45"/>
      <c r="H29" s="45"/>
      <c r="I29" s="45"/>
      <c r="J29" s="45"/>
      <c r="K29" s="45"/>
      <c r="L29" s="45"/>
      <c r="N29" s="45"/>
      <c r="O29" s="45"/>
      <c r="P29" s="45"/>
      <c r="R29" s="45"/>
      <c r="S29" s="45"/>
      <c r="T29" s="45"/>
      <c r="V29" s="45"/>
      <c r="W29" s="45"/>
      <c r="X29" s="45"/>
      <c r="Z29" s="45"/>
      <c r="AA29" s="45"/>
      <c r="AB29" s="45"/>
    </row>
    <row r="30" spans="1:28" s="1" customFormat="1" ht="11.25" customHeight="1" x14ac:dyDescent="0.25">
      <c r="A30" s="33" t="s">
        <v>41</v>
      </c>
      <c r="B30" s="46">
        <f t="shared" ref="B30:B35" si="16">SUM(C30:D30)</f>
        <v>4.8103487927309727</v>
      </c>
      <c r="C30" s="46">
        <f>SUM(C31:C35)</f>
        <v>3.7881659999999999</v>
      </c>
      <c r="D30" s="46">
        <f>SUM(D31:D35)</f>
        <v>1.0221827927309728</v>
      </c>
      <c r="E30" s="44"/>
      <c r="F30" s="46">
        <f>SUM(G30:H30)</f>
        <v>0.5</v>
      </c>
      <c r="G30" s="46">
        <f>SUM(G31:G35)</f>
        <v>0.5</v>
      </c>
      <c r="H30" s="46">
        <f>SUM(H31:H35)</f>
        <v>0</v>
      </c>
      <c r="I30" s="46"/>
      <c r="J30" s="46">
        <f>SUM(K30:L30)</f>
        <v>1.1498557036304411</v>
      </c>
      <c r="K30" s="46">
        <f>SUM(K31:K35)</f>
        <v>1.0449999999999999</v>
      </c>
      <c r="L30" s="46">
        <f>SUM(L31:L35)</f>
        <v>0.10485570363044106</v>
      </c>
      <c r="N30" s="46">
        <f>SUM(O30:P30)</f>
        <v>2.209341623033938</v>
      </c>
      <c r="O30" s="46">
        <f>SUM(O31:O35)</f>
        <v>1.544</v>
      </c>
      <c r="P30" s="46">
        <f>SUM(P31:P35)</f>
        <v>0.66534162303393796</v>
      </c>
      <c r="R30" s="46">
        <f>SUM(S30:T30)</f>
        <v>0.16973718371473873</v>
      </c>
      <c r="S30" s="46">
        <f>SUM(S31:S35)</f>
        <v>0.13600000000000001</v>
      </c>
      <c r="T30" s="46">
        <f>SUM(T31:T35)</f>
        <v>3.3737183714738703E-2</v>
      </c>
      <c r="V30" s="46">
        <f>SUM(W30:X30)</f>
        <v>0.65486834128883642</v>
      </c>
      <c r="W30" s="46">
        <f>SUM(W31:W35)</f>
        <v>0.48516599999999999</v>
      </c>
      <c r="X30" s="46">
        <f>SUM(X31:X35)</f>
        <v>0.16970234128883641</v>
      </c>
      <c r="Z30" s="46">
        <f>SUM(AA30:AB30)</f>
        <v>0.12654594106301842</v>
      </c>
      <c r="AA30" s="46">
        <f>SUM(AA31:AA35)</f>
        <v>7.8E-2</v>
      </c>
      <c r="AB30" s="46">
        <f>SUM(AB31:AB35)</f>
        <v>4.8545941063018433E-2</v>
      </c>
    </row>
    <row r="31" spans="1:28" ht="11.25" customHeight="1" x14ac:dyDescent="0.2">
      <c r="A31" s="43" t="s">
        <v>42</v>
      </c>
      <c r="B31" s="67">
        <f t="shared" si="16"/>
        <v>1.6588884623388613</v>
      </c>
      <c r="C31" s="67">
        <f>SUMIF($F$4:$AB$4,C$4,$F31:$AB31)</f>
        <v>1.306</v>
      </c>
      <c r="D31" s="67">
        <f t="shared" ref="D31:D35" si="17">SUMIF($F$4:$AB$4,D$4,$F31:$AB31)</f>
        <v>0.35288846233886134</v>
      </c>
      <c r="E31" s="13"/>
      <c r="F31" s="45">
        <f t="shared" ref="F31:F35" si="18">SUM(G31:H31)</f>
        <v>0.3</v>
      </c>
      <c r="G31" s="45">
        <v>0.3</v>
      </c>
      <c r="H31" s="45">
        <v>0</v>
      </c>
      <c r="I31" s="45"/>
      <c r="J31" s="45">
        <f t="shared" ref="J31:J35" si="19">SUM(K31:L31)</f>
        <v>0.39363159472683623</v>
      </c>
      <c r="K31" s="45">
        <v>0.33</v>
      </c>
      <c r="L31" s="45">
        <v>6.3631594726836202E-2</v>
      </c>
      <c r="N31" s="45">
        <f t="shared" ref="N31:N35" si="20">SUM(O31:P31)</f>
        <v>0.66085854470024641</v>
      </c>
      <c r="O31" s="45">
        <v>0.45</v>
      </c>
      <c r="P31" s="45">
        <v>0.2108585447002464</v>
      </c>
      <c r="R31" s="45">
        <f t="shared" ref="R31:R35" si="21">SUM(S31:T31)</f>
        <v>0.16973718371473873</v>
      </c>
      <c r="S31" s="45">
        <v>0.13600000000000001</v>
      </c>
      <c r="T31" s="45">
        <v>3.3737183714738703E-2</v>
      </c>
      <c r="V31" s="45">
        <f t="shared" ref="V31:V35" si="22">SUM(W31:X31)</f>
        <v>0.11344872539040204</v>
      </c>
      <c r="W31" s="45">
        <v>7.6999999999999999E-2</v>
      </c>
      <c r="X31" s="45">
        <v>3.6448725390402045E-2</v>
      </c>
      <c r="Z31" s="45">
        <f t="shared" ref="Z31:Z35" si="23">SUM(AA31:AB31)</f>
        <v>2.1212413806637929E-2</v>
      </c>
      <c r="AA31" s="45">
        <v>1.2999999999999999E-2</v>
      </c>
      <c r="AB31" s="45">
        <v>8.2124138066379301E-3</v>
      </c>
    </row>
    <row r="32" spans="1:28" ht="11.25" customHeight="1" x14ac:dyDescent="0.2">
      <c r="A32" s="43" t="s">
        <v>43</v>
      </c>
      <c r="B32" s="67">
        <f t="shared" si="16"/>
        <v>2.8025891885632932</v>
      </c>
      <c r="C32" s="67">
        <f>SUMIF($F$4:$AB$4,C$4,$F32:$AB32)</f>
        <v>2.1985000000000001</v>
      </c>
      <c r="D32" s="67">
        <f t="shared" si="17"/>
        <v>0.60408918856329286</v>
      </c>
      <c r="E32" s="13"/>
      <c r="F32" s="45">
        <f t="shared" si="18"/>
        <v>0.2</v>
      </c>
      <c r="G32" s="45">
        <v>0.2</v>
      </c>
      <c r="H32" s="45">
        <v>0</v>
      </c>
      <c r="I32" s="45"/>
      <c r="J32" s="45">
        <f t="shared" si="19"/>
        <v>0.74062482143391639</v>
      </c>
      <c r="K32" s="45">
        <v>0.7</v>
      </c>
      <c r="L32" s="45">
        <v>4.0624821433916491E-2</v>
      </c>
      <c r="N32" s="45">
        <f t="shared" si="20"/>
        <v>1.5484830783336916</v>
      </c>
      <c r="O32" s="45">
        <v>1.0940000000000001</v>
      </c>
      <c r="P32" s="45">
        <v>0.45448307833369161</v>
      </c>
      <c r="R32" s="45">
        <f t="shared" si="21"/>
        <v>0</v>
      </c>
      <c r="S32" s="45">
        <v>0</v>
      </c>
      <c r="T32" s="45">
        <v>0</v>
      </c>
      <c r="V32" s="45">
        <f t="shared" si="22"/>
        <v>0.27860015494991364</v>
      </c>
      <c r="W32" s="45">
        <v>0.17649999999999999</v>
      </c>
      <c r="X32" s="45">
        <v>0.10210015494991366</v>
      </c>
      <c r="Z32" s="45">
        <f t="shared" si="23"/>
        <v>3.4881133845771087E-2</v>
      </c>
      <c r="AA32" s="45">
        <v>2.8000000000000001E-2</v>
      </c>
      <c r="AB32" s="45">
        <v>6.8811338457710871E-3</v>
      </c>
    </row>
    <row r="33" spans="1:28" ht="11.25" customHeight="1" x14ac:dyDescent="0.2">
      <c r="A33" s="43" t="s">
        <v>44</v>
      </c>
      <c r="B33" s="67">
        <f t="shared" si="16"/>
        <v>1.6099588741485604E-2</v>
      </c>
      <c r="C33" s="67">
        <f>SUMIF($F$4:$AB$4,C$4,$F33:$AB33)</f>
        <v>0.01</v>
      </c>
      <c r="D33" s="67">
        <f t="shared" si="17"/>
        <v>6.0995887414856034E-3</v>
      </c>
      <c r="E33" s="13"/>
      <c r="F33" s="45">
        <f t="shared" si="18"/>
        <v>0</v>
      </c>
      <c r="G33" s="45">
        <v>0</v>
      </c>
      <c r="H33" s="45">
        <v>0</v>
      </c>
      <c r="I33" s="45"/>
      <c r="J33" s="45">
        <f t="shared" si="19"/>
        <v>0</v>
      </c>
      <c r="K33" s="45">
        <v>0</v>
      </c>
      <c r="L33" s="45">
        <v>0</v>
      </c>
      <c r="N33" s="45">
        <f t="shared" si="20"/>
        <v>0</v>
      </c>
      <c r="O33" s="45">
        <v>0</v>
      </c>
      <c r="P33" s="45">
        <v>0</v>
      </c>
      <c r="R33" s="45">
        <f t="shared" si="21"/>
        <v>0</v>
      </c>
      <c r="S33" s="45">
        <v>0</v>
      </c>
      <c r="T33" s="45">
        <v>0</v>
      </c>
      <c r="V33" s="45">
        <f t="shared" si="22"/>
        <v>6.5663837366732834E-3</v>
      </c>
      <c r="W33" s="45">
        <v>5.0000000000000001E-3</v>
      </c>
      <c r="X33" s="45">
        <v>1.5663837366732838E-3</v>
      </c>
      <c r="Z33" s="45">
        <f t="shared" si="23"/>
        <v>9.5332050048123201E-3</v>
      </c>
      <c r="AA33" s="45">
        <v>5.0000000000000001E-3</v>
      </c>
      <c r="AB33" s="45">
        <v>4.53320500481232E-3</v>
      </c>
    </row>
    <row r="34" spans="1:28" ht="11.25" customHeight="1" x14ac:dyDescent="0.2">
      <c r="A34" s="43" t="s">
        <v>45</v>
      </c>
      <c r="B34" s="67">
        <f t="shared" si="16"/>
        <v>7.6518475875485464E-2</v>
      </c>
      <c r="C34" s="67">
        <f>SUMIF($F$4:$AB$4,C$4,$F34:$AB34)</f>
        <v>4.7E-2</v>
      </c>
      <c r="D34" s="67">
        <f t="shared" si="17"/>
        <v>2.9518475875485457E-2</v>
      </c>
      <c r="E34" s="13"/>
      <c r="F34" s="45">
        <f t="shared" si="18"/>
        <v>0</v>
      </c>
      <c r="G34" s="45">
        <v>0</v>
      </c>
      <c r="H34" s="45">
        <v>0</v>
      </c>
      <c r="I34" s="45"/>
      <c r="J34" s="45">
        <f t="shared" si="19"/>
        <v>1.5599287469688358E-2</v>
      </c>
      <c r="K34" s="45">
        <v>1.4999999999999999E-2</v>
      </c>
      <c r="L34" s="45">
        <v>5.9928746968835732E-4</v>
      </c>
      <c r="N34" s="45">
        <f t="shared" si="20"/>
        <v>0</v>
      </c>
      <c r="O34" s="45">
        <v>0</v>
      </c>
      <c r="P34" s="45">
        <v>0</v>
      </c>
      <c r="R34" s="45">
        <f t="shared" si="21"/>
        <v>0</v>
      </c>
      <c r="S34" s="45">
        <v>0</v>
      </c>
      <c r="T34" s="45">
        <v>0</v>
      </c>
      <c r="V34" s="45">
        <f t="shared" si="22"/>
        <v>0</v>
      </c>
      <c r="W34" s="45">
        <v>0</v>
      </c>
      <c r="X34" s="45">
        <v>0</v>
      </c>
      <c r="Z34" s="45">
        <f t="shared" si="23"/>
        <v>6.0919188405797103E-2</v>
      </c>
      <c r="AA34" s="45">
        <v>3.2000000000000001E-2</v>
      </c>
      <c r="AB34" s="45">
        <v>2.8919188405797099E-2</v>
      </c>
    </row>
    <row r="35" spans="1:28" ht="11.25" customHeight="1" x14ac:dyDescent="0.2">
      <c r="A35" s="43" t="s">
        <v>46</v>
      </c>
      <c r="B35" s="67">
        <f t="shared" si="16"/>
        <v>0.25625307721184742</v>
      </c>
      <c r="C35" s="67">
        <f>SUMIF($F$4:$AB$4,C$4,$F35:$AB35)</f>
        <v>0.22666600000000001</v>
      </c>
      <c r="D35" s="67">
        <f t="shared" si="17"/>
        <v>2.9587077211847421E-2</v>
      </c>
      <c r="E35" s="13"/>
      <c r="F35" s="45">
        <f t="shared" si="18"/>
        <v>0</v>
      </c>
      <c r="G35" s="45">
        <v>0</v>
      </c>
      <c r="H35" s="45">
        <v>0</v>
      </c>
      <c r="I35" s="45"/>
      <c r="J35" s="45">
        <f t="shared" si="19"/>
        <v>0</v>
      </c>
      <c r="K35" s="45">
        <v>0</v>
      </c>
      <c r="L35" s="45">
        <v>0</v>
      </c>
      <c r="N35" s="45">
        <f t="shared" si="20"/>
        <v>0</v>
      </c>
      <c r="O35" s="45">
        <v>0</v>
      </c>
      <c r="P35" s="45">
        <v>0</v>
      </c>
      <c r="R35" s="45">
        <f t="shared" si="21"/>
        <v>0</v>
      </c>
      <c r="S35" s="45">
        <v>0</v>
      </c>
      <c r="T35" s="45">
        <v>0</v>
      </c>
      <c r="V35" s="45">
        <f t="shared" si="22"/>
        <v>0.25625307721184742</v>
      </c>
      <c r="W35" s="45">
        <v>0.22666600000000001</v>
      </c>
      <c r="X35" s="45">
        <v>2.9587077211847421E-2</v>
      </c>
      <c r="Z35" s="45">
        <f t="shared" si="23"/>
        <v>0</v>
      </c>
      <c r="AA35" s="45">
        <v>0</v>
      </c>
      <c r="AB35" s="45">
        <v>0</v>
      </c>
    </row>
    <row r="36" spans="1:28" ht="11.25" customHeight="1" x14ac:dyDescent="0.2">
      <c r="A36" s="43"/>
      <c r="B36" s="45"/>
      <c r="C36" s="45"/>
      <c r="D36" s="45"/>
      <c r="E36" s="13"/>
      <c r="F36" s="45"/>
      <c r="G36" s="45"/>
      <c r="H36" s="45"/>
      <c r="I36" s="45"/>
      <c r="J36" s="45"/>
      <c r="K36" s="45"/>
      <c r="L36" s="45"/>
      <c r="N36" s="45"/>
      <c r="O36" s="45"/>
      <c r="P36" s="45"/>
      <c r="R36" s="45"/>
      <c r="S36" s="45"/>
      <c r="T36" s="45"/>
      <c r="V36" s="45"/>
      <c r="W36" s="45"/>
      <c r="X36" s="45"/>
      <c r="Z36" s="45"/>
      <c r="AA36" s="45"/>
      <c r="AB36" s="45"/>
    </row>
    <row r="37" spans="1:28" s="1" customFormat="1" ht="11.25" customHeight="1" x14ac:dyDescent="0.25">
      <c r="A37" s="33" t="s">
        <v>47</v>
      </c>
      <c r="B37" s="46">
        <f t="shared" ref="B37:B42" si="24">SUM(C37:D37)</f>
        <v>7.7416879189026311</v>
      </c>
      <c r="C37" s="46">
        <f>SUM(C38:C42)</f>
        <v>6.393732</v>
      </c>
      <c r="D37" s="46">
        <f>SUM(D38:D42)</f>
        <v>1.3479559189026313</v>
      </c>
      <c r="E37" s="44"/>
      <c r="F37" s="46">
        <f>SUM(G37:H37)</f>
        <v>2.375</v>
      </c>
      <c r="G37" s="46">
        <f>SUM(G38:G42)</f>
        <v>2.375</v>
      </c>
      <c r="H37" s="46">
        <f>SUM(H38:H42)</f>
        <v>0</v>
      </c>
      <c r="I37" s="46"/>
      <c r="J37" s="46">
        <f>SUM(K37:L37)</f>
        <v>0.50640327538686414</v>
      </c>
      <c r="K37" s="46">
        <f>SUM(K38:K42)</f>
        <v>0.48</v>
      </c>
      <c r="L37" s="46">
        <f>SUM(L38:L42)</f>
        <v>2.64032753868641E-2</v>
      </c>
      <c r="N37" s="46">
        <f>SUM(O37:P37)</f>
        <v>0.73924325627947152</v>
      </c>
      <c r="O37" s="46">
        <f>SUM(O38:O42)</f>
        <v>0.50678000000000001</v>
      </c>
      <c r="P37" s="46">
        <f>SUM(P38:P42)</f>
        <v>0.23246325627947148</v>
      </c>
      <c r="R37" s="46">
        <f>SUM(S37:T37)</f>
        <v>1.8359588829555649</v>
      </c>
      <c r="S37" s="46">
        <f>SUM(S38:S42)</f>
        <v>1.4022520000000001</v>
      </c>
      <c r="T37" s="46">
        <f>SUM(T38:T42)</f>
        <v>0.43370688295556492</v>
      </c>
      <c r="V37" s="46">
        <f>SUM(W37:X37)</f>
        <v>1.9938499361638904</v>
      </c>
      <c r="W37" s="46">
        <f>SUM(W38:W42)</f>
        <v>1.4228999999999998</v>
      </c>
      <c r="X37" s="46">
        <f>SUM(X38:X42)</f>
        <v>0.57094993616389056</v>
      </c>
      <c r="Z37" s="46">
        <f>SUM(AA37:AB37)</f>
        <v>0.29123256811684006</v>
      </c>
      <c r="AA37" s="46">
        <f>SUM(AA38:AA42)</f>
        <v>0.20680000000000001</v>
      </c>
      <c r="AB37" s="46">
        <f>SUM(AB38:AB42)</f>
        <v>8.4432568116840037E-2</v>
      </c>
    </row>
    <row r="38" spans="1:28" ht="11.25" customHeight="1" x14ac:dyDescent="0.2">
      <c r="A38" s="43" t="s">
        <v>48</v>
      </c>
      <c r="B38" s="67">
        <f t="shared" si="24"/>
        <v>1.147701588657799</v>
      </c>
      <c r="C38" s="67">
        <f>SUMIF($F$4:$AB$4,C$4,$F38:$AB38)</f>
        <v>0.87</v>
      </c>
      <c r="D38" s="67">
        <f t="shared" ref="D38:D42" si="25">SUMIF($F$4:$AB$4,D$4,$F38:$AB38)</f>
        <v>0.27770158865779898</v>
      </c>
      <c r="E38" s="13"/>
      <c r="F38" s="45">
        <f t="shared" ref="F38:F40" si="26">SUM(G38:H38)</f>
        <v>0</v>
      </c>
      <c r="G38" s="45">
        <v>0</v>
      </c>
      <c r="H38" s="45">
        <v>0</v>
      </c>
      <c r="I38" s="45"/>
      <c r="J38" s="45">
        <f t="shared" ref="J38:J40" si="27">SUM(K38:L38)</f>
        <v>0.40144204043695186</v>
      </c>
      <c r="K38" s="45">
        <v>0.38</v>
      </c>
      <c r="L38" s="45">
        <v>2.1442040436951831E-2</v>
      </c>
      <c r="N38" s="45">
        <f t="shared" ref="N38:N40" si="28">SUM(O38:P38)</f>
        <v>0.13118039713325738</v>
      </c>
      <c r="O38" s="45">
        <v>8.5999999999999993E-2</v>
      </c>
      <c r="P38" s="45">
        <v>4.5180397133257388E-2</v>
      </c>
      <c r="R38" s="45">
        <f t="shared" ref="R38:R40" si="29">SUM(S38:T38)</f>
        <v>4.572823693053274E-2</v>
      </c>
      <c r="S38" s="45">
        <v>3.5000000000000003E-2</v>
      </c>
      <c r="T38" s="45">
        <v>1.0728236930532733E-2</v>
      </c>
      <c r="V38" s="45">
        <f t="shared" ref="V38:V40" si="30">SUM(W38:X38)</f>
        <v>0.52285640579151804</v>
      </c>
      <c r="W38" s="45">
        <v>0.34200000000000003</v>
      </c>
      <c r="X38" s="45">
        <v>0.18085640579151804</v>
      </c>
      <c r="Z38" s="45">
        <f t="shared" ref="Z38:Z40" si="31">SUM(AA38:AB38)</f>
        <v>4.6494508365538929E-2</v>
      </c>
      <c r="AA38" s="45">
        <v>2.7E-2</v>
      </c>
      <c r="AB38" s="45">
        <v>1.949450836553893E-2</v>
      </c>
    </row>
    <row r="39" spans="1:28" ht="11.25" customHeight="1" x14ac:dyDescent="0.2">
      <c r="A39" s="43" t="s">
        <v>49</v>
      </c>
      <c r="B39" s="67">
        <f t="shared" si="24"/>
        <v>0.5049612349499123</v>
      </c>
      <c r="C39" s="67">
        <f>SUMIF($F$4:$AB$4,C$4,$F39:$AB39)</f>
        <v>0.5</v>
      </c>
      <c r="D39" s="67">
        <f t="shared" si="25"/>
        <v>4.9612349499122705E-3</v>
      </c>
      <c r="E39" s="13"/>
      <c r="F39" s="45">
        <f t="shared" si="26"/>
        <v>0.4</v>
      </c>
      <c r="G39" s="45">
        <v>0.4</v>
      </c>
      <c r="H39" s="45">
        <v>0</v>
      </c>
      <c r="I39" s="45"/>
      <c r="J39" s="45">
        <f t="shared" si="27"/>
        <v>0.10496123494991227</v>
      </c>
      <c r="K39" s="45">
        <v>0.1</v>
      </c>
      <c r="L39" s="45">
        <v>4.9612349499122705E-3</v>
      </c>
      <c r="N39" s="45">
        <f t="shared" si="28"/>
        <v>0</v>
      </c>
      <c r="O39" s="45">
        <v>0</v>
      </c>
      <c r="P39" s="45">
        <v>0</v>
      </c>
      <c r="R39" s="45">
        <f t="shared" si="29"/>
        <v>0</v>
      </c>
      <c r="S39" s="45">
        <v>0</v>
      </c>
      <c r="T39" s="45">
        <v>0</v>
      </c>
      <c r="V39" s="45">
        <f t="shared" si="30"/>
        <v>0</v>
      </c>
      <c r="W39" s="45">
        <v>0</v>
      </c>
      <c r="X39" s="45">
        <v>0</v>
      </c>
      <c r="Z39" s="45">
        <f t="shared" si="31"/>
        <v>0</v>
      </c>
      <c r="AA39" s="45">
        <v>0</v>
      </c>
      <c r="AB39" s="45">
        <v>0</v>
      </c>
    </row>
    <row r="40" spans="1:28" ht="11.25" customHeight="1" x14ac:dyDescent="0.2">
      <c r="A40" s="43" t="s">
        <v>50</v>
      </c>
      <c r="B40" s="67">
        <f t="shared" si="24"/>
        <v>0.84908687600368737</v>
      </c>
      <c r="C40" s="67">
        <f>SUMIF($F$4:$AB$4,C$4,$F40:$AB40)</f>
        <v>0.65</v>
      </c>
      <c r="D40" s="67">
        <f t="shared" si="25"/>
        <v>0.19908687600368735</v>
      </c>
      <c r="E40" s="13"/>
      <c r="F40" s="45">
        <f t="shared" si="26"/>
        <v>0.15</v>
      </c>
      <c r="G40" s="45">
        <v>0.15</v>
      </c>
      <c r="H40" s="45">
        <v>0</v>
      </c>
      <c r="I40" s="45"/>
      <c r="J40" s="45">
        <f t="shared" si="27"/>
        <v>0</v>
      </c>
      <c r="K40" s="45">
        <v>0</v>
      </c>
      <c r="L40" s="45">
        <v>0</v>
      </c>
      <c r="N40" s="45">
        <f t="shared" si="28"/>
        <v>0</v>
      </c>
      <c r="O40" s="45">
        <v>0</v>
      </c>
      <c r="P40" s="45">
        <v>0</v>
      </c>
      <c r="R40" s="45">
        <f t="shared" si="29"/>
        <v>0.29170995723840121</v>
      </c>
      <c r="S40" s="45">
        <v>0.221</v>
      </c>
      <c r="T40" s="45">
        <v>7.0709957238401178E-2</v>
      </c>
      <c r="V40" s="45">
        <f t="shared" si="30"/>
        <v>0.4073769187652862</v>
      </c>
      <c r="W40" s="45">
        <v>0.27900000000000003</v>
      </c>
      <c r="X40" s="45">
        <v>0.12837691876528617</v>
      </c>
      <c r="Z40" s="45">
        <f t="shared" si="31"/>
        <v>0</v>
      </c>
      <c r="AA40" s="45">
        <v>0</v>
      </c>
      <c r="AB40" s="45">
        <v>0</v>
      </c>
    </row>
    <row r="41" spans="1:28" ht="11.25" customHeight="1" x14ac:dyDescent="0.2">
      <c r="A41" s="43" t="s">
        <v>51</v>
      </c>
      <c r="B41" s="67">
        <f t="shared" si="24"/>
        <v>5.2399382192912327</v>
      </c>
      <c r="C41" s="67">
        <f>SUMIF($F$4:$AB$4,C$4,$F41:$AB41)</f>
        <v>4.3737320000000004</v>
      </c>
      <c r="D41" s="67">
        <f t="shared" si="25"/>
        <v>0.86620621929123265</v>
      </c>
      <c r="E41" s="13"/>
      <c r="F41" s="45">
        <f t="shared" ref="F41" si="32">SUM(G41:H41)</f>
        <v>1.825</v>
      </c>
      <c r="G41" s="45">
        <v>1.825</v>
      </c>
      <c r="H41" s="45">
        <v>0</v>
      </c>
      <c r="I41" s="45"/>
      <c r="J41" s="45">
        <f t="shared" ref="J41" si="33">SUM(K41:L41)</f>
        <v>0</v>
      </c>
      <c r="K41" s="45">
        <v>0</v>
      </c>
      <c r="L41" s="45">
        <v>0</v>
      </c>
      <c r="N41" s="45">
        <f t="shared" ref="N41" si="34">SUM(O41:P41)</f>
        <v>0.60806285914621405</v>
      </c>
      <c r="O41" s="45">
        <v>0.42077999999999999</v>
      </c>
      <c r="P41" s="45">
        <v>0.18728285914621409</v>
      </c>
      <c r="R41" s="45">
        <f t="shared" ref="R41" si="35">SUM(S41:T41)</f>
        <v>1.4985206887866309</v>
      </c>
      <c r="S41" s="45">
        <v>1.146252</v>
      </c>
      <c r="T41" s="45">
        <v>0.35226868878663098</v>
      </c>
      <c r="V41" s="45">
        <f t="shared" ref="V41" si="36">SUM(W41:X41)</f>
        <v>1.0636166116070864</v>
      </c>
      <c r="W41" s="45">
        <v>0.80189999999999995</v>
      </c>
      <c r="X41" s="45">
        <v>0.26171661160708642</v>
      </c>
      <c r="Z41" s="45">
        <f t="shared" ref="Z41" si="37">SUM(AA41:AB41)</f>
        <v>0.24473805975130114</v>
      </c>
      <c r="AA41" s="45">
        <v>0.17980000000000002</v>
      </c>
      <c r="AB41" s="45">
        <v>6.4938059751301111E-2</v>
      </c>
    </row>
    <row r="42" spans="1:28" ht="11.25" customHeight="1" x14ac:dyDescent="0.2">
      <c r="A42" s="43" t="s">
        <v>125</v>
      </c>
      <c r="B42" s="67">
        <f t="shared" si="24"/>
        <v>0</v>
      </c>
      <c r="C42" s="67">
        <f>SUMIF($F$4:$AB$4,C$4,$F42:$AB42)</f>
        <v>0</v>
      </c>
      <c r="D42" s="67">
        <f t="shared" si="25"/>
        <v>0</v>
      </c>
      <c r="E42" s="13"/>
      <c r="F42" s="45">
        <f t="shared" ref="F42" si="38">SUM(G42:H42)</f>
        <v>0</v>
      </c>
      <c r="G42" s="45">
        <v>0</v>
      </c>
      <c r="H42" s="45">
        <v>0</v>
      </c>
      <c r="I42" s="45"/>
      <c r="J42" s="45">
        <f t="shared" ref="J42" si="39">SUM(K42:L42)</f>
        <v>0</v>
      </c>
      <c r="K42" s="45">
        <v>0</v>
      </c>
      <c r="L42" s="45">
        <v>0</v>
      </c>
      <c r="N42" s="45">
        <f t="shared" ref="N42" si="40">SUM(O42:P42)</f>
        <v>0</v>
      </c>
      <c r="O42" s="45">
        <v>0</v>
      </c>
      <c r="P42" s="45">
        <v>0</v>
      </c>
      <c r="R42" s="45">
        <f t="shared" ref="R42" si="41">SUM(S42:T42)</f>
        <v>0</v>
      </c>
      <c r="S42" s="45">
        <v>0</v>
      </c>
      <c r="T42" s="45">
        <v>0</v>
      </c>
      <c r="V42" s="45">
        <f t="shared" ref="V42" si="42">SUM(W42:X42)</f>
        <v>0</v>
      </c>
      <c r="W42" s="45">
        <v>0</v>
      </c>
      <c r="X42" s="45">
        <v>0</v>
      </c>
      <c r="Z42" s="45">
        <f t="shared" ref="Z42" si="43">SUM(AA42:AB42)</f>
        <v>0</v>
      </c>
      <c r="AA42" s="45">
        <v>0</v>
      </c>
      <c r="AB42" s="45">
        <v>0</v>
      </c>
    </row>
    <row r="43" spans="1:28" ht="11.25" customHeight="1" x14ac:dyDescent="0.2">
      <c r="A43" s="43"/>
      <c r="B43" s="45"/>
      <c r="C43" s="45"/>
      <c r="D43" s="45"/>
      <c r="E43" s="13"/>
      <c r="F43" s="45"/>
      <c r="G43" s="45"/>
      <c r="H43" s="45"/>
      <c r="I43" s="45"/>
      <c r="J43" s="45"/>
      <c r="K43" s="45"/>
      <c r="L43" s="45"/>
      <c r="N43" s="45"/>
      <c r="O43" s="45"/>
      <c r="P43" s="45"/>
      <c r="R43" s="45"/>
      <c r="S43" s="45"/>
      <c r="T43" s="45"/>
      <c r="V43" s="45"/>
      <c r="W43" s="45"/>
      <c r="X43" s="45"/>
      <c r="Z43" s="45"/>
      <c r="AA43" s="45"/>
      <c r="AB43" s="45"/>
    </row>
    <row r="44" spans="1:28" s="1" customFormat="1" ht="11.25" customHeight="1" x14ac:dyDescent="0.25">
      <c r="A44" s="33" t="s">
        <v>52</v>
      </c>
      <c r="B44" s="46">
        <f>SUM(C44:D44)</f>
        <v>5.5007089179229522</v>
      </c>
      <c r="C44" s="46">
        <f>SUM(C45:C47)</f>
        <v>3.983867</v>
      </c>
      <c r="D44" s="46">
        <f>SUM(D45:D47)</f>
        <v>1.516841917922952</v>
      </c>
      <c r="E44" s="44"/>
      <c r="F44" s="46">
        <f>SUM(G44:H44)</f>
        <v>0.14799999999999999</v>
      </c>
      <c r="G44" s="46">
        <f>SUM(G45:G47)</f>
        <v>0.14799999999999999</v>
      </c>
      <c r="H44" s="46">
        <f>SUM(H45:H47)</f>
        <v>0</v>
      </c>
      <c r="I44" s="46"/>
      <c r="J44" s="46">
        <f>SUM(K44:L44)</f>
        <v>0.94875961144461507</v>
      </c>
      <c r="K44" s="46">
        <f>SUM(K45:K47)</f>
        <v>0.85</v>
      </c>
      <c r="L44" s="46">
        <f>SUM(L45:L47)</f>
        <v>9.8759611444615036E-2</v>
      </c>
      <c r="N44" s="46">
        <f>SUM(O44:P44)</f>
        <v>0.16024172163570727</v>
      </c>
      <c r="O44" s="46">
        <f>SUM(O45:O47)</f>
        <v>0.1</v>
      </c>
      <c r="P44" s="46">
        <f>SUM(P45:P47)</f>
        <v>6.0241721635707256E-2</v>
      </c>
      <c r="R44" s="46">
        <f>SUM(S44:T44)</f>
        <v>1.8720775066670308</v>
      </c>
      <c r="S44" s="46">
        <f>SUM(S45:S47)</f>
        <v>1.3566419999999999</v>
      </c>
      <c r="T44" s="46">
        <f>SUM(T45:T47)</f>
        <v>0.51543550666703086</v>
      </c>
      <c r="V44" s="46">
        <f>SUM(W44:X44)</f>
        <v>1.873846137953497</v>
      </c>
      <c r="W44" s="46">
        <f>SUM(W45:W47)</f>
        <v>1.2455449999999999</v>
      </c>
      <c r="X44" s="46">
        <f>SUM(X45:X47)</f>
        <v>0.62830113795349718</v>
      </c>
      <c r="Z44" s="46">
        <f>SUM(AA44:AB44)</f>
        <v>0.49778394022210137</v>
      </c>
      <c r="AA44" s="46">
        <f>SUM(AA45:AA47)</f>
        <v>0.28367999999999999</v>
      </c>
      <c r="AB44" s="46">
        <f>SUM(AB45:AB47)</f>
        <v>0.21410394022210139</v>
      </c>
    </row>
    <row r="45" spans="1:28" ht="11.25" customHeight="1" x14ac:dyDescent="0.2">
      <c r="A45" s="43" t="s">
        <v>53</v>
      </c>
      <c r="B45" s="67">
        <f>SUM(C45:D45)</f>
        <v>3.4327987403558094E-2</v>
      </c>
      <c r="C45" s="67">
        <f>SUMIF($F$4:$AB$4,C$4,$F45:$AB45)</f>
        <v>1.4641999999999999E-2</v>
      </c>
      <c r="D45" s="67">
        <f t="shared" ref="D45:D47" si="44">SUMIF($F$4:$AB$4,D$4,$F45:$AB45)</f>
        <v>1.9685987403558092E-2</v>
      </c>
      <c r="E45" s="13"/>
      <c r="F45" s="45">
        <f t="shared" ref="F45:F47" si="45">SUM(G45:H45)</f>
        <v>0</v>
      </c>
      <c r="G45" s="45">
        <v>0</v>
      </c>
      <c r="H45" s="45">
        <v>0</v>
      </c>
      <c r="I45" s="45"/>
      <c r="J45" s="45">
        <f t="shared" ref="J45:J46" si="46">SUM(K45:L45)</f>
        <v>0</v>
      </c>
      <c r="K45" s="45">
        <v>0</v>
      </c>
      <c r="L45" s="45">
        <v>0</v>
      </c>
      <c r="N45" s="45">
        <f t="shared" ref="N45:N46" si="47">SUM(O45:P45)</f>
        <v>0</v>
      </c>
      <c r="O45" s="45">
        <v>0</v>
      </c>
      <c r="P45" s="45">
        <v>0</v>
      </c>
      <c r="R45" s="45">
        <f t="shared" ref="R45:R46" si="48">SUM(S45:T45)</f>
        <v>6.6941858716534674E-3</v>
      </c>
      <c r="S45" s="45">
        <v>5.6420000000000003E-3</v>
      </c>
      <c r="T45" s="45">
        <v>1.052185871653467E-3</v>
      </c>
      <c r="V45" s="45">
        <f t="shared" ref="V45:V46" si="49">SUM(W45:X45)</f>
        <v>2.7633801531904624E-2</v>
      </c>
      <c r="W45" s="45">
        <v>8.9999999999999993E-3</v>
      </c>
      <c r="X45" s="45">
        <v>1.8633801531904623E-2</v>
      </c>
      <c r="Z45" s="45">
        <f t="shared" ref="Z45:Z46" si="50">SUM(AA45:AB45)</f>
        <v>0</v>
      </c>
      <c r="AA45" s="45">
        <v>0</v>
      </c>
      <c r="AB45" s="45">
        <v>0</v>
      </c>
    </row>
    <row r="46" spans="1:28" ht="11.25" customHeight="1" x14ac:dyDescent="0.2">
      <c r="A46" s="43" t="s">
        <v>54</v>
      </c>
      <c r="B46" s="67">
        <f>SUM(C46:D46)</f>
        <v>0.14031151964041763</v>
      </c>
      <c r="C46" s="67">
        <f>SUMIF($F$4:$AB$4,C$4,$F46:$AB46)</f>
        <v>0.12000000000000001</v>
      </c>
      <c r="D46" s="67">
        <f t="shared" si="44"/>
        <v>2.0311519640417629E-2</v>
      </c>
      <c r="E46" s="13"/>
      <c r="F46" s="45">
        <f t="shared" si="45"/>
        <v>0</v>
      </c>
      <c r="G46" s="45">
        <v>0</v>
      </c>
      <c r="H46" s="45">
        <v>0</v>
      </c>
      <c r="I46" s="45"/>
      <c r="J46" s="45">
        <f t="shared" si="46"/>
        <v>0.113131189536336</v>
      </c>
      <c r="K46" s="45">
        <v>0.1</v>
      </c>
      <c r="L46" s="45">
        <v>1.3131189536335998E-2</v>
      </c>
      <c r="N46" s="45">
        <f t="shared" si="47"/>
        <v>0</v>
      </c>
      <c r="O46" s="45">
        <v>0</v>
      </c>
      <c r="P46" s="45">
        <v>0</v>
      </c>
      <c r="R46" s="45">
        <f t="shared" si="48"/>
        <v>0</v>
      </c>
      <c r="S46" s="45">
        <v>0</v>
      </c>
      <c r="T46" s="45">
        <v>0</v>
      </c>
      <c r="V46" s="45">
        <f t="shared" si="49"/>
        <v>2.7180330104081631E-2</v>
      </c>
      <c r="W46" s="45">
        <v>0.02</v>
      </c>
      <c r="X46" s="45">
        <v>7.18033010408163E-3</v>
      </c>
      <c r="Z46" s="45">
        <f t="shared" si="50"/>
        <v>0</v>
      </c>
      <c r="AA46" s="45">
        <v>0</v>
      </c>
      <c r="AB46" s="45">
        <v>0</v>
      </c>
    </row>
    <row r="47" spans="1:28" ht="11.25" customHeight="1" x14ac:dyDescent="0.2">
      <c r="A47" s="43" t="s">
        <v>55</v>
      </c>
      <c r="B47" s="67">
        <f>SUM(C47:D47)</f>
        <v>5.3260694108789766</v>
      </c>
      <c r="C47" s="67">
        <f>SUMIF($F$4:$AB$4,C$4,$F47:$AB47)</f>
        <v>3.8492250000000001</v>
      </c>
      <c r="D47" s="67">
        <f t="shared" si="44"/>
        <v>1.4768444108789762</v>
      </c>
      <c r="E47" s="13"/>
      <c r="F47" s="45">
        <f t="shared" si="45"/>
        <v>0.14799999999999999</v>
      </c>
      <c r="G47" s="45">
        <v>0.14799999999999999</v>
      </c>
      <c r="H47" s="45">
        <v>0</v>
      </c>
      <c r="I47" s="45"/>
      <c r="J47" s="45">
        <f>SUM(K47:L47)</f>
        <v>0.83562842190827902</v>
      </c>
      <c r="K47" s="45">
        <v>0.75</v>
      </c>
      <c r="L47" s="45">
        <v>8.5628421908279045E-2</v>
      </c>
      <c r="N47" s="45">
        <f>SUM(O47:P47)</f>
        <v>0.16024172163570727</v>
      </c>
      <c r="O47" s="45">
        <v>0.1</v>
      </c>
      <c r="P47" s="45">
        <v>6.0241721635707256E-2</v>
      </c>
      <c r="R47" s="45">
        <f>SUM(S47:T47)</f>
        <v>1.8653833207953774</v>
      </c>
      <c r="S47" s="45">
        <v>1.351</v>
      </c>
      <c r="T47" s="45">
        <v>0.51438332079537741</v>
      </c>
      <c r="V47" s="45">
        <f>SUM(W47:X47)</f>
        <v>1.8190320063175109</v>
      </c>
      <c r="W47" s="45">
        <v>1.216545</v>
      </c>
      <c r="X47" s="45">
        <v>0.60248700631751095</v>
      </c>
      <c r="Z47" s="45">
        <f>SUM(AA47:AB47)</f>
        <v>0.49778394022210137</v>
      </c>
      <c r="AA47" s="45">
        <v>0.28367999999999999</v>
      </c>
      <c r="AB47" s="45">
        <v>0.21410394022210139</v>
      </c>
    </row>
    <row r="48" spans="1:28" ht="11.25" customHeight="1" x14ac:dyDescent="0.2">
      <c r="A48" s="43"/>
      <c r="B48" s="45"/>
      <c r="C48" s="45"/>
      <c r="D48" s="45"/>
      <c r="E48" s="13"/>
      <c r="F48" s="45"/>
      <c r="G48" s="45"/>
      <c r="H48" s="45"/>
      <c r="I48" s="45"/>
      <c r="J48" s="45"/>
      <c r="K48" s="45"/>
      <c r="L48" s="45"/>
      <c r="N48" s="45"/>
      <c r="O48" s="45"/>
      <c r="P48" s="45"/>
      <c r="R48" s="45"/>
      <c r="S48" s="45"/>
      <c r="T48" s="45"/>
      <c r="V48" s="45"/>
      <c r="W48" s="45"/>
      <c r="X48" s="45"/>
      <c r="Z48" s="45"/>
      <c r="AA48" s="45"/>
      <c r="AB48" s="45"/>
    </row>
    <row r="49" spans="1:28" s="1" customFormat="1" ht="11.25" customHeight="1" x14ac:dyDescent="0.25">
      <c r="A49" s="33" t="s">
        <v>56</v>
      </c>
      <c r="B49" s="46">
        <f t="shared" ref="B49:B56" si="51">SUM(C49:D49)</f>
        <v>18.134783230710667</v>
      </c>
      <c r="C49" s="46">
        <f>SUM(C50:C56)</f>
        <v>14.022759666666667</v>
      </c>
      <c r="D49" s="46">
        <f>SUM(D50:D56)</f>
        <v>4.1120235640440006</v>
      </c>
      <c r="E49" s="44"/>
      <c r="F49" s="46">
        <f>SUM(G49:H49)</f>
        <v>0.52700000000000002</v>
      </c>
      <c r="G49" s="46">
        <f>SUM(G50:G56)</f>
        <v>0.52700000000000002</v>
      </c>
      <c r="H49" s="46">
        <f>SUM(H50:H56)</f>
        <v>0</v>
      </c>
      <c r="I49" s="46"/>
      <c r="J49" s="46">
        <f>SUM(K49:L49)</f>
        <v>10.799615305085297</v>
      </c>
      <c r="K49" s="46">
        <f>SUM(K50:K56)</f>
        <v>8.9646666666666679</v>
      </c>
      <c r="L49" s="46">
        <f>SUM(L50:L56)</f>
        <v>1.834948638418628</v>
      </c>
      <c r="N49" s="46">
        <f>SUM(O49:P49)</f>
        <v>2.3503243780514507</v>
      </c>
      <c r="O49" s="46">
        <f>SUM(O50:O56)</f>
        <v>1.464</v>
      </c>
      <c r="P49" s="46">
        <f>SUM(P50:P56)</f>
        <v>0.8863243780514507</v>
      </c>
      <c r="R49" s="46">
        <f>SUM(S49:T49)</f>
        <v>1.8372526257307147</v>
      </c>
      <c r="S49" s="46">
        <f>SUM(S50:S56)</f>
        <v>1.3465399999999998</v>
      </c>
      <c r="T49" s="46">
        <f>SUM(T50:T56)</f>
        <v>0.49071262573071478</v>
      </c>
      <c r="V49" s="46">
        <f>SUM(W49:X49)</f>
        <v>1.9533709657694054</v>
      </c>
      <c r="W49" s="46">
        <f>SUM(W50:W56)</f>
        <v>1.3245529999999999</v>
      </c>
      <c r="X49" s="46">
        <f>SUM(X50:X56)</f>
        <v>0.62881796576940552</v>
      </c>
      <c r="Z49" s="46">
        <f>SUM(AA49:AB49)</f>
        <v>0.66721995607380158</v>
      </c>
      <c r="AA49" s="46">
        <f>SUM(AA50:AA56)</f>
        <v>0.39600000000000002</v>
      </c>
      <c r="AB49" s="46">
        <f>SUM(AB50:AB56)</f>
        <v>0.27121995607380156</v>
      </c>
    </row>
    <row r="50" spans="1:28" ht="11.25" customHeight="1" x14ac:dyDescent="0.2">
      <c r="A50" s="43" t="s">
        <v>57</v>
      </c>
      <c r="B50" s="67">
        <f t="shared" si="51"/>
        <v>1.5923881107930913</v>
      </c>
      <c r="C50" s="67">
        <f t="shared" ref="C50:C56" si="52">SUMIF($F$4:$AB$4,C$4,$F50:$AB50)</f>
        <v>1.3192500000000003</v>
      </c>
      <c r="D50" s="67">
        <f t="shared" ref="D50:D56" si="53">SUMIF($F$4:$AB$4,D$4,$F50:$AB50)</f>
        <v>0.27313811079309092</v>
      </c>
      <c r="E50" s="13"/>
      <c r="F50" s="45">
        <f t="shared" ref="F50:F56" si="54">SUM(G50:H50)</f>
        <v>0</v>
      </c>
      <c r="G50" s="45">
        <v>0</v>
      </c>
      <c r="H50" s="45">
        <v>0</v>
      </c>
      <c r="I50" s="45"/>
      <c r="J50" s="45">
        <f t="shared" ref="J50:J56" si="55">SUM(K50:L50)</f>
        <v>0.57830223833539263</v>
      </c>
      <c r="K50" s="45">
        <v>0.53400000000000003</v>
      </c>
      <c r="L50" s="45">
        <v>4.4302238335392624E-2</v>
      </c>
      <c r="N50" s="45">
        <f t="shared" ref="N50:N56" si="56">SUM(O50:P50)</f>
        <v>0.46585079203805463</v>
      </c>
      <c r="O50" s="45">
        <v>0.41699999999999998</v>
      </c>
      <c r="P50" s="45">
        <v>4.8850792038054633E-2</v>
      </c>
      <c r="R50" s="45">
        <f t="shared" ref="R50:R56" si="57">SUM(S50:T50)</f>
        <v>0.20008998953301638</v>
      </c>
      <c r="S50" s="45">
        <v>0.104</v>
      </c>
      <c r="T50" s="45">
        <v>9.6089989533016382E-2</v>
      </c>
      <c r="V50" s="45">
        <f t="shared" ref="V50:V56" si="58">SUM(W50:X50)</f>
        <v>0.34814509088662726</v>
      </c>
      <c r="W50" s="45">
        <v>0.26424999999999998</v>
      </c>
      <c r="X50" s="45">
        <v>8.3895090886627291E-2</v>
      </c>
      <c r="Z50" s="45">
        <f t="shared" ref="Z50:Z56" si="59">SUM(AA50:AB50)</f>
        <v>0</v>
      </c>
      <c r="AA50" s="45">
        <v>0</v>
      </c>
      <c r="AB50" s="45">
        <v>0</v>
      </c>
    </row>
    <row r="51" spans="1:28" ht="11.25" customHeight="1" x14ac:dyDescent="0.2">
      <c r="A51" s="43" t="s">
        <v>58</v>
      </c>
      <c r="B51" s="67">
        <f t="shared" si="51"/>
        <v>2.5780271205745908</v>
      </c>
      <c r="C51" s="67">
        <f t="shared" si="52"/>
        <v>1.5268920000000001</v>
      </c>
      <c r="D51" s="67">
        <f t="shared" si="53"/>
        <v>1.0511351205745909</v>
      </c>
      <c r="E51" s="13"/>
      <c r="F51" s="45">
        <f t="shared" si="54"/>
        <v>0</v>
      </c>
      <c r="G51" s="45">
        <v>0</v>
      </c>
      <c r="H51" s="45">
        <v>0</v>
      </c>
      <c r="I51" s="45"/>
      <c r="J51" s="45">
        <f t="shared" si="55"/>
        <v>0</v>
      </c>
      <c r="K51" s="45">
        <v>0</v>
      </c>
      <c r="L51" s="45">
        <v>0</v>
      </c>
      <c r="N51" s="45">
        <f t="shared" si="56"/>
        <v>1.5404273470973942</v>
      </c>
      <c r="O51" s="45">
        <v>0.80600000000000005</v>
      </c>
      <c r="P51" s="45">
        <v>0.73442734709739421</v>
      </c>
      <c r="R51" s="45">
        <f t="shared" si="57"/>
        <v>0.35278659631671183</v>
      </c>
      <c r="S51" s="45">
        <v>0.28000000000000003</v>
      </c>
      <c r="T51" s="45">
        <v>7.2786596316711819E-2</v>
      </c>
      <c r="V51" s="45">
        <f t="shared" si="58"/>
        <v>0.4572910480229232</v>
      </c>
      <c r="W51" s="45">
        <v>0.303892</v>
      </c>
      <c r="X51" s="45">
        <v>0.15339904802292323</v>
      </c>
      <c r="Z51" s="45">
        <f t="shared" si="59"/>
        <v>0.2275221291375617</v>
      </c>
      <c r="AA51" s="45">
        <v>0.13700000000000001</v>
      </c>
      <c r="AB51" s="45">
        <v>9.0522129137561677E-2</v>
      </c>
    </row>
    <row r="52" spans="1:28" ht="11.25" customHeight="1" x14ac:dyDescent="0.2">
      <c r="A52" s="43" t="s">
        <v>59</v>
      </c>
      <c r="B52" s="67">
        <f t="shared" si="51"/>
        <v>11.745761327561361</v>
      </c>
      <c r="C52" s="67">
        <f t="shared" si="52"/>
        <v>9.3877066666666664</v>
      </c>
      <c r="D52" s="67">
        <f t="shared" si="53"/>
        <v>2.3580546608946955</v>
      </c>
      <c r="E52" s="13"/>
      <c r="F52" s="45">
        <f t="shared" si="54"/>
        <v>0.3</v>
      </c>
      <c r="G52" s="45">
        <v>0.3</v>
      </c>
      <c r="H52" s="45">
        <v>0</v>
      </c>
      <c r="I52" s="45"/>
      <c r="J52" s="45">
        <f t="shared" si="55"/>
        <v>9.3042947688485231</v>
      </c>
      <c r="K52" s="45">
        <v>7.6276666666666673</v>
      </c>
      <c r="L52" s="45">
        <v>1.6766281021818563</v>
      </c>
      <c r="N52" s="45">
        <f t="shared" si="56"/>
        <v>0.34404623891600183</v>
      </c>
      <c r="O52" s="45">
        <v>0.24099999999999999</v>
      </c>
      <c r="P52" s="45">
        <v>0.10304623891600187</v>
      </c>
      <c r="R52" s="45">
        <f t="shared" si="57"/>
        <v>1.005566923810246</v>
      </c>
      <c r="S52" s="45">
        <v>0.74653999999999998</v>
      </c>
      <c r="T52" s="45">
        <v>0.25902692381024595</v>
      </c>
      <c r="V52" s="45">
        <f t="shared" si="58"/>
        <v>0.45976042606704176</v>
      </c>
      <c r="W52" s="45">
        <v>0.27800000000000002</v>
      </c>
      <c r="X52" s="45">
        <v>0.18176042606704174</v>
      </c>
      <c r="Z52" s="45">
        <f t="shared" si="59"/>
        <v>0.33209296991954967</v>
      </c>
      <c r="AA52" s="45">
        <v>0.19450000000000001</v>
      </c>
      <c r="AB52" s="45">
        <v>0.13759296991954967</v>
      </c>
    </row>
    <row r="53" spans="1:28" ht="11.25" customHeight="1" x14ac:dyDescent="0.2">
      <c r="A53" s="43" t="s">
        <v>60</v>
      </c>
      <c r="B53" s="67">
        <f t="shared" si="51"/>
        <v>3.401711696064029E-2</v>
      </c>
      <c r="C53" s="67">
        <f t="shared" si="52"/>
        <v>3.15E-2</v>
      </c>
      <c r="D53" s="67">
        <f t="shared" si="53"/>
        <v>2.5171169606402889E-3</v>
      </c>
      <c r="E53" s="13"/>
      <c r="F53" s="45">
        <f t="shared" si="54"/>
        <v>2.7E-2</v>
      </c>
      <c r="G53" s="45">
        <v>2.7E-2</v>
      </c>
      <c r="H53" s="45">
        <v>0</v>
      </c>
      <c r="I53" s="45"/>
      <c r="J53" s="45">
        <f t="shared" si="55"/>
        <v>0</v>
      </c>
      <c r="K53" s="45">
        <v>0</v>
      </c>
      <c r="L53" s="45">
        <v>0</v>
      </c>
      <c r="N53" s="45">
        <f t="shared" si="56"/>
        <v>0</v>
      </c>
      <c r="O53" s="45">
        <v>0</v>
      </c>
      <c r="P53" s="45">
        <v>0</v>
      </c>
      <c r="R53" s="45">
        <f t="shared" si="57"/>
        <v>0</v>
      </c>
      <c r="S53" s="45">
        <v>0</v>
      </c>
      <c r="T53" s="45">
        <v>0</v>
      </c>
      <c r="V53" s="45">
        <f t="shared" si="58"/>
        <v>7.0171169606402881E-3</v>
      </c>
      <c r="W53" s="45">
        <v>4.4999999999999997E-3</v>
      </c>
      <c r="X53" s="45">
        <v>2.5171169606402889E-3</v>
      </c>
      <c r="Z53" s="45">
        <f t="shared" si="59"/>
        <v>0</v>
      </c>
      <c r="AA53" s="45">
        <v>0</v>
      </c>
      <c r="AB53" s="45">
        <v>0</v>
      </c>
    </row>
    <row r="54" spans="1:28" ht="11.25" customHeight="1" x14ac:dyDescent="0.2">
      <c r="A54" s="43" t="s">
        <v>61</v>
      </c>
      <c r="B54" s="67">
        <f t="shared" si="51"/>
        <v>0.26200759419836223</v>
      </c>
      <c r="C54" s="67">
        <f t="shared" si="52"/>
        <v>0.246</v>
      </c>
      <c r="D54" s="67">
        <f t="shared" si="53"/>
        <v>1.6007594198362247E-2</v>
      </c>
      <c r="E54" s="13"/>
      <c r="F54" s="45">
        <f t="shared" si="54"/>
        <v>0.2</v>
      </c>
      <c r="G54" s="45">
        <v>0.2</v>
      </c>
      <c r="H54" s="45">
        <v>0</v>
      </c>
      <c r="I54" s="45"/>
      <c r="J54" s="45">
        <f t="shared" si="55"/>
        <v>0</v>
      </c>
      <c r="K54" s="45">
        <v>0</v>
      </c>
      <c r="L54" s="45">
        <v>0</v>
      </c>
      <c r="N54" s="45">
        <f t="shared" si="56"/>
        <v>0</v>
      </c>
      <c r="O54" s="45">
        <v>0</v>
      </c>
      <c r="P54" s="45">
        <v>0</v>
      </c>
      <c r="R54" s="45">
        <f t="shared" si="57"/>
        <v>2.688999612591941E-2</v>
      </c>
      <c r="S54" s="45">
        <v>0.02</v>
      </c>
      <c r="T54" s="45">
        <v>6.8899961259194092E-3</v>
      </c>
      <c r="V54" s="45">
        <f t="shared" si="58"/>
        <v>3.5117598072442836E-2</v>
      </c>
      <c r="W54" s="45">
        <v>2.5999999999999999E-2</v>
      </c>
      <c r="X54" s="45">
        <v>9.1175980724428375E-3</v>
      </c>
      <c r="Z54" s="45">
        <f t="shared" si="59"/>
        <v>0</v>
      </c>
      <c r="AA54" s="45">
        <v>0</v>
      </c>
      <c r="AB54" s="45">
        <v>0</v>
      </c>
    </row>
    <row r="55" spans="1:28" ht="11.25" customHeight="1" x14ac:dyDescent="0.2">
      <c r="A55" s="43" t="s">
        <v>62</v>
      </c>
      <c r="B55" s="67">
        <f t="shared" si="51"/>
        <v>0</v>
      </c>
      <c r="C55" s="67">
        <f t="shared" si="52"/>
        <v>0</v>
      </c>
      <c r="D55" s="67">
        <f t="shared" si="53"/>
        <v>0</v>
      </c>
      <c r="E55" s="13"/>
      <c r="F55" s="45">
        <f t="shared" si="54"/>
        <v>0</v>
      </c>
      <c r="G55" s="45">
        <v>0</v>
      </c>
      <c r="H55" s="45">
        <v>0</v>
      </c>
      <c r="I55" s="45"/>
      <c r="J55" s="45">
        <f t="shared" si="55"/>
        <v>0</v>
      </c>
      <c r="K55" s="45">
        <v>0</v>
      </c>
      <c r="L55" s="45">
        <v>0</v>
      </c>
      <c r="N55" s="45">
        <f t="shared" si="56"/>
        <v>0</v>
      </c>
      <c r="O55" s="45">
        <v>0</v>
      </c>
      <c r="P55" s="45">
        <v>0</v>
      </c>
      <c r="R55" s="45">
        <f t="shared" si="57"/>
        <v>0</v>
      </c>
      <c r="S55" s="45">
        <v>0</v>
      </c>
      <c r="T55" s="45">
        <v>0</v>
      </c>
      <c r="V55" s="45">
        <f t="shared" si="58"/>
        <v>0</v>
      </c>
      <c r="W55" s="45">
        <v>0</v>
      </c>
      <c r="X55" s="45">
        <v>0</v>
      </c>
      <c r="Z55" s="45">
        <f t="shared" si="59"/>
        <v>0</v>
      </c>
      <c r="AA55" s="45">
        <v>0</v>
      </c>
      <c r="AB55" s="45">
        <v>0</v>
      </c>
    </row>
    <row r="56" spans="1:28" ht="11.25" customHeight="1" x14ac:dyDescent="0.2">
      <c r="A56" s="43" t="s">
        <v>63</v>
      </c>
      <c r="B56" s="67">
        <f t="shared" si="51"/>
        <v>1.9225819606226207</v>
      </c>
      <c r="C56" s="67">
        <f t="shared" si="52"/>
        <v>1.5114110000000001</v>
      </c>
      <c r="D56" s="67">
        <f t="shared" si="53"/>
        <v>0.41117096062262071</v>
      </c>
      <c r="E56" s="13"/>
      <c r="F56" s="45">
        <f t="shared" si="54"/>
        <v>0</v>
      </c>
      <c r="G56" s="45">
        <v>0</v>
      </c>
      <c r="H56" s="45">
        <v>0</v>
      </c>
      <c r="I56" s="45"/>
      <c r="J56" s="45">
        <f t="shared" si="55"/>
        <v>0.91701829790137923</v>
      </c>
      <c r="K56" s="45">
        <v>0.80300000000000005</v>
      </c>
      <c r="L56" s="45">
        <v>0.11401829790137916</v>
      </c>
      <c r="N56" s="45">
        <f t="shared" si="56"/>
        <v>0</v>
      </c>
      <c r="O56" s="45">
        <v>0</v>
      </c>
      <c r="P56" s="45">
        <v>0</v>
      </c>
      <c r="R56" s="45">
        <f t="shared" si="57"/>
        <v>0.25191911994482125</v>
      </c>
      <c r="S56" s="45">
        <v>0.19600000000000001</v>
      </c>
      <c r="T56" s="45">
        <v>5.5919119944821245E-2</v>
      </c>
      <c r="V56" s="45">
        <f t="shared" si="58"/>
        <v>0.64603968575973014</v>
      </c>
      <c r="W56" s="45">
        <v>0.447911</v>
      </c>
      <c r="X56" s="45">
        <v>0.19812868575973011</v>
      </c>
      <c r="Z56" s="45">
        <f t="shared" si="59"/>
        <v>0.1076048570166902</v>
      </c>
      <c r="AA56" s="45">
        <v>6.4500000000000002E-2</v>
      </c>
      <c r="AB56" s="45">
        <v>4.3104857016690201E-2</v>
      </c>
    </row>
    <row r="57" spans="1:28" ht="11.25" customHeight="1" x14ac:dyDescent="0.2">
      <c r="A57" s="43"/>
      <c r="B57" s="45"/>
      <c r="C57" s="45"/>
      <c r="D57" s="45"/>
      <c r="E57" s="13"/>
      <c r="F57" s="45"/>
      <c r="G57" s="45"/>
      <c r="H57" s="45"/>
      <c r="I57" s="45"/>
      <c r="J57" s="45"/>
      <c r="K57" s="45"/>
      <c r="L57" s="45"/>
      <c r="N57" s="45"/>
      <c r="O57" s="45"/>
      <c r="P57" s="45"/>
      <c r="R57" s="45"/>
      <c r="S57" s="45"/>
      <c r="T57" s="45"/>
      <c r="V57" s="45"/>
      <c r="W57" s="45"/>
      <c r="X57" s="45"/>
      <c r="Z57" s="45"/>
      <c r="AA57" s="45"/>
      <c r="AB57" s="45"/>
    </row>
    <row r="58" spans="1:28" s="1" customFormat="1" ht="11.25" customHeight="1" x14ac:dyDescent="0.25">
      <c r="A58" s="33" t="s">
        <v>64</v>
      </c>
      <c r="B58" s="46">
        <f t="shared" ref="B58:B69" si="60">SUM(C58:D58)</f>
        <v>32.094573366549966</v>
      </c>
      <c r="C58" s="46">
        <f>SUM(C59:C69)</f>
        <v>25.755873999999999</v>
      </c>
      <c r="D58" s="46">
        <f>SUM(D59:D69)</f>
        <v>6.3386993665499638</v>
      </c>
      <c r="E58" s="44"/>
      <c r="F58" s="46">
        <f>SUM(G58:H58)</f>
        <v>8.5</v>
      </c>
      <c r="G58" s="46">
        <f>SUM(G59:G69)</f>
        <v>8.5</v>
      </c>
      <c r="H58" s="46">
        <f>SUM(H59:H69)</f>
        <v>0</v>
      </c>
      <c r="I58" s="46"/>
      <c r="J58" s="46">
        <f>SUM(K58:L58)</f>
        <v>4.5767911336366423</v>
      </c>
      <c r="K58" s="46">
        <f>SUM(K59:K69)</f>
        <v>4.0799999999999992</v>
      </c>
      <c r="L58" s="46">
        <f>SUM(L59:L69)</f>
        <v>0.49679113363664285</v>
      </c>
      <c r="N58" s="46">
        <f>SUM(O58:P58)</f>
        <v>2.3684154060351954</v>
      </c>
      <c r="O58" s="46">
        <f>SUM(O59:O69)</f>
        <v>1.7110000000000001</v>
      </c>
      <c r="P58" s="46">
        <f>SUM(P59:P69)</f>
        <v>0.65741540603519533</v>
      </c>
      <c r="R58" s="46">
        <f>SUM(S58:T58)</f>
        <v>7.0996199890236831</v>
      </c>
      <c r="S58" s="46">
        <f>SUM(S59:S69)</f>
        <v>5.3770000000000007</v>
      </c>
      <c r="T58" s="46">
        <f>SUM(T59:T69)</f>
        <v>1.722619989023682</v>
      </c>
      <c r="V58" s="46">
        <f>SUM(W58:X58)</f>
        <v>8.2115246962195361</v>
      </c>
      <c r="W58" s="46">
        <f>SUM(W59:W69)</f>
        <v>5.3128739999999999</v>
      </c>
      <c r="X58" s="46">
        <f>SUM(X59:X69)</f>
        <v>2.8986506962195362</v>
      </c>
      <c r="Z58" s="46">
        <f>SUM(AA58:AB58)</f>
        <v>1.3382221416349083</v>
      </c>
      <c r="AA58" s="46">
        <f>SUM(AA59:AA69)</f>
        <v>0.77500000000000002</v>
      </c>
      <c r="AB58" s="46">
        <f>SUM(AB59:AB69)</f>
        <v>0.56322214163490836</v>
      </c>
    </row>
    <row r="59" spans="1:28" ht="11.25" customHeight="1" x14ac:dyDescent="0.2">
      <c r="A59" s="43" t="s">
        <v>65</v>
      </c>
      <c r="B59" s="67">
        <f t="shared" si="60"/>
        <v>3.3583195394115193</v>
      </c>
      <c r="C59" s="67">
        <f t="shared" ref="C59:C69" si="61">SUMIF($F$4:$AB$4,C$4,$F59:$AB59)</f>
        <v>2.6771499999999997</v>
      </c>
      <c r="D59" s="67">
        <f t="shared" ref="D59:D69" si="62">SUMIF($F$4:$AB$4,D$4,$F59:$AB59)</f>
        <v>0.68116953941151948</v>
      </c>
      <c r="E59" s="13"/>
      <c r="F59" s="45">
        <f t="shared" ref="F59:F69" si="63">SUM(G59:H59)</f>
        <v>1</v>
      </c>
      <c r="G59" s="45">
        <v>1</v>
      </c>
      <c r="H59" s="45">
        <v>0</v>
      </c>
      <c r="I59" s="45"/>
      <c r="J59" s="45">
        <f t="shared" ref="J59:J69" si="64">SUM(K59:L59)</f>
        <v>0.37674217171971291</v>
      </c>
      <c r="K59" s="45">
        <v>0.32500000000000001</v>
      </c>
      <c r="L59" s="45">
        <v>5.1742171719712932E-2</v>
      </c>
      <c r="N59" s="45">
        <f t="shared" ref="N59:N69" si="65">SUM(O59:P59)</f>
        <v>0.63359427418658587</v>
      </c>
      <c r="O59" s="45">
        <v>0.45900000000000002</v>
      </c>
      <c r="P59" s="45">
        <v>0.17459427418658591</v>
      </c>
      <c r="R59" s="45">
        <f t="shared" ref="R59:R69" si="66">SUM(S59:T59)</f>
        <v>0.33441078897031262</v>
      </c>
      <c r="S59" s="45">
        <v>0.24399999999999999</v>
      </c>
      <c r="T59" s="45">
        <v>9.0410788970312642E-2</v>
      </c>
      <c r="V59" s="45">
        <f t="shared" ref="V59:V69" si="67">SUM(W59:X59)</f>
        <v>0.85953259601515308</v>
      </c>
      <c r="W59" s="45">
        <v>0.55914999999999992</v>
      </c>
      <c r="X59" s="45">
        <v>0.30038259601515316</v>
      </c>
      <c r="Z59" s="45">
        <f t="shared" ref="Z59:Z69" si="68">SUM(AA59:AB59)</f>
        <v>0.15403970851975482</v>
      </c>
      <c r="AA59" s="45">
        <v>0.09</v>
      </c>
      <c r="AB59" s="45">
        <v>6.4039708519754823E-2</v>
      </c>
    </row>
    <row r="60" spans="1:28" ht="11.25" customHeight="1" x14ac:dyDescent="0.2">
      <c r="A60" s="43" t="s">
        <v>66</v>
      </c>
      <c r="B60" s="67">
        <f t="shared" si="60"/>
        <v>6.8509362923996148E-2</v>
      </c>
      <c r="C60" s="67">
        <f t="shared" si="61"/>
        <v>4.4999999999999998E-2</v>
      </c>
      <c r="D60" s="67">
        <f t="shared" si="62"/>
        <v>2.3509362923996156E-2</v>
      </c>
      <c r="E60" s="13"/>
      <c r="F60" s="45">
        <f t="shared" si="63"/>
        <v>0</v>
      </c>
      <c r="G60" s="45">
        <v>0</v>
      </c>
      <c r="H60" s="45">
        <v>0</v>
      </c>
      <c r="I60" s="45"/>
      <c r="J60" s="45">
        <f t="shared" si="64"/>
        <v>0</v>
      </c>
      <c r="K60" s="45">
        <v>0</v>
      </c>
      <c r="L60" s="45">
        <v>0</v>
      </c>
      <c r="N60" s="45">
        <f t="shared" si="65"/>
        <v>0</v>
      </c>
      <c r="O60" s="45">
        <v>0</v>
      </c>
      <c r="P60" s="45">
        <v>0</v>
      </c>
      <c r="R60" s="45">
        <f t="shared" si="66"/>
        <v>0</v>
      </c>
      <c r="S60" s="45">
        <v>0</v>
      </c>
      <c r="T60" s="45">
        <v>0</v>
      </c>
      <c r="V60" s="45">
        <f t="shared" si="67"/>
        <v>6.8509362923996148E-2</v>
      </c>
      <c r="W60" s="45">
        <v>4.4999999999999998E-2</v>
      </c>
      <c r="X60" s="45">
        <v>2.3509362923996156E-2</v>
      </c>
      <c r="Z60" s="45">
        <f t="shared" si="68"/>
        <v>0</v>
      </c>
      <c r="AA60" s="45">
        <v>0</v>
      </c>
      <c r="AB60" s="45">
        <v>0</v>
      </c>
    </row>
    <row r="61" spans="1:28" ht="11.25" customHeight="1" x14ac:dyDescent="0.2">
      <c r="A61" s="43" t="s">
        <v>67</v>
      </c>
      <c r="B61" s="67">
        <f t="shared" si="60"/>
        <v>2.6259847019701725</v>
      </c>
      <c r="C61" s="67">
        <f t="shared" si="61"/>
        <v>2.06</v>
      </c>
      <c r="D61" s="67">
        <f t="shared" si="62"/>
        <v>0.56598470197017237</v>
      </c>
      <c r="E61" s="13"/>
      <c r="F61" s="45">
        <f t="shared" si="63"/>
        <v>0</v>
      </c>
      <c r="G61" s="45">
        <v>0</v>
      </c>
      <c r="H61" s="45">
        <v>0</v>
      </c>
      <c r="I61" s="45"/>
      <c r="J61" s="45">
        <f t="shared" si="64"/>
        <v>0.90194427823932621</v>
      </c>
      <c r="K61" s="45">
        <v>0.8</v>
      </c>
      <c r="L61" s="45">
        <v>0.10194427823932621</v>
      </c>
      <c r="N61" s="45">
        <f t="shared" si="65"/>
        <v>0</v>
      </c>
      <c r="O61" s="45">
        <v>0</v>
      </c>
      <c r="P61" s="45">
        <v>0</v>
      </c>
      <c r="R61" s="45">
        <f t="shared" si="66"/>
        <v>1.4307040772397612</v>
      </c>
      <c r="S61" s="45">
        <v>1.08</v>
      </c>
      <c r="T61" s="45">
        <v>0.35070407723976121</v>
      </c>
      <c r="V61" s="45">
        <f t="shared" si="67"/>
        <v>0.19715253327278284</v>
      </c>
      <c r="W61" s="45">
        <v>0.127</v>
      </c>
      <c r="X61" s="45">
        <v>7.0152533272782841E-2</v>
      </c>
      <c r="Z61" s="45">
        <f t="shared" si="68"/>
        <v>9.6183813218302078E-2</v>
      </c>
      <c r="AA61" s="45">
        <v>5.2999999999999999E-2</v>
      </c>
      <c r="AB61" s="45">
        <v>4.3183813218302079E-2</v>
      </c>
    </row>
    <row r="62" spans="1:28" ht="11.25" customHeight="1" x14ac:dyDescent="0.2">
      <c r="A62" s="43" t="s">
        <v>126</v>
      </c>
      <c r="B62" s="67">
        <f t="shared" si="60"/>
        <v>7.4999999999999997E-2</v>
      </c>
      <c r="C62" s="67">
        <f t="shared" si="61"/>
        <v>7.4999999999999997E-2</v>
      </c>
      <c r="D62" s="67">
        <f t="shared" si="62"/>
        <v>0</v>
      </c>
      <c r="E62" s="13"/>
      <c r="F62" s="45">
        <f t="shared" ref="F62" si="69">SUM(G62:H62)</f>
        <v>0</v>
      </c>
      <c r="G62" s="45">
        <v>0</v>
      </c>
      <c r="H62" s="45">
        <v>0</v>
      </c>
      <c r="I62" s="45"/>
      <c r="J62" s="45">
        <f t="shared" ref="J62" si="70">SUM(K62:L62)</f>
        <v>0</v>
      </c>
      <c r="K62" s="45">
        <v>0</v>
      </c>
      <c r="L62" s="45">
        <v>0</v>
      </c>
      <c r="N62" s="45">
        <f t="shared" ref="N62" si="71">SUM(O62:P62)</f>
        <v>0</v>
      </c>
      <c r="O62" s="45">
        <v>0</v>
      </c>
      <c r="P62" s="45">
        <v>0</v>
      </c>
      <c r="R62" s="45">
        <f t="shared" ref="R62" si="72">SUM(S62:T62)</f>
        <v>0</v>
      </c>
      <c r="S62" s="45">
        <v>0</v>
      </c>
      <c r="T62" s="45">
        <v>0</v>
      </c>
      <c r="V62" s="45">
        <f t="shared" ref="V62" si="73">SUM(W62:X62)</f>
        <v>0</v>
      </c>
      <c r="W62" s="45">
        <v>0</v>
      </c>
      <c r="X62" s="45">
        <v>0</v>
      </c>
      <c r="Z62" s="45">
        <f t="shared" ref="Z62" si="74">SUM(AA62:AB62)</f>
        <v>7.4999999999999997E-2</v>
      </c>
      <c r="AA62" s="45">
        <v>7.4999999999999997E-2</v>
      </c>
      <c r="AB62" s="45">
        <v>0</v>
      </c>
    </row>
    <row r="63" spans="1:28" ht="11.25" customHeight="1" x14ac:dyDescent="0.2">
      <c r="A63" s="43" t="s">
        <v>68</v>
      </c>
      <c r="B63" s="67">
        <f t="shared" si="60"/>
        <v>2.6007763430170847</v>
      </c>
      <c r="C63" s="67">
        <f t="shared" si="61"/>
        <v>1.9810000000000001</v>
      </c>
      <c r="D63" s="67">
        <f t="shared" si="62"/>
        <v>0.6197763430170844</v>
      </c>
      <c r="E63" s="13"/>
      <c r="F63" s="45">
        <f t="shared" si="63"/>
        <v>0</v>
      </c>
      <c r="G63" s="45">
        <v>0</v>
      </c>
      <c r="H63" s="45">
        <v>0</v>
      </c>
      <c r="I63" s="45"/>
      <c r="J63" s="45">
        <f t="shared" si="64"/>
        <v>0.87692535353584866</v>
      </c>
      <c r="K63" s="45">
        <v>0.78300000000000003</v>
      </c>
      <c r="L63" s="45">
        <v>9.3925353535848591E-2</v>
      </c>
      <c r="N63" s="45">
        <f t="shared" si="65"/>
        <v>0</v>
      </c>
      <c r="O63" s="45">
        <v>0</v>
      </c>
      <c r="P63" s="45">
        <v>0</v>
      </c>
      <c r="R63" s="45">
        <f t="shared" si="66"/>
        <v>0.94511543110678009</v>
      </c>
      <c r="S63" s="45">
        <v>0.71199999999999997</v>
      </c>
      <c r="T63" s="45">
        <v>0.2331154311067801</v>
      </c>
      <c r="V63" s="45">
        <f t="shared" si="67"/>
        <v>0.5280944783510868</v>
      </c>
      <c r="W63" s="45">
        <v>0.35299999999999998</v>
      </c>
      <c r="X63" s="45">
        <v>0.17509447835108682</v>
      </c>
      <c r="Z63" s="45">
        <f t="shared" si="68"/>
        <v>0.25064108002336893</v>
      </c>
      <c r="AA63" s="45">
        <v>0.13300000000000001</v>
      </c>
      <c r="AB63" s="45">
        <v>0.1176410800233689</v>
      </c>
    </row>
    <row r="64" spans="1:28" ht="11.25" customHeight="1" x14ac:dyDescent="0.2">
      <c r="A64" s="43" t="s">
        <v>69</v>
      </c>
      <c r="B64" s="67">
        <f t="shared" si="60"/>
        <v>11.972029548134214</v>
      </c>
      <c r="C64" s="67">
        <f t="shared" si="61"/>
        <v>10.880999999999998</v>
      </c>
      <c r="D64" s="67">
        <f t="shared" si="62"/>
        <v>1.0910295481342154</v>
      </c>
      <c r="E64" s="13"/>
      <c r="F64" s="45">
        <f t="shared" si="63"/>
        <v>7.5</v>
      </c>
      <c r="G64" s="45">
        <v>7.5</v>
      </c>
      <c r="H64" s="45">
        <v>0</v>
      </c>
      <c r="I64" s="45"/>
      <c r="J64" s="45">
        <f t="shared" si="64"/>
        <v>1.8335044473492688</v>
      </c>
      <c r="K64" s="45">
        <v>1.6439999999999999</v>
      </c>
      <c r="L64" s="45">
        <v>0.18950444734926891</v>
      </c>
      <c r="N64" s="45">
        <f t="shared" si="65"/>
        <v>0.17026364496082236</v>
      </c>
      <c r="O64" s="45">
        <v>0.11</v>
      </c>
      <c r="P64" s="45">
        <v>6.026364496082235E-2</v>
      </c>
      <c r="R64" s="45">
        <f t="shared" si="66"/>
        <v>1.161317389555387</v>
      </c>
      <c r="S64" s="45">
        <v>0.91100000000000003</v>
      </c>
      <c r="T64" s="45">
        <v>0.25031738955538696</v>
      </c>
      <c r="V64" s="45">
        <f t="shared" si="67"/>
        <v>1.2684547205894234</v>
      </c>
      <c r="W64" s="45">
        <v>0.69299999999999995</v>
      </c>
      <c r="X64" s="45">
        <v>0.5754547205894236</v>
      </c>
      <c r="Z64" s="45">
        <f t="shared" si="68"/>
        <v>3.8489345679313419E-2</v>
      </c>
      <c r="AA64" s="45">
        <v>2.3E-2</v>
      </c>
      <c r="AB64" s="45">
        <v>1.5489345679313421E-2</v>
      </c>
    </row>
    <row r="65" spans="1:28" ht="11.25" customHeight="1" x14ac:dyDescent="0.2">
      <c r="A65" s="43" t="s">
        <v>70</v>
      </c>
      <c r="B65" s="67">
        <f t="shared" si="60"/>
        <v>2.3197108425156405</v>
      </c>
      <c r="C65" s="67">
        <f t="shared" si="61"/>
        <v>1.7577239999999998</v>
      </c>
      <c r="D65" s="67">
        <f t="shared" si="62"/>
        <v>0.56198684251564057</v>
      </c>
      <c r="E65" s="13"/>
      <c r="F65" s="45">
        <f t="shared" si="63"/>
        <v>0</v>
      </c>
      <c r="G65" s="45">
        <v>0</v>
      </c>
      <c r="H65" s="45">
        <v>0</v>
      </c>
      <c r="I65" s="45"/>
      <c r="J65" s="45">
        <f t="shared" si="64"/>
        <v>0.46276127126506039</v>
      </c>
      <c r="K65" s="45">
        <v>0.42</v>
      </c>
      <c r="L65" s="45">
        <v>4.2761271265060394E-2</v>
      </c>
      <c r="N65" s="45">
        <f t="shared" si="65"/>
        <v>0.56147553654113902</v>
      </c>
      <c r="O65" s="45">
        <v>0.46700000000000003</v>
      </c>
      <c r="P65" s="45">
        <v>9.4475536541139035E-2</v>
      </c>
      <c r="R65" s="45">
        <f t="shared" si="66"/>
        <v>0.27199185894016015</v>
      </c>
      <c r="S65" s="45">
        <v>0.19800000000000001</v>
      </c>
      <c r="T65" s="45">
        <v>7.3991858940160138E-2</v>
      </c>
      <c r="V65" s="45">
        <f t="shared" si="67"/>
        <v>0.89013294256200282</v>
      </c>
      <c r="W65" s="45">
        <v>0.59372399999999992</v>
      </c>
      <c r="X65" s="45">
        <v>0.29640894256200284</v>
      </c>
      <c r="Z65" s="45">
        <f t="shared" si="68"/>
        <v>0.13334923320727818</v>
      </c>
      <c r="AA65" s="45">
        <v>7.9000000000000001E-2</v>
      </c>
      <c r="AB65" s="45">
        <v>5.4349233207278171E-2</v>
      </c>
    </row>
    <row r="66" spans="1:28" ht="11.25" customHeight="1" x14ac:dyDescent="0.2">
      <c r="A66" s="43" t="s">
        <v>71</v>
      </c>
      <c r="B66" s="67">
        <f t="shared" si="60"/>
        <v>6.0977233982128114</v>
      </c>
      <c r="C66" s="67">
        <f t="shared" si="61"/>
        <v>4.2120000000000006</v>
      </c>
      <c r="D66" s="67">
        <f t="shared" si="62"/>
        <v>1.885723398212811</v>
      </c>
      <c r="E66" s="13"/>
      <c r="F66" s="45">
        <f t="shared" si="63"/>
        <v>0</v>
      </c>
      <c r="G66" s="45">
        <v>0</v>
      </c>
      <c r="H66" s="45">
        <v>0</v>
      </c>
      <c r="I66" s="45"/>
      <c r="J66" s="45">
        <f t="shared" si="64"/>
        <v>0.12491361152742583</v>
      </c>
      <c r="K66" s="45">
        <v>0.108</v>
      </c>
      <c r="L66" s="45">
        <v>1.6913611527425834E-2</v>
      </c>
      <c r="N66" s="45">
        <f t="shared" si="65"/>
        <v>1.0030819503466482</v>
      </c>
      <c r="O66" s="45">
        <v>0.67500000000000004</v>
      </c>
      <c r="P66" s="45">
        <v>0.32808195034664811</v>
      </c>
      <c r="R66" s="45">
        <f t="shared" si="66"/>
        <v>1.5782001638520144</v>
      </c>
      <c r="S66" s="45">
        <v>1.1910000000000001</v>
      </c>
      <c r="T66" s="45">
        <v>0.38720016385201439</v>
      </c>
      <c r="V66" s="45">
        <f t="shared" si="67"/>
        <v>3.2631209050974395</v>
      </c>
      <c r="W66" s="45">
        <v>2.165</v>
      </c>
      <c r="X66" s="45">
        <v>1.0981209050974392</v>
      </c>
      <c r="Z66" s="45">
        <f t="shared" si="68"/>
        <v>0.12840676738928344</v>
      </c>
      <c r="AA66" s="45">
        <v>7.2999999999999995E-2</v>
      </c>
      <c r="AB66" s="45">
        <v>5.5406767389283448E-2</v>
      </c>
    </row>
    <row r="67" spans="1:28" ht="11.25" customHeight="1" x14ac:dyDescent="0.2">
      <c r="A67" s="43" t="s">
        <v>72</v>
      </c>
      <c r="B67" s="67">
        <f t="shared" si="60"/>
        <v>2.9328931830949827</v>
      </c>
      <c r="C67" s="67">
        <f t="shared" si="61"/>
        <v>2.0259999999999998</v>
      </c>
      <c r="D67" s="67">
        <f t="shared" si="62"/>
        <v>0.90689318309498312</v>
      </c>
      <c r="E67" s="13"/>
      <c r="F67" s="45">
        <f t="shared" si="63"/>
        <v>0</v>
      </c>
      <c r="G67" s="45">
        <v>0</v>
      </c>
      <c r="H67" s="45">
        <v>0</v>
      </c>
      <c r="I67" s="45"/>
      <c r="J67" s="45">
        <f t="shared" si="64"/>
        <v>0</v>
      </c>
      <c r="K67" s="45">
        <v>0</v>
      </c>
      <c r="L67" s="45">
        <v>0</v>
      </c>
      <c r="N67" s="45">
        <f t="shared" si="65"/>
        <v>0</v>
      </c>
      <c r="O67" s="45">
        <v>0</v>
      </c>
      <c r="P67" s="45">
        <v>0</v>
      </c>
      <c r="R67" s="45">
        <f t="shared" si="66"/>
        <v>1.3778802793592666</v>
      </c>
      <c r="S67" s="45">
        <v>1.0409999999999999</v>
      </c>
      <c r="T67" s="45">
        <v>0.33688027935926657</v>
      </c>
      <c r="V67" s="45">
        <f t="shared" si="67"/>
        <v>1.092900710138109</v>
      </c>
      <c r="W67" s="45">
        <v>0.73599999999999999</v>
      </c>
      <c r="X67" s="45">
        <v>0.35690071013810903</v>
      </c>
      <c r="Z67" s="45">
        <f t="shared" si="68"/>
        <v>0.46211219359760752</v>
      </c>
      <c r="AA67" s="45">
        <v>0.249</v>
      </c>
      <c r="AB67" s="45">
        <v>0.21311219359760752</v>
      </c>
    </row>
    <row r="68" spans="1:28" ht="11.25" customHeight="1" x14ac:dyDescent="0.2">
      <c r="A68" s="31" t="s">
        <v>73</v>
      </c>
      <c r="B68" s="67">
        <f t="shared" si="60"/>
        <v>4.3626447269542012E-2</v>
      </c>
      <c r="C68" s="67">
        <f t="shared" si="61"/>
        <v>4.1000000000000002E-2</v>
      </c>
      <c r="D68" s="67">
        <f t="shared" si="62"/>
        <v>2.626447269542012E-3</v>
      </c>
      <c r="E68" s="13"/>
      <c r="F68" s="45">
        <f t="shared" si="63"/>
        <v>0</v>
      </c>
      <c r="G68" s="45">
        <v>0</v>
      </c>
      <c r="H68" s="45">
        <v>0</v>
      </c>
      <c r="I68" s="45"/>
      <c r="J68" s="45">
        <f t="shared" si="64"/>
        <v>0</v>
      </c>
      <c r="K68" s="45">
        <v>0</v>
      </c>
      <c r="L68" s="45">
        <v>0</v>
      </c>
      <c r="N68" s="45">
        <f t="shared" si="65"/>
        <v>0</v>
      </c>
      <c r="O68" s="45">
        <v>0</v>
      </c>
      <c r="P68" s="45">
        <v>0</v>
      </c>
      <c r="R68" s="45">
        <f t="shared" si="66"/>
        <v>0</v>
      </c>
      <c r="S68" s="45">
        <v>0</v>
      </c>
      <c r="T68" s="45">
        <v>0</v>
      </c>
      <c r="V68" s="45">
        <f t="shared" si="67"/>
        <v>4.3626447269542012E-2</v>
      </c>
      <c r="W68" s="45">
        <v>4.1000000000000002E-2</v>
      </c>
      <c r="X68" s="45">
        <v>2.626447269542012E-3</v>
      </c>
      <c r="Z68" s="45">
        <f t="shared" si="68"/>
        <v>0</v>
      </c>
      <c r="AA68" s="45">
        <v>0</v>
      </c>
      <c r="AB68" s="45">
        <v>0</v>
      </c>
    </row>
    <row r="69" spans="1:28" ht="11.25" customHeight="1" x14ac:dyDescent="0.2">
      <c r="A69" s="31" t="s">
        <v>74</v>
      </c>
      <c r="B69" s="67">
        <f t="shared" si="60"/>
        <v>0</v>
      </c>
      <c r="C69" s="67">
        <f t="shared" si="61"/>
        <v>0</v>
      </c>
      <c r="D69" s="67">
        <f t="shared" si="62"/>
        <v>0</v>
      </c>
      <c r="E69" s="13"/>
      <c r="F69" s="45">
        <f t="shared" si="63"/>
        <v>0</v>
      </c>
      <c r="G69" s="45">
        <v>0</v>
      </c>
      <c r="H69" s="45">
        <v>0</v>
      </c>
      <c r="I69" s="45"/>
      <c r="J69" s="45">
        <f t="shared" si="64"/>
        <v>0</v>
      </c>
      <c r="K69" s="45">
        <v>0</v>
      </c>
      <c r="L69" s="45">
        <v>0</v>
      </c>
      <c r="N69" s="45">
        <f t="shared" si="65"/>
        <v>0</v>
      </c>
      <c r="O69" s="45">
        <v>0</v>
      </c>
      <c r="P69" s="45">
        <v>0</v>
      </c>
      <c r="R69" s="45">
        <f t="shared" si="66"/>
        <v>0</v>
      </c>
      <c r="S69" s="45">
        <v>0</v>
      </c>
      <c r="T69" s="45">
        <v>0</v>
      </c>
      <c r="V69" s="45">
        <f t="shared" si="67"/>
        <v>0</v>
      </c>
      <c r="W69" s="45">
        <v>0</v>
      </c>
      <c r="X69" s="45">
        <v>0</v>
      </c>
      <c r="Z69" s="45">
        <f t="shared" si="68"/>
        <v>0</v>
      </c>
      <c r="AA69" s="45">
        <v>0</v>
      </c>
      <c r="AB69" s="45">
        <v>0</v>
      </c>
    </row>
    <row r="70" spans="1:28" ht="11.25" customHeight="1" x14ac:dyDescent="0.2">
      <c r="A70" s="31"/>
      <c r="B70" s="45"/>
      <c r="C70" s="45"/>
      <c r="D70" s="45"/>
      <c r="E70" s="13"/>
      <c r="F70" s="45"/>
      <c r="G70" s="45"/>
      <c r="H70" s="45"/>
      <c r="I70" s="45"/>
      <c r="J70" s="45"/>
      <c r="K70" s="45"/>
      <c r="L70" s="45"/>
      <c r="N70" s="45"/>
      <c r="O70" s="45"/>
      <c r="P70" s="45"/>
      <c r="R70" s="45"/>
      <c r="S70" s="45"/>
      <c r="T70" s="45"/>
      <c r="V70" s="45"/>
      <c r="W70" s="45"/>
      <c r="X70" s="45"/>
      <c r="Z70" s="45"/>
      <c r="AA70" s="45"/>
      <c r="AB70" s="45"/>
    </row>
    <row r="71" spans="1:28" s="1" customFormat="1" ht="11.25" customHeight="1" x14ac:dyDescent="0.25">
      <c r="A71" s="33" t="s">
        <v>76</v>
      </c>
      <c r="B71" s="46">
        <f t="shared" ref="B71:B76" si="75">SUM(C71:D71)</f>
        <v>1.9591526627334908</v>
      </c>
      <c r="C71" s="46">
        <f>SUM(C72:C76)</f>
        <v>1.4530500000000002</v>
      </c>
      <c r="D71" s="46">
        <f>SUM(D72:D76)</f>
        <v>0.50610266273349047</v>
      </c>
      <c r="E71" s="44"/>
      <c r="F71" s="46">
        <f>SUM(G71:H71)</f>
        <v>4.4999999999999998E-2</v>
      </c>
      <c r="G71" s="46">
        <f>SUM(G72:G76)</f>
        <v>4.4999999999999998E-2</v>
      </c>
      <c r="H71" s="46">
        <f>SUM(H72:H76)</f>
        <v>0</v>
      </c>
      <c r="I71" s="46"/>
      <c r="J71" s="46">
        <f>SUM(K71:L71)</f>
        <v>0.61727951118595514</v>
      </c>
      <c r="K71" s="46">
        <f>SUM(K72:K76)</f>
        <v>0.54300000000000004</v>
      </c>
      <c r="L71" s="46">
        <f>SUM(L72:L76)</f>
        <v>7.4279511185955147E-2</v>
      </c>
      <c r="N71" s="46">
        <f>SUM(O71:P71)</f>
        <v>0</v>
      </c>
      <c r="O71" s="46">
        <f>SUM(O72:O76)</f>
        <v>0</v>
      </c>
      <c r="P71" s="46">
        <f>SUM(P72:P76)</f>
        <v>0</v>
      </c>
      <c r="R71" s="46">
        <f>SUM(S71:T71)</f>
        <v>0.42401911678738691</v>
      </c>
      <c r="S71" s="46">
        <f>SUM(S72:S76)</f>
        <v>0.32005</v>
      </c>
      <c r="T71" s="46">
        <f>SUM(T72:T76)</f>
        <v>0.10396911678738689</v>
      </c>
      <c r="V71" s="46">
        <f>SUM(W71:X71)</f>
        <v>0.280978565785374</v>
      </c>
      <c r="W71" s="46">
        <f>SUM(W72:W76)</f>
        <v>0.18399999999999997</v>
      </c>
      <c r="X71" s="46">
        <f>SUM(X72:X76)</f>
        <v>9.6978565785374019E-2</v>
      </c>
      <c r="Z71" s="46">
        <f>SUM(AA71:AB71)</f>
        <v>0.59187546897477439</v>
      </c>
      <c r="AA71" s="46">
        <f>SUM(AA72:AA76)</f>
        <v>0.36099999999999999</v>
      </c>
      <c r="AB71" s="46">
        <f>SUM(AB72:AB76)</f>
        <v>0.2308754689747744</v>
      </c>
    </row>
    <row r="72" spans="1:28" ht="11.25" customHeight="1" x14ac:dyDescent="0.2">
      <c r="A72" s="43" t="s">
        <v>77</v>
      </c>
      <c r="B72" s="67">
        <f t="shared" si="75"/>
        <v>0.15354947217904236</v>
      </c>
      <c r="C72" s="67">
        <f>SUMIF($F$4:$AB$4,C$4,$F72:$AB72)</f>
        <v>0.104</v>
      </c>
      <c r="D72" s="67">
        <f t="shared" ref="D72:D76" si="76">SUMIF($F$4:$AB$4,D$4,$F72:$AB72)</f>
        <v>4.9549472179042368E-2</v>
      </c>
      <c r="E72" s="13"/>
      <c r="F72" s="45">
        <f t="shared" ref="F72:F76" si="77">SUM(G72:H72)</f>
        <v>0</v>
      </c>
      <c r="G72" s="45">
        <v>0</v>
      </c>
      <c r="H72" s="45">
        <v>0</v>
      </c>
      <c r="I72" s="45"/>
      <c r="J72" s="45">
        <f t="shared" ref="J72:J76" si="78">SUM(K72:L72)</f>
        <v>0</v>
      </c>
      <c r="K72" s="45">
        <v>0</v>
      </c>
      <c r="L72" s="45">
        <v>0</v>
      </c>
      <c r="N72" s="45">
        <f t="shared" ref="N72:N76" si="79">SUM(O72:P72)</f>
        <v>0</v>
      </c>
      <c r="O72" s="45">
        <v>0</v>
      </c>
      <c r="P72" s="45">
        <v>0</v>
      </c>
      <c r="R72" s="45">
        <f t="shared" ref="R72:R76" si="80">SUM(S72:T72)</f>
        <v>4.0742358548166158E-2</v>
      </c>
      <c r="S72" s="45">
        <v>0.03</v>
      </c>
      <c r="T72" s="45">
        <v>1.074235854816616E-2</v>
      </c>
      <c r="V72" s="45">
        <f t="shared" ref="V72:V76" si="81">SUM(W72:X72)</f>
        <v>0.1128071136308762</v>
      </c>
      <c r="W72" s="45">
        <v>7.3999999999999996E-2</v>
      </c>
      <c r="X72" s="45">
        <v>3.880711363087621E-2</v>
      </c>
      <c r="Z72" s="45">
        <f t="shared" ref="Z72:Z76" si="82">SUM(AA72:AB72)</f>
        <v>0</v>
      </c>
      <c r="AA72" s="45">
        <v>0</v>
      </c>
      <c r="AB72" s="45">
        <v>0</v>
      </c>
    </row>
    <row r="73" spans="1:28" ht="11.25" customHeight="1" x14ac:dyDescent="0.2">
      <c r="A73" s="43" t="s">
        <v>78</v>
      </c>
      <c r="B73" s="67">
        <f t="shared" si="75"/>
        <v>9.7945464772143304E-2</v>
      </c>
      <c r="C73" s="67">
        <f>SUMIF($F$4:$AB$4,C$4,$F73:$AB73)</f>
        <v>0.06</v>
      </c>
      <c r="D73" s="67">
        <f t="shared" si="76"/>
        <v>3.7945464772143313E-2</v>
      </c>
      <c r="E73" s="13"/>
      <c r="F73" s="45">
        <f t="shared" si="77"/>
        <v>0</v>
      </c>
      <c r="G73" s="45">
        <v>0</v>
      </c>
      <c r="H73" s="45">
        <v>0</v>
      </c>
      <c r="I73" s="45"/>
      <c r="J73" s="45">
        <f t="shared" si="78"/>
        <v>0</v>
      </c>
      <c r="K73" s="45">
        <v>0</v>
      </c>
      <c r="L73" s="45">
        <v>0</v>
      </c>
      <c r="N73" s="45">
        <f t="shared" si="79"/>
        <v>0</v>
      </c>
      <c r="O73" s="45">
        <v>0</v>
      </c>
      <c r="P73" s="45">
        <v>0</v>
      </c>
      <c r="R73" s="45">
        <f t="shared" si="80"/>
        <v>0</v>
      </c>
      <c r="S73" s="45">
        <v>0</v>
      </c>
      <c r="T73" s="45">
        <v>0</v>
      </c>
      <c r="V73" s="45">
        <f t="shared" si="81"/>
        <v>0</v>
      </c>
      <c r="W73" s="45">
        <v>0</v>
      </c>
      <c r="X73" s="45">
        <v>0</v>
      </c>
      <c r="Z73" s="45">
        <f t="shared" si="82"/>
        <v>9.7945464772143304E-2</v>
      </c>
      <c r="AA73" s="45">
        <v>0.06</v>
      </c>
      <c r="AB73" s="45">
        <v>3.7945464772143313E-2</v>
      </c>
    </row>
    <row r="74" spans="1:28" ht="11.25" customHeight="1" x14ac:dyDescent="0.2">
      <c r="A74" s="43" t="s">
        <v>79</v>
      </c>
      <c r="B74" s="67">
        <f t="shared" si="75"/>
        <v>1.0207494590690129</v>
      </c>
      <c r="C74" s="67">
        <f>SUMIF($F$4:$AB$4,C$4,$F74:$AB74)</f>
        <v>0.83500000000000008</v>
      </c>
      <c r="D74" s="67">
        <f t="shared" si="76"/>
        <v>0.18574945906901288</v>
      </c>
      <c r="E74" s="13"/>
      <c r="F74" s="45">
        <f t="shared" si="77"/>
        <v>0</v>
      </c>
      <c r="G74" s="45">
        <v>0</v>
      </c>
      <c r="H74" s="45">
        <v>0</v>
      </c>
      <c r="I74" s="45"/>
      <c r="J74" s="45">
        <f t="shared" si="78"/>
        <v>0.61727951118595514</v>
      </c>
      <c r="K74" s="45">
        <v>0.54300000000000004</v>
      </c>
      <c r="L74" s="45">
        <v>7.4279511185955147E-2</v>
      </c>
      <c r="N74" s="45">
        <f t="shared" si="79"/>
        <v>0</v>
      </c>
      <c r="O74" s="45">
        <v>0</v>
      </c>
      <c r="P74" s="45">
        <v>0</v>
      </c>
      <c r="R74" s="45">
        <f t="shared" si="80"/>
        <v>0.31649614371056056</v>
      </c>
      <c r="S74" s="45">
        <v>0.24</v>
      </c>
      <c r="T74" s="45">
        <v>7.6496143710560599E-2</v>
      </c>
      <c r="V74" s="45">
        <f t="shared" si="81"/>
        <v>0</v>
      </c>
      <c r="W74" s="45">
        <v>0</v>
      </c>
      <c r="X74" s="45">
        <v>0</v>
      </c>
      <c r="Z74" s="45">
        <f t="shared" si="82"/>
        <v>8.6973804172497157E-2</v>
      </c>
      <c r="AA74" s="45">
        <v>5.1999999999999998E-2</v>
      </c>
      <c r="AB74" s="45">
        <v>3.497380417249716E-2</v>
      </c>
    </row>
    <row r="75" spans="1:28" ht="11.25" customHeight="1" x14ac:dyDescent="0.2">
      <c r="A75" s="43" t="s">
        <v>80</v>
      </c>
      <c r="B75" s="67">
        <f t="shared" si="75"/>
        <v>0.61259102677821309</v>
      </c>
      <c r="C75" s="67">
        <f>SUMIF($F$4:$AB$4,C$4,$F75:$AB75)</f>
        <v>0.38905000000000001</v>
      </c>
      <c r="D75" s="67">
        <f t="shared" si="76"/>
        <v>0.22354102677821303</v>
      </c>
      <c r="E75" s="13"/>
      <c r="F75" s="45">
        <f t="shared" si="77"/>
        <v>0</v>
      </c>
      <c r="G75" s="45">
        <v>0</v>
      </c>
      <c r="H75" s="45">
        <v>0</v>
      </c>
      <c r="I75" s="45"/>
      <c r="J75" s="45">
        <f t="shared" si="78"/>
        <v>0</v>
      </c>
      <c r="K75" s="45">
        <v>0</v>
      </c>
      <c r="L75" s="45">
        <v>0</v>
      </c>
      <c r="N75" s="45">
        <f t="shared" si="79"/>
        <v>0</v>
      </c>
      <c r="O75" s="45">
        <v>0</v>
      </c>
      <c r="P75" s="45">
        <v>0</v>
      </c>
      <c r="R75" s="45">
        <f t="shared" si="80"/>
        <v>6.6780614528660132E-2</v>
      </c>
      <c r="S75" s="45">
        <v>5.0049999999999997E-2</v>
      </c>
      <c r="T75" s="45">
        <v>1.6730614528660134E-2</v>
      </c>
      <c r="V75" s="45">
        <f t="shared" si="81"/>
        <v>0.13885421221941893</v>
      </c>
      <c r="W75" s="45">
        <v>0.09</v>
      </c>
      <c r="X75" s="45">
        <v>4.8854212219418935E-2</v>
      </c>
      <c r="Z75" s="45">
        <f t="shared" si="82"/>
        <v>0.40695620003013394</v>
      </c>
      <c r="AA75" s="45">
        <v>0.249</v>
      </c>
      <c r="AB75" s="45">
        <v>0.15795620003013394</v>
      </c>
    </row>
    <row r="76" spans="1:28" ht="11.25" customHeight="1" x14ac:dyDescent="0.2">
      <c r="A76" s="43" t="s">
        <v>81</v>
      </c>
      <c r="B76" s="67">
        <f t="shared" si="75"/>
        <v>7.4317239935078869E-2</v>
      </c>
      <c r="C76" s="67">
        <f>SUMIF($F$4:$AB$4,C$4,$F76:$AB76)</f>
        <v>6.5000000000000002E-2</v>
      </c>
      <c r="D76" s="67">
        <f t="shared" si="76"/>
        <v>9.31723993507887E-3</v>
      </c>
      <c r="E76" s="13"/>
      <c r="F76" s="45">
        <f t="shared" si="77"/>
        <v>4.4999999999999998E-2</v>
      </c>
      <c r="G76" s="45">
        <v>4.4999999999999998E-2</v>
      </c>
      <c r="H76" s="45">
        <v>0</v>
      </c>
      <c r="I76" s="45"/>
      <c r="J76" s="45">
        <f t="shared" si="78"/>
        <v>0</v>
      </c>
      <c r="K76" s="45">
        <v>0</v>
      </c>
      <c r="L76" s="45">
        <v>0</v>
      </c>
      <c r="N76" s="45">
        <f t="shared" si="79"/>
        <v>0</v>
      </c>
      <c r="O76" s="45">
        <v>0</v>
      </c>
      <c r="P76" s="45">
        <v>0</v>
      </c>
      <c r="R76" s="45">
        <f t="shared" si="80"/>
        <v>0</v>
      </c>
      <c r="S76" s="45">
        <v>0</v>
      </c>
      <c r="T76" s="45">
        <v>0</v>
      </c>
      <c r="V76" s="45">
        <f t="shared" si="81"/>
        <v>2.931723993507887E-2</v>
      </c>
      <c r="W76" s="45">
        <v>0.02</v>
      </c>
      <c r="X76" s="45">
        <v>9.31723993507887E-3</v>
      </c>
      <c r="Z76" s="45">
        <f t="shared" si="82"/>
        <v>0</v>
      </c>
      <c r="AA76" s="45">
        <v>0</v>
      </c>
      <c r="AB76" s="45">
        <v>0</v>
      </c>
    </row>
    <row r="77" spans="1:28" ht="11.25" customHeight="1" x14ac:dyDescent="0.2">
      <c r="A77" s="43"/>
      <c r="B77" s="45"/>
      <c r="C77" s="45"/>
      <c r="D77" s="45"/>
      <c r="E77" s="13"/>
      <c r="F77" s="45"/>
      <c r="G77" s="45"/>
      <c r="H77" s="45"/>
      <c r="I77" s="45"/>
      <c r="J77" s="45"/>
      <c r="K77" s="45"/>
      <c r="L77" s="45"/>
      <c r="N77" s="45"/>
      <c r="O77" s="45"/>
      <c r="P77" s="45"/>
      <c r="R77" s="45"/>
      <c r="S77" s="45"/>
      <c r="T77" s="45"/>
      <c r="V77" s="45"/>
      <c r="W77" s="45"/>
      <c r="X77" s="45"/>
      <c r="Z77" s="45"/>
      <c r="AA77" s="45"/>
      <c r="AB77" s="45"/>
    </row>
    <row r="78" spans="1:28" s="1" customFormat="1" ht="11.25" customHeight="1" x14ac:dyDescent="0.25">
      <c r="A78" s="33" t="s">
        <v>82</v>
      </c>
      <c r="B78" s="46">
        <f>SUM(C78:D78)</f>
        <v>1.9376275529921285</v>
      </c>
      <c r="C78" s="46">
        <f>SUM(C79:C81)</f>
        <v>1.6543333333333332</v>
      </c>
      <c r="D78" s="46">
        <f>SUM(D79:D81)</f>
        <v>0.2832942196587952</v>
      </c>
      <c r="E78" s="44"/>
      <c r="F78" s="46">
        <f>SUM(G78:H78)</f>
        <v>0.8</v>
      </c>
      <c r="G78" s="46">
        <f>SUM(G79:G81)</f>
        <v>0.8</v>
      </c>
      <c r="H78" s="46">
        <f>SUM(H79:H81)</f>
        <v>0</v>
      </c>
      <c r="I78" s="46"/>
      <c r="J78" s="46">
        <f>SUM(K78:L78)</f>
        <v>0.59609836228054802</v>
      </c>
      <c r="K78" s="46">
        <f>SUM(K79:K81)</f>
        <v>0.48433333333333334</v>
      </c>
      <c r="L78" s="46">
        <f>SUM(L79:L81)</f>
        <v>0.11176502894721474</v>
      </c>
      <c r="N78" s="46">
        <f>SUM(O78:P78)</f>
        <v>0.33777250649051427</v>
      </c>
      <c r="O78" s="46">
        <f>SUM(O79:O81)</f>
        <v>0.25800000000000001</v>
      </c>
      <c r="P78" s="46">
        <f>SUM(P79:P81)</f>
        <v>7.9772506490514289E-2</v>
      </c>
      <c r="R78" s="46">
        <f>SUM(S78:T78)</f>
        <v>0</v>
      </c>
      <c r="S78" s="46">
        <f>SUM(S79:S81)</f>
        <v>0</v>
      </c>
      <c r="T78" s="46">
        <f>SUM(T79:T81)</f>
        <v>0</v>
      </c>
      <c r="V78" s="46">
        <f>SUM(W78:X78)</f>
        <v>4.0843897021530531E-2</v>
      </c>
      <c r="W78" s="46">
        <f>SUM(W79:W81)</f>
        <v>2.5999999999999999E-2</v>
      </c>
      <c r="X78" s="46">
        <f>SUM(X79:X81)</f>
        <v>1.4843897021530531E-2</v>
      </c>
      <c r="Z78" s="46">
        <f>SUM(AA78:AB78)</f>
        <v>0.16291278719953561</v>
      </c>
      <c r="AA78" s="46">
        <f>SUM(AA79:AA81)</f>
        <v>8.6000000000000007E-2</v>
      </c>
      <c r="AB78" s="46">
        <f>SUM(AB79:AB81)</f>
        <v>7.6912787199535607E-2</v>
      </c>
    </row>
    <row r="79" spans="1:28" ht="11.25" customHeight="1" x14ac:dyDescent="0.2">
      <c r="A79" s="43" t="s">
        <v>83</v>
      </c>
      <c r="B79" s="67">
        <f>SUM(C79:D79)</f>
        <v>0.2282889641570035</v>
      </c>
      <c r="C79" s="67">
        <f>SUMIF($F$4:$AB$4,C$4,$F79:$AB79)</f>
        <v>0.16399999999999998</v>
      </c>
      <c r="D79" s="67">
        <f t="shared" ref="D79:D81" si="83">SUMIF($F$4:$AB$4,D$4,$F79:$AB79)</f>
        <v>6.4288964157003539E-2</v>
      </c>
      <c r="E79" s="13"/>
      <c r="F79" s="45">
        <f t="shared" ref="F79:F81" si="84">SUM(G79:H79)</f>
        <v>0</v>
      </c>
      <c r="G79" s="45">
        <v>0</v>
      </c>
      <c r="H79" s="45">
        <v>0</v>
      </c>
      <c r="I79" s="45"/>
      <c r="J79" s="45">
        <f t="shared" ref="J79:J81" si="85">SUM(K79:L79)</f>
        <v>0</v>
      </c>
      <c r="K79" s="45">
        <v>0</v>
      </c>
      <c r="L79" s="45">
        <v>0</v>
      </c>
      <c r="N79" s="45">
        <f t="shared" ref="N79:N81" si="86">SUM(O79:P79)</f>
        <v>0.15181564919046864</v>
      </c>
      <c r="O79" s="45">
        <v>0.11799999999999999</v>
      </c>
      <c r="P79" s="45">
        <v>3.381564919046863E-2</v>
      </c>
      <c r="R79" s="45">
        <f t="shared" ref="R79:R81" si="87">SUM(S79:T79)</f>
        <v>0</v>
      </c>
      <c r="S79" s="45">
        <v>0</v>
      </c>
      <c r="T79" s="45">
        <v>0</v>
      </c>
      <c r="V79" s="45">
        <f t="shared" ref="V79:V81" si="88">SUM(W79:X79)</f>
        <v>4.0843897021530531E-2</v>
      </c>
      <c r="W79" s="45">
        <v>2.5999999999999999E-2</v>
      </c>
      <c r="X79" s="45">
        <v>1.4843897021530531E-2</v>
      </c>
      <c r="Z79" s="45">
        <f t="shared" ref="Z79:Z81" si="89">SUM(AA79:AB79)</f>
        <v>3.5629417945004377E-2</v>
      </c>
      <c r="AA79" s="45">
        <v>0.02</v>
      </c>
      <c r="AB79" s="45">
        <v>1.5629417945004376E-2</v>
      </c>
    </row>
    <row r="80" spans="1:28" ht="11.25" customHeight="1" x14ac:dyDescent="0.2">
      <c r="A80" s="43" t="s">
        <v>84</v>
      </c>
      <c r="B80" s="67">
        <f>SUM(C80:D80)</f>
        <v>1.1137836286408336</v>
      </c>
      <c r="C80" s="67">
        <f>SUMIF($F$4:$AB$4,C$4,$F80:$AB80)</f>
        <v>1.05</v>
      </c>
      <c r="D80" s="67">
        <f t="shared" si="83"/>
        <v>6.3783628640833617E-2</v>
      </c>
      <c r="E80" s="13"/>
      <c r="F80" s="45">
        <f t="shared" si="84"/>
        <v>0.8</v>
      </c>
      <c r="G80" s="45">
        <v>0.8</v>
      </c>
      <c r="H80" s="45">
        <v>0</v>
      </c>
      <c r="I80" s="45"/>
      <c r="J80" s="45">
        <f t="shared" si="85"/>
        <v>0.31378362864083365</v>
      </c>
      <c r="K80" s="45">
        <v>0.25</v>
      </c>
      <c r="L80" s="45">
        <v>6.3783628640833617E-2</v>
      </c>
      <c r="N80" s="45">
        <f t="shared" si="86"/>
        <v>0</v>
      </c>
      <c r="O80" s="45">
        <v>0</v>
      </c>
      <c r="P80" s="45">
        <v>0</v>
      </c>
      <c r="R80" s="45">
        <f t="shared" si="87"/>
        <v>0</v>
      </c>
      <c r="S80" s="45">
        <v>0</v>
      </c>
      <c r="T80" s="45">
        <v>0</v>
      </c>
      <c r="V80" s="45">
        <f t="shared" si="88"/>
        <v>0</v>
      </c>
      <c r="W80" s="45">
        <v>0</v>
      </c>
      <c r="X80" s="45">
        <v>0</v>
      </c>
      <c r="Z80" s="45">
        <f t="shared" si="89"/>
        <v>0</v>
      </c>
      <c r="AA80" s="45">
        <v>0</v>
      </c>
      <c r="AB80" s="45">
        <v>0</v>
      </c>
    </row>
    <row r="81" spans="1:28" ht="11.25" customHeight="1" x14ac:dyDescent="0.2">
      <c r="A81" s="43" t="s">
        <v>85</v>
      </c>
      <c r="B81" s="67">
        <f>SUM(C81:D81)</f>
        <v>0.59555496019429133</v>
      </c>
      <c r="C81" s="67">
        <f>SUMIF($F$4:$AB$4,C$4,$F81:$AB81)</f>
        <v>0.44033333333333335</v>
      </c>
      <c r="D81" s="67">
        <f t="shared" si="83"/>
        <v>0.15522162686095803</v>
      </c>
      <c r="E81" s="13"/>
      <c r="F81" s="45">
        <f t="shared" si="84"/>
        <v>0</v>
      </c>
      <c r="G81" s="45">
        <v>0</v>
      </c>
      <c r="H81" s="45">
        <v>0</v>
      </c>
      <c r="I81" s="45"/>
      <c r="J81" s="45">
        <f t="shared" si="85"/>
        <v>0.28231473363971443</v>
      </c>
      <c r="K81" s="45">
        <v>0.23433333333333334</v>
      </c>
      <c r="L81" s="45">
        <v>4.7981400306381115E-2</v>
      </c>
      <c r="N81" s="45">
        <f t="shared" si="86"/>
        <v>0.18595685730004569</v>
      </c>
      <c r="O81" s="45">
        <v>0.14000000000000001</v>
      </c>
      <c r="P81" s="45">
        <v>4.5956857300045666E-2</v>
      </c>
      <c r="R81" s="45">
        <f t="shared" si="87"/>
        <v>0</v>
      </c>
      <c r="S81" s="45">
        <v>0</v>
      </c>
      <c r="T81" s="45">
        <v>0</v>
      </c>
      <c r="V81" s="45">
        <f t="shared" si="88"/>
        <v>0</v>
      </c>
      <c r="W81" s="45">
        <v>0</v>
      </c>
      <c r="X81" s="45">
        <v>0</v>
      </c>
      <c r="Z81" s="45">
        <f t="shared" si="89"/>
        <v>0.12728336925453124</v>
      </c>
      <c r="AA81" s="45">
        <v>6.6000000000000003E-2</v>
      </c>
      <c r="AB81" s="45">
        <v>6.1283369254531234E-2</v>
      </c>
    </row>
    <row r="82" spans="1:28" x14ac:dyDescent="0.2">
      <c r="A82" s="14"/>
      <c r="B82" s="12"/>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x14ac:dyDescent="0.2">
      <c r="A83" s="15" t="s">
        <v>12</v>
      </c>
      <c r="B83" s="15"/>
      <c r="C83" s="5"/>
      <c r="D83" s="5"/>
      <c r="E83" s="5"/>
    </row>
    <row r="84" spans="1:28" x14ac:dyDescent="0.2">
      <c r="A84" s="16"/>
      <c r="C84" s="5"/>
      <c r="D84" s="5"/>
      <c r="E84" s="5"/>
    </row>
    <row r="85" spans="1:28" x14ac:dyDescent="0.2">
      <c r="A85" s="17"/>
      <c r="B85" s="2"/>
    </row>
    <row r="86" spans="1:28" x14ac:dyDescent="0.2">
      <c r="A86" s="2"/>
      <c r="B86" s="2"/>
    </row>
    <row r="87" spans="1:28" x14ac:dyDescent="0.2">
      <c r="A87" s="2"/>
      <c r="B87" s="2"/>
    </row>
    <row r="88" spans="1:28" x14ac:dyDescent="0.2">
      <c r="A88" s="2"/>
      <c r="B88" s="2"/>
    </row>
    <row r="89" spans="1:28" x14ac:dyDescent="0.2">
      <c r="C89" s="5"/>
      <c r="D89" s="5"/>
      <c r="E89" s="5"/>
    </row>
    <row r="90" spans="1:28" x14ac:dyDescent="0.2">
      <c r="C90" s="5"/>
      <c r="D90" s="5"/>
      <c r="E90" s="5"/>
    </row>
    <row r="91" spans="1:28" x14ac:dyDescent="0.2">
      <c r="C91" s="5"/>
      <c r="D91" s="5"/>
      <c r="E91" s="5"/>
    </row>
    <row r="92" spans="1:28" x14ac:dyDescent="0.2">
      <c r="C92" s="5"/>
      <c r="D92" s="5"/>
      <c r="E92" s="5"/>
    </row>
    <row r="93" spans="1:28" x14ac:dyDescent="0.2">
      <c r="C93" s="5"/>
      <c r="D93" s="5"/>
      <c r="E93" s="5"/>
    </row>
    <row r="94" spans="1:28" x14ac:dyDescent="0.2">
      <c r="C94" s="5"/>
      <c r="D94" s="5"/>
      <c r="E94" s="5"/>
    </row>
  </sheetData>
  <mergeCells count="6">
    <mergeCell ref="Z3:AB3"/>
    <mergeCell ref="F3:H3"/>
    <mergeCell ref="J3:L3"/>
    <mergeCell ref="N3:P3"/>
    <mergeCell ref="R3:T3"/>
    <mergeCell ref="V3:X3"/>
  </mergeCells>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B94"/>
  <sheetViews>
    <sheetView showZeros="0" workbookViewId="0">
      <pane xSplit="1" ySplit="6" topLeftCell="B7" activePane="bottomRight" state="frozen"/>
      <selection pane="topRight"/>
      <selection pane="bottomLeft"/>
      <selection pane="bottomRight"/>
    </sheetView>
  </sheetViews>
  <sheetFormatPr defaultColWidth="9.1796875" defaultRowHeight="10" x14ac:dyDescent="0.2"/>
  <cols>
    <col min="1" max="1" width="47.26953125" style="5" bestFit="1" customWidth="1"/>
    <col min="2" max="2" width="8.7265625" style="5" customWidth="1"/>
    <col min="3" max="4" width="8.7265625" style="2" customWidth="1"/>
    <col min="5" max="5" width="1.7265625" style="2" customWidth="1"/>
    <col min="6" max="8" width="8.7265625" style="2" customWidth="1"/>
    <col min="9" max="9" width="1.7265625" style="2" customWidth="1"/>
    <col min="10" max="12" width="8.7265625" style="2" customWidth="1"/>
    <col min="13" max="13" width="1.7265625" style="2" customWidth="1"/>
    <col min="14" max="16" width="8.7265625" style="2" customWidth="1"/>
    <col min="17" max="17" width="1.7265625" style="2" customWidth="1"/>
    <col min="18" max="20" width="8.7265625" style="2" customWidth="1"/>
    <col min="21" max="21" width="1.7265625" style="2" customWidth="1"/>
    <col min="22" max="24" width="8.7265625" style="2" customWidth="1"/>
    <col min="25" max="25" width="1.7265625" style="2" customWidth="1"/>
    <col min="26" max="28" width="8.7265625" style="2" customWidth="1"/>
    <col min="29" max="16384" width="9.1796875" style="2"/>
  </cols>
  <sheetData>
    <row r="1" spans="1:28" ht="11.25" customHeight="1" x14ac:dyDescent="0.25">
      <c r="A1" s="1" t="s">
        <v>88</v>
      </c>
      <c r="B1" s="2"/>
    </row>
    <row r="2" spans="1:28" ht="22.5" customHeight="1" x14ac:dyDescent="0.2">
      <c r="A2" s="51" t="s">
        <v>135</v>
      </c>
      <c r="B2" s="2"/>
      <c r="G2" s="47">
        <v>1</v>
      </c>
      <c r="H2" s="47">
        <v>1</v>
      </c>
      <c r="I2" s="48"/>
      <c r="J2" s="47"/>
      <c r="K2" s="47">
        <v>2</v>
      </c>
      <c r="L2" s="47">
        <v>2</v>
      </c>
      <c r="M2" s="48"/>
      <c r="N2" s="47"/>
      <c r="O2" s="47">
        <v>3</v>
      </c>
      <c r="P2" s="47">
        <v>3</v>
      </c>
      <c r="Q2" s="48"/>
      <c r="R2" s="47"/>
      <c r="S2" s="47">
        <v>4</v>
      </c>
      <c r="T2" s="47">
        <v>4</v>
      </c>
      <c r="U2" s="48"/>
      <c r="V2" s="47"/>
      <c r="W2" s="47">
        <v>5</v>
      </c>
      <c r="X2" s="47">
        <v>5</v>
      </c>
      <c r="Y2" s="48"/>
      <c r="Z2" s="47"/>
      <c r="AA2" s="49" t="s">
        <v>75</v>
      </c>
      <c r="AB2" s="49" t="s">
        <v>75</v>
      </c>
    </row>
    <row r="3" spans="1:28" ht="11.25" customHeight="1" x14ac:dyDescent="0.2">
      <c r="A3" s="50"/>
      <c r="B3" s="42" t="s">
        <v>4</v>
      </c>
      <c r="C3" s="6"/>
      <c r="D3" s="6"/>
      <c r="E3" s="4"/>
      <c r="F3" s="123" t="s">
        <v>14</v>
      </c>
      <c r="G3" s="123"/>
      <c r="H3" s="123"/>
      <c r="I3" s="7"/>
      <c r="J3" s="123" t="s">
        <v>33</v>
      </c>
      <c r="K3" s="123"/>
      <c r="L3" s="123"/>
      <c r="M3" s="7"/>
      <c r="N3" s="123" t="s">
        <v>34</v>
      </c>
      <c r="O3" s="123"/>
      <c r="P3" s="123"/>
      <c r="Q3" s="7"/>
      <c r="R3" s="123" t="s">
        <v>35</v>
      </c>
      <c r="S3" s="123"/>
      <c r="T3" s="123"/>
      <c r="U3" s="7"/>
      <c r="V3" s="123" t="s">
        <v>36</v>
      </c>
      <c r="W3" s="123"/>
      <c r="X3" s="123"/>
      <c r="Y3" s="7"/>
      <c r="Z3" s="123" t="s">
        <v>37</v>
      </c>
      <c r="AA3" s="123"/>
      <c r="AB3" s="123"/>
    </row>
    <row r="4" spans="1:28" ht="11.25" customHeight="1" x14ac:dyDescent="0.2">
      <c r="A4" s="3"/>
      <c r="B4" s="8" t="s">
        <v>4</v>
      </c>
      <c r="C4" s="8" t="s">
        <v>15</v>
      </c>
      <c r="D4" s="8" t="s">
        <v>16</v>
      </c>
      <c r="E4" s="8"/>
      <c r="F4" s="8" t="s">
        <v>4</v>
      </c>
      <c r="G4" s="8" t="s">
        <v>15</v>
      </c>
      <c r="H4" s="8" t="s">
        <v>16</v>
      </c>
      <c r="I4" s="8"/>
      <c r="J4" s="8" t="s">
        <v>4</v>
      </c>
      <c r="K4" s="8" t="s">
        <v>15</v>
      </c>
      <c r="L4" s="8" t="s">
        <v>16</v>
      </c>
      <c r="M4" s="8"/>
      <c r="N4" s="8" t="s">
        <v>4</v>
      </c>
      <c r="O4" s="8" t="s">
        <v>15</v>
      </c>
      <c r="P4" s="8" t="s">
        <v>16</v>
      </c>
      <c r="Q4" s="8"/>
      <c r="R4" s="8" t="s">
        <v>4</v>
      </c>
      <c r="S4" s="8" t="s">
        <v>15</v>
      </c>
      <c r="T4" s="8" t="s">
        <v>16</v>
      </c>
      <c r="U4" s="8"/>
      <c r="V4" s="8" t="s">
        <v>4</v>
      </c>
      <c r="W4" s="8" t="s">
        <v>15</v>
      </c>
      <c r="X4" s="8" t="s">
        <v>16</v>
      </c>
      <c r="Y4" s="8"/>
      <c r="Z4" s="8" t="s">
        <v>4</v>
      </c>
      <c r="AA4" s="8" t="s">
        <v>15</v>
      </c>
      <c r="AB4" s="8" t="s">
        <v>16</v>
      </c>
    </row>
    <row r="5" spans="1:28" ht="11.25" customHeight="1" x14ac:dyDescent="0.2">
      <c r="A5" s="2"/>
      <c r="B5" s="2"/>
      <c r="C5" s="9"/>
      <c r="D5" s="9"/>
      <c r="E5" s="9"/>
      <c r="F5" s="9"/>
      <c r="G5" s="9"/>
      <c r="H5" s="9"/>
      <c r="I5" s="9"/>
      <c r="J5" s="9"/>
      <c r="K5" s="9"/>
      <c r="L5" s="9"/>
      <c r="M5" s="9"/>
      <c r="N5" s="9"/>
      <c r="O5" s="9"/>
      <c r="P5" s="9"/>
      <c r="Q5" s="9"/>
      <c r="R5" s="9"/>
      <c r="S5" s="9"/>
      <c r="T5" s="9"/>
      <c r="U5" s="9"/>
      <c r="V5" s="9"/>
      <c r="W5" s="9"/>
      <c r="X5" s="9"/>
      <c r="Y5" s="9"/>
      <c r="Z5" s="9"/>
      <c r="AA5" s="9"/>
      <c r="AB5" s="9"/>
    </row>
    <row r="6" spans="1:28" ht="11.25" customHeight="1" x14ac:dyDescent="0.2">
      <c r="A6" s="2"/>
      <c r="B6" s="37" t="s">
        <v>13</v>
      </c>
      <c r="C6" s="8"/>
      <c r="D6" s="8"/>
      <c r="E6" s="8"/>
      <c r="F6" s="8"/>
      <c r="G6" s="8"/>
      <c r="H6" s="8"/>
      <c r="I6" s="8"/>
      <c r="J6" s="8"/>
      <c r="K6" s="8"/>
      <c r="L6" s="8"/>
      <c r="M6" s="8"/>
      <c r="N6" s="8"/>
      <c r="O6" s="8"/>
      <c r="P6" s="8"/>
      <c r="Q6" s="8"/>
      <c r="R6" s="8"/>
      <c r="S6" s="8"/>
      <c r="T6" s="8"/>
      <c r="U6" s="8"/>
      <c r="V6" s="8"/>
      <c r="W6" s="8"/>
      <c r="X6" s="8"/>
      <c r="Y6" s="8"/>
      <c r="Z6" s="8"/>
      <c r="AA6" s="8"/>
      <c r="AB6" s="8"/>
    </row>
    <row r="7" spans="1:28" ht="11.25" customHeight="1" x14ac:dyDescent="0.2">
      <c r="A7" s="2"/>
      <c r="B7" s="2"/>
      <c r="C7" s="10"/>
      <c r="D7" s="5"/>
      <c r="E7" s="5"/>
    </row>
    <row r="8" spans="1:28" s="1" customFormat="1" ht="11.25" customHeight="1" x14ac:dyDescent="0.25">
      <c r="A8" s="18" t="s">
        <v>32</v>
      </c>
      <c r="B8" s="65">
        <f>SUM(C8:D8)</f>
        <v>664.93136662689778</v>
      </c>
      <c r="C8" s="65">
        <f>SUM(C10,C26,C30,C37,C44,C49,C58,C71,C78)</f>
        <v>574.29032196666662</v>
      </c>
      <c r="D8" s="65">
        <f>SUM(D10,D26,D30,D37,D44,D49,D58,D71,D78)</f>
        <v>90.641044660231202</v>
      </c>
      <c r="E8" s="66"/>
      <c r="F8" s="65">
        <f>SUM(G8:H8)</f>
        <v>356.68200000000002</v>
      </c>
      <c r="G8" s="65">
        <f>SUM(G10,G26,G30,G37,G44,G49,G58,G71,G78)</f>
        <v>356.68200000000002</v>
      </c>
      <c r="H8" s="65">
        <f>SUM(H10,H26,H30,H37,H44,H49,H58,H71,H78)</f>
        <v>0</v>
      </c>
      <c r="I8" s="65"/>
      <c r="J8" s="65">
        <f>SUM(K8:L8)</f>
        <v>93.653419904550375</v>
      </c>
      <c r="K8" s="65">
        <f>SUM(K10,K26,K30,K37,K44,K49,K58,K71,K78)</f>
        <v>77.874886000000004</v>
      </c>
      <c r="L8" s="65">
        <f>SUM(L10,L26,L30,L37,L44,L49,L58,L71,L78)</f>
        <v>15.778533904550367</v>
      </c>
      <c r="M8" s="65"/>
      <c r="N8" s="65">
        <f>SUM(O8:P8)</f>
        <v>48.850754318459948</v>
      </c>
      <c r="O8" s="65">
        <f>SUM(O10,O26,O30,O37,O44,O49,O58,O71,O78)</f>
        <v>34.942549999999997</v>
      </c>
      <c r="P8" s="65">
        <f>SUM(P10,P26,P30,P37,P44,P49,P58,P71,P78)</f>
        <v>13.908204318459951</v>
      </c>
      <c r="Q8" s="65"/>
      <c r="R8" s="65">
        <f>SUM(S8:T8)</f>
        <v>59.10366165839676</v>
      </c>
      <c r="S8" s="65">
        <f>SUM(S10,S26,S30,S37,S44,S49,S58,S71,S78)</f>
        <v>41.508493999999999</v>
      </c>
      <c r="T8" s="65">
        <f>SUM(T10,T26,T30,T37,T44,T49,T58,T71,T78)</f>
        <v>17.595167658396758</v>
      </c>
      <c r="U8" s="65"/>
      <c r="V8" s="65">
        <f>SUM(W8:X8)</f>
        <v>81.553234003991946</v>
      </c>
      <c r="W8" s="65">
        <f>SUM(W10,W26,W30,W37,W44,W49,W58,W71,W78)</f>
        <v>47.676051000000001</v>
      </c>
      <c r="X8" s="65">
        <f>SUM(X10,X26,X30,X37,X44,X49,X58,X71,X78)</f>
        <v>33.877183003991952</v>
      </c>
      <c r="Y8" s="65"/>
      <c r="Z8" s="65">
        <f>SUM(AA8:AB8)</f>
        <v>25.08829674149883</v>
      </c>
      <c r="AA8" s="65">
        <f>SUM(AA10,AA26,AA30,AA37,AA44,AA49,AA58,AA71,AA78)</f>
        <v>15.606340966666664</v>
      </c>
      <c r="AB8" s="65">
        <f>SUM(AB10,AB26,AB30,AB37,AB44,AB49,AB58,AB71,AB78)</f>
        <v>9.4819557748321657</v>
      </c>
    </row>
    <row r="9" spans="1:28" ht="11.25" customHeight="1" x14ac:dyDescent="0.2">
      <c r="A9" s="11"/>
      <c r="B9" s="2"/>
      <c r="E9" s="13"/>
    </row>
    <row r="10" spans="1:28" s="1" customFormat="1" ht="11.25" customHeight="1" x14ac:dyDescent="0.25">
      <c r="A10" s="33" t="s">
        <v>31</v>
      </c>
      <c r="B10" s="46">
        <f t="shared" ref="B10:B24" si="0">SUM(C10:D10)</f>
        <v>196.58522436024617</v>
      </c>
      <c r="C10" s="46">
        <f>SUM(C11:C24)</f>
        <v>171.64198429999999</v>
      </c>
      <c r="D10" s="46">
        <f>SUM(D11:D24)</f>
        <v>24.943240060246197</v>
      </c>
      <c r="E10" s="44"/>
      <c r="F10" s="46">
        <f>SUM(G10:H10)</f>
        <v>106.74300000000001</v>
      </c>
      <c r="G10" s="46">
        <f>SUM(G11:G24)</f>
        <v>106.74300000000001</v>
      </c>
      <c r="H10" s="46">
        <f>SUM(H11:H24)</f>
        <v>0</v>
      </c>
      <c r="I10" s="46"/>
      <c r="J10" s="46">
        <f>SUM(K10:L10)</f>
        <v>23.635565584221865</v>
      </c>
      <c r="K10" s="46">
        <f>SUM(K11:K24)</f>
        <v>19.548666666666666</v>
      </c>
      <c r="L10" s="46">
        <f>SUM(L11:L24)</f>
        <v>4.0868989175551986</v>
      </c>
      <c r="N10" s="46">
        <f>SUM(O10:P10)</f>
        <v>15.400987407908509</v>
      </c>
      <c r="O10" s="46">
        <f>SUM(O11:O24)</f>
        <v>10.156000000000001</v>
      </c>
      <c r="P10" s="46">
        <f>SUM(P11:P24)</f>
        <v>5.2449874079085097</v>
      </c>
      <c r="R10" s="46">
        <f>SUM(S10:T10)</f>
        <v>24.402230123274666</v>
      </c>
      <c r="S10" s="46">
        <f>SUM(S11:S24)</f>
        <v>17.658671000000002</v>
      </c>
      <c r="T10" s="46">
        <f>SUM(T11:T24)</f>
        <v>6.7435591232746637</v>
      </c>
      <c r="V10" s="46">
        <f>SUM(W10:X10)</f>
        <v>20.080817624396669</v>
      </c>
      <c r="W10" s="46">
        <f>SUM(W11:W24)</f>
        <v>13.222459000000001</v>
      </c>
      <c r="X10" s="46">
        <f>SUM(X11:X24)</f>
        <v>6.8583586243966685</v>
      </c>
      <c r="Z10" s="46">
        <f>SUM(AA10:AB10)</f>
        <v>6.3226236204444923</v>
      </c>
      <c r="AA10" s="46">
        <f>SUM(AA11:AA24)</f>
        <v>4.3131876333333334</v>
      </c>
      <c r="AB10" s="46">
        <f>SUM(AB11:AB24)</f>
        <v>2.0094359871111585</v>
      </c>
    </row>
    <row r="11" spans="1:28" ht="11.25" customHeight="1" x14ac:dyDescent="0.2">
      <c r="A11" s="43" t="s">
        <v>17</v>
      </c>
      <c r="B11" s="67">
        <f t="shared" si="0"/>
        <v>0.2863250649961071</v>
      </c>
      <c r="C11" s="67">
        <f t="shared" ref="C11:C24" si="1">SUMIF($F$4:$AB$4,C$4,$F11:$AB11)</f>
        <v>0.25800000000000001</v>
      </c>
      <c r="D11" s="67">
        <f t="shared" ref="D11:D24" si="2">SUMIF($F$4:$AB$4,D$4,$F11:$AB11)</f>
        <v>2.832506499610711E-2</v>
      </c>
      <c r="E11" s="13"/>
      <c r="F11" s="45">
        <f>SUM(G11:H11)</f>
        <v>0</v>
      </c>
      <c r="G11" s="45">
        <v>0</v>
      </c>
      <c r="H11" s="45">
        <v>0</v>
      </c>
      <c r="I11" s="45"/>
      <c r="J11" s="45">
        <f t="shared" ref="J11:J24" si="3">SUM(K11:L11)</f>
        <v>0.25997526758929995</v>
      </c>
      <c r="K11" s="45">
        <v>0.24</v>
      </c>
      <c r="L11" s="45">
        <v>1.9975267589299978E-2</v>
      </c>
      <c r="N11" s="45">
        <f t="shared" ref="N11:N24" si="4">SUM(O11:P11)</f>
        <v>0</v>
      </c>
      <c r="O11" s="45">
        <v>0</v>
      </c>
      <c r="P11" s="45">
        <v>0</v>
      </c>
      <c r="R11" s="45">
        <f t="shared" ref="R11:R24" si="5">SUM(S11:T11)</f>
        <v>0</v>
      </c>
      <c r="S11" s="45">
        <v>0</v>
      </c>
      <c r="T11" s="45">
        <v>0</v>
      </c>
      <c r="V11" s="45">
        <f t="shared" ref="V11:V24" si="6">SUM(W11:X11)</f>
        <v>2.6349797406807131E-2</v>
      </c>
      <c r="W11" s="45">
        <v>1.7999999999999999E-2</v>
      </c>
      <c r="X11" s="45">
        <v>8.3497974068071322E-3</v>
      </c>
      <c r="Z11" s="45">
        <f t="shared" ref="Z11:Z24" si="7">SUM(AA11:AB11)</f>
        <v>0</v>
      </c>
      <c r="AA11" s="45">
        <v>0</v>
      </c>
      <c r="AB11" s="45">
        <v>0</v>
      </c>
    </row>
    <row r="12" spans="1:28" ht="11.25" customHeight="1" x14ac:dyDescent="0.2">
      <c r="A12" s="43" t="s">
        <v>18</v>
      </c>
      <c r="B12" s="67">
        <f t="shared" si="0"/>
        <v>14.559221456956422</v>
      </c>
      <c r="C12" s="67">
        <f t="shared" si="1"/>
        <v>11.591156966666667</v>
      </c>
      <c r="D12" s="67">
        <f t="shared" si="2"/>
        <v>2.9680644902897551</v>
      </c>
      <c r="E12" s="13"/>
      <c r="F12" s="45">
        <f t="shared" ref="F12:F24" si="8">SUM(G12:H12)</f>
        <v>3.98</v>
      </c>
      <c r="G12" s="45">
        <v>3.98</v>
      </c>
      <c r="H12" s="45">
        <v>0</v>
      </c>
      <c r="I12" s="45"/>
      <c r="J12" s="45">
        <f t="shared" si="3"/>
        <v>1.5873040960927018</v>
      </c>
      <c r="K12" s="45">
        <v>1.2563333333333335</v>
      </c>
      <c r="L12" s="45">
        <v>0.33097076275936832</v>
      </c>
      <c r="N12" s="45">
        <f t="shared" si="4"/>
        <v>1.4828407520142299</v>
      </c>
      <c r="O12" s="45">
        <v>1.131</v>
      </c>
      <c r="P12" s="45">
        <v>0.35184075201423004</v>
      </c>
      <c r="R12" s="45">
        <f t="shared" si="5"/>
        <v>3.1623864147235876</v>
      </c>
      <c r="S12" s="45">
        <v>2.3867940000000001</v>
      </c>
      <c r="T12" s="45">
        <v>0.77559241472358775</v>
      </c>
      <c r="V12" s="45">
        <f t="shared" si="6"/>
        <v>3.4243616645905357</v>
      </c>
      <c r="W12" s="45">
        <v>2.3068420000000001</v>
      </c>
      <c r="X12" s="45">
        <v>1.1175196645905354</v>
      </c>
      <c r="Z12" s="45">
        <f t="shared" si="7"/>
        <v>0.92232852953536648</v>
      </c>
      <c r="AA12" s="45">
        <v>0.53018763333333319</v>
      </c>
      <c r="AB12" s="45">
        <v>0.3921408962020333</v>
      </c>
    </row>
    <row r="13" spans="1:28" ht="11.25" customHeight="1" x14ac:dyDescent="0.2">
      <c r="A13" s="43" t="s">
        <v>19</v>
      </c>
      <c r="B13" s="67">
        <f t="shared" si="0"/>
        <v>11.11045719860852</v>
      </c>
      <c r="C13" s="67">
        <f t="shared" si="1"/>
        <v>10.184635999999999</v>
      </c>
      <c r="D13" s="67">
        <f t="shared" si="2"/>
        <v>0.92582119860852097</v>
      </c>
      <c r="E13" s="13"/>
      <c r="F13" s="45">
        <f t="shared" si="8"/>
        <v>7.5590000000000002</v>
      </c>
      <c r="G13" s="45">
        <v>7.5590000000000002</v>
      </c>
      <c r="H13" s="45">
        <v>0</v>
      </c>
      <c r="I13" s="45"/>
      <c r="J13" s="45">
        <f t="shared" si="3"/>
        <v>0.22638711023579283</v>
      </c>
      <c r="K13" s="45">
        <v>0.22600000000000001</v>
      </c>
      <c r="L13" s="45">
        <v>3.8711023579282377E-4</v>
      </c>
      <c r="N13" s="45">
        <f t="shared" si="4"/>
        <v>0.85390483624352731</v>
      </c>
      <c r="O13" s="45">
        <v>0.67400000000000004</v>
      </c>
      <c r="P13" s="45">
        <v>0.17990483624352727</v>
      </c>
      <c r="R13" s="45">
        <f t="shared" si="5"/>
        <v>1.18957678282182</v>
      </c>
      <c r="S13" s="45">
        <v>0.93799999999999994</v>
      </c>
      <c r="T13" s="45">
        <v>0.25157678282182011</v>
      </c>
      <c r="V13" s="45">
        <f t="shared" si="6"/>
        <v>0.69049126306174013</v>
      </c>
      <c r="W13" s="45">
        <v>0.44763600000000003</v>
      </c>
      <c r="X13" s="45">
        <v>0.24285526306174007</v>
      </c>
      <c r="Z13" s="45">
        <f t="shared" si="7"/>
        <v>0.59109720624564077</v>
      </c>
      <c r="AA13" s="45">
        <v>0.34</v>
      </c>
      <c r="AB13" s="45">
        <v>0.25109720624564075</v>
      </c>
    </row>
    <row r="14" spans="1:28" ht="11.25" customHeight="1" x14ac:dyDescent="0.2">
      <c r="A14" s="43" t="s">
        <v>20</v>
      </c>
      <c r="B14" s="67">
        <f t="shared" si="0"/>
        <v>1.9590211916642155</v>
      </c>
      <c r="C14" s="67">
        <f t="shared" si="1"/>
        <v>1.8708999999999998</v>
      </c>
      <c r="D14" s="67">
        <f t="shared" si="2"/>
        <v>8.8121191664215837E-2</v>
      </c>
      <c r="E14" s="13"/>
      <c r="F14" s="45">
        <f t="shared" si="8"/>
        <v>1.4530000000000001</v>
      </c>
      <c r="G14" s="45">
        <v>1.4530000000000001</v>
      </c>
      <c r="H14" s="45">
        <v>0</v>
      </c>
      <c r="I14" s="45"/>
      <c r="J14" s="45">
        <f t="shared" si="3"/>
        <v>0.27762906692466166</v>
      </c>
      <c r="K14" s="45">
        <v>0.26800000000000002</v>
      </c>
      <c r="L14" s="45">
        <v>9.6290669246616306E-3</v>
      </c>
      <c r="N14" s="45">
        <f t="shared" si="4"/>
        <v>8.2676292569523982E-2</v>
      </c>
      <c r="O14" s="45">
        <v>6.5000000000000002E-2</v>
      </c>
      <c r="P14" s="45">
        <v>1.767629256952398E-2</v>
      </c>
      <c r="R14" s="45">
        <f t="shared" si="5"/>
        <v>9.2067150425064366E-3</v>
      </c>
      <c r="S14" s="45">
        <v>7.0000000000000001E-3</v>
      </c>
      <c r="T14" s="45">
        <v>2.206715042506436E-3</v>
      </c>
      <c r="V14" s="45">
        <f t="shared" si="6"/>
        <v>9.352849255782146E-2</v>
      </c>
      <c r="W14" s="45">
        <v>6.0899999999999996E-2</v>
      </c>
      <c r="X14" s="45">
        <v>3.2628492557821465E-2</v>
      </c>
      <c r="Z14" s="45">
        <f t="shared" si="7"/>
        <v>4.2980624569702322E-2</v>
      </c>
      <c r="AA14" s="45">
        <v>1.7000000000000001E-2</v>
      </c>
      <c r="AB14" s="45">
        <v>2.5980624569702317E-2</v>
      </c>
    </row>
    <row r="15" spans="1:28" ht="11.25" customHeight="1" x14ac:dyDescent="0.2">
      <c r="A15" s="43" t="s">
        <v>21</v>
      </c>
      <c r="B15" s="67">
        <f t="shared" si="0"/>
        <v>41.356531316299524</v>
      </c>
      <c r="C15" s="67">
        <f t="shared" si="1"/>
        <v>40.552</v>
      </c>
      <c r="D15" s="67">
        <f t="shared" si="2"/>
        <v>0.80453131629952579</v>
      </c>
      <c r="E15" s="13"/>
      <c r="F15" s="45">
        <f t="shared" si="8"/>
        <v>36.881</v>
      </c>
      <c r="G15" s="45">
        <v>36.881</v>
      </c>
      <c r="H15" s="45">
        <v>0</v>
      </c>
      <c r="I15" s="45"/>
      <c r="J15" s="45">
        <f t="shared" si="3"/>
        <v>0.79568347828030772</v>
      </c>
      <c r="K15" s="45">
        <v>0.75</v>
      </c>
      <c r="L15" s="45">
        <v>4.5683478280307693E-2</v>
      </c>
      <c r="N15" s="45">
        <f t="shared" si="4"/>
        <v>0.74502508534933964</v>
      </c>
      <c r="O15" s="45">
        <v>0.63600000000000001</v>
      </c>
      <c r="P15" s="45">
        <v>0.10902508534933966</v>
      </c>
      <c r="R15" s="45">
        <f t="shared" si="5"/>
        <v>1.1187665642681166</v>
      </c>
      <c r="S15" s="45">
        <v>1.052</v>
      </c>
      <c r="T15" s="45">
        <v>6.6766564268116585E-2</v>
      </c>
      <c r="V15" s="45">
        <f t="shared" si="6"/>
        <v>1.5843444871557728</v>
      </c>
      <c r="W15" s="45">
        <v>1.101</v>
      </c>
      <c r="X15" s="45">
        <v>0.48334448715577288</v>
      </c>
      <c r="Z15" s="45">
        <f t="shared" si="7"/>
        <v>0.231711701245989</v>
      </c>
      <c r="AA15" s="45">
        <v>0.13200000000000001</v>
      </c>
      <c r="AB15" s="45">
        <v>9.9711701245988979E-2</v>
      </c>
    </row>
    <row r="16" spans="1:28" ht="11.25" customHeight="1" x14ac:dyDescent="0.2">
      <c r="A16" s="43" t="s">
        <v>22</v>
      </c>
      <c r="B16" s="67">
        <f t="shared" si="0"/>
        <v>1.1946651445545382</v>
      </c>
      <c r="C16" s="67">
        <f t="shared" si="1"/>
        <v>0.84399999999999997</v>
      </c>
      <c r="D16" s="67">
        <f t="shared" si="2"/>
        <v>0.35066514455453812</v>
      </c>
      <c r="E16" s="13"/>
      <c r="F16" s="45">
        <f t="shared" si="8"/>
        <v>0</v>
      </c>
      <c r="G16" s="45">
        <v>0</v>
      </c>
      <c r="H16" s="45">
        <v>0</v>
      </c>
      <c r="I16" s="45"/>
      <c r="J16" s="45">
        <f t="shared" si="3"/>
        <v>0.29301122983270111</v>
      </c>
      <c r="K16" s="45">
        <v>0.25</v>
      </c>
      <c r="L16" s="45">
        <v>4.3011229832701128E-2</v>
      </c>
      <c r="N16" s="45">
        <f t="shared" si="4"/>
        <v>4.539885522816927E-2</v>
      </c>
      <c r="O16" s="45">
        <v>0.03</v>
      </c>
      <c r="P16" s="45">
        <v>1.5398855228169271E-2</v>
      </c>
      <c r="R16" s="45">
        <f t="shared" si="5"/>
        <v>6.6570587564858355E-2</v>
      </c>
      <c r="S16" s="45">
        <v>5.0999999999999997E-2</v>
      </c>
      <c r="T16" s="45">
        <v>1.5570587564858353E-2</v>
      </c>
      <c r="V16" s="45">
        <f t="shared" si="6"/>
        <v>0.61643283228496992</v>
      </c>
      <c r="W16" s="45">
        <v>0.41299999999999998</v>
      </c>
      <c r="X16" s="45">
        <v>0.20343283228496997</v>
      </c>
      <c r="Z16" s="45">
        <f t="shared" si="7"/>
        <v>0.17325163964383938</v>
      </c>
      <c r="AA16" s="45">
        <v>0.1</v>
      </c>
      <c r="AB16" s="45">
        <v>7.3251639643839378E-2</v>
      </c>
    </row>
    <row r="17" spans="1:28" ht="11.25" customHeight="1" x14ac:dyDescent="0.2">
      <c r="A17" s="43" t="s">
        <v>23</v>
      </c>
      <c r="B17" s="67">
        <f t="shared" si="0"/>
        <v>1.7053222260665841</v>
      </c>
      <c r="C17" s="67">
        <f t="shared" si="1"/>
        <v>1.2660000000000002</v>
      </c>
      <c r="D17" s="67">
        <f t="shared" si="2"/>
        <v>0.43932222606658383</v>
      </c>
      <c r="E17" s="13"/>
      <c r="F17" s="45">
        <f t="shared" si="8"/>
        <v>0</v>
      </c>
      <c r="G17" s="45">
        <v>0</v>
      </c>
      <c r="H17" s="45">
        <v>0</v>
      </c>
      <c r="I17" s="45"/>
      <c r="J17" s="45">
        <f t="shared" si="3"/>
        <v>0.32641563695012721</v>
      </c>
      <c r="K17" s="45">
        <v>0.25</v>
      </c>
      <c r="L17" s="45">
        <v>7.641563695012718E-2</v>
      </c>
      <c r="N17" s="45">
        <f t="shared" si="4"/>
        <v>4.4802845696131972E-2</v>
      </c>
      <c r="O17" s="45">
        <v>0.03</v>
      </c>
      <c r="P17" s="45">
        <v>1.4802845696131972E-2</v>
      </c>
      <c r="R17" s="45">
        <f t="shared" si="5"/>
        <v>1.0442141855251728</v>
      </c>
      <c r="S17" s="45">
        <v>0.81100000000000005</v>
      </c>
      <c r="T17" s="45">
        <v>0.23321418552517259</v>
      </c>
      <c r="V17" s="45">
        <f t="shared" si="6"/>
        <v>8.7516823866089444E-2</v>
      </c>
      <c r="W17" s="45">
        <v>0.06</v>
      </c>
      <c r="X17" s="45">
        <v>2.7516823866089453E-2</v>
      </c>
      <c r="Z17" s="45">
        <f t="shared" si="7"/>
        <v>0.20237273402906264</v>
      </c>
      <c r="AA17" s="45">
        <v>0.115</v>
      </c>
      <c r="AB17" s="45">
        <v>8.7372734029062635E-2</v>
      </c>
    </row>
    <row r="18" spans="1:28" ht="11.25" customHeight="1" x14ac:dyDescent="0.2">
      <c r="A18" s="43" t="s">
        <v>24</v>
      </c>
      <c r="B18" s="67">
        <f t="shared" si="0"/>
        <v>86.682638765220943</v>
      </c>
      <c r="C18" s="67">
        <f t="shared" si="1"/>
        <v>72.582381666666663</v>
      </c>
      <c r="D18" s="67">
        <f t="shared" si="2"/>
        <v>14.100257098554277</v>
      </c>
      <c r="E18" s="13"/>
      <c r="F18" s="45">
        <f t="shared" si="8"/>
        <v>37.700000000000003</v>
      </c>
      <c r="G18" s="45">
        <v>37.700000000000003</v>
      </c>
      <c r="H18" s="45">
        <v>0</v>
      </c>
      <c r="I18" s="45"/>
      <c r="J18" s="45">
        <f t="shared" si="3"/>
        <v>14.727557554162829</v>
      </c>
      <c r="K18" s="45">
        <v>12.071666666666665</v>
      </c>
      <c r="L18" s="45">
        <v>2.6558908874961635</v>
      </c>
      <c r="N18" s="45">
        <f t="shared" si="4"/>
        <v>9.1993715435918553</v>
      </c>
      <c r="O18" s="45">
        <v>5.45</v>
      </c>
      <c r="P18" s="45">
        <v>3.7493715435918555</v>
      </c>
      <c r="R18" s="45">
        <f t="shared" si="5"/>
        <v>14.902633642204744</v>
      </c>
      <c r="S18" s="45">
        <v>10.353365</v>
      </c>
      <c r="T18" s="45">
        <v>4.549268642204745</v>
      </c>
      <c r="V18" s="45">
        <f t="shared" si="6"/>
        <v>8.2983065631851716</v>
      </c>
      <c r="W18" s="45">
        <v>5.5683500000000006</v>
      </c>
      <c r="X18" s="45">
        <v>2.729956563185171</v>
      </c>
      <c r="Z18" s="45">
        <f t="shared" si="7"/>
        <v>1.8547694620763433</v>
      </c>
      <c r="AA18" s="45">
        <v>1.4390000000000001</v>
      </c>
      <c r="AB18" s="45">
        <v>0.41576946207634324</v>
      </c>
    </row>
    <row r="19" spans="1:28" ht="11.25" customHeight="1" x14ac:dyDescent="0.2">
      <c r="A19" s="43" t="s">
        <v>25</v>
      </c>
      <c r="B19" s="67">
        <f t="shared" si="0"/>
        <v>34.746224320738115</v>
      </c>
      <c r="C19" s="67">
        <f t="shared" si="1"/>
        <v>29.898909666666668</v>
      </c>
      <c r="D19" s="67">
        <f t="shared" si="2"/>
        <v>4.8473146540714449</v>
      </c>
      <c r="E19" s="13"/>
      <c r="F19" s="45">
        <f t="shared" si="8"/>
        <v>17.989999999999998</v>
      </c>
      <c r="G19" s="45">
        <v>17.989999999999998</v>
      </c>
      <c r="H19" s="45">
        <v>0</v>
      </c>
      <c r="I19" s="45"/>
      <c r="J19" s="45">
        <f t="shared" si="3"/>
        <v>4.4172562908706645</v>
      </c>
      <c r="K19" s="45">
        <v>3.4866666666666664</v>
      </c>
      <c r="L19" s="45">
        <v>0.93058962420399804</v>
      </c>
      <c r="N19" s="45">
        <f t="shared" si="4"/>
        <v>2.6949647213562997</v>
      </c>
      <c r="O19" s="45">
        <v>1.99</v>
      </c>
      <c r="P19" s="45">
        <v>0.70496472135629951</v>
      </c>
      <c r="R19" s="45">
        <f t="shared" si="5"/>
        <v>2.375117004878911</v>
      </c>
      <c r="S19" s="45">
        <v>1.799512</v>
      </c>
      <c r="T19" s="45">
        <v>0.57560500487891109</v>
      </c>
      <c r="V19" s="45">
        <f t="shared" si="6"/>
        <v>5.0756325323575009</v>
      </c>
      <c r="W19" s="45">
        <v>3.0967310000000001</v>
      </c>
      <c r="X19" s="45">
        <v>1.9789015323575005</v>
      </c>
      <c r="Z19" s="45">
        <f t="shared" si="7"/>
        <v>2.1932537712747351</v>
      </c>
      <c r="AA19" s="45">
        <v>1.536</v>
      </c>
      <c r="AB19" s="45">
        <v>0.65725377127473517</v>
      </c>
    </row>
    <row r="20" spans="1:28" ht="11.25" customHeight="1" x14ac:dyDescent="0.2">
      <c r="A20" s="43" t="s">
        <v>26</v>
      </c>
      <c r="B20" s="67">
        <f t="shared" si="0"/>
        <v>0</v>
      </c>
      <c r="C20" s="67">
        <f t="shared" si="1"/>
        <v>0</v>
      </c>
      <c r="D20" s="67">
        <f t="shared" si="2"/>
        <v>0</v>
      </c>
      <c r="E20" s="13"/>
      <c r="F20" s="45">
        <f t="shared" si="8"/>
        <v>0</v>
      </c>
      <c r="G20" s="45">
        <v>0</v>
      </c>
      <c r="H20" s="45">
        <v>0</v>
      </c>
      <c r="I20" s="45"/>
      <c r="J20" s="45">
        <f t="shared" si="3"/>
        <v>0</v>
      </c>
      <c r="K20" s="45">
        <v>0</v>
      </c>
      <c r="L20" s="45">
        <v>0</v>
      </c>
      <c r="N20" s="45">
        <f t="shared" si="4"/>
        <v>0</v>
      </c>
      <c r="O20" s="45">
        <v>0</v>
      </c>
      <c r="P20" s="45">
        <v>0</v>
      </c>
      <c r="R20" s="45">
        <f t="shared" si="5"/>
        <v>0</v>
      </c>
      <c r="S20" s="45">
        <v>0</v>
      </c>
      <c r="T20" s="45">
        <v>0</v>
      </c>
      <c r="V20" s="45">
        <f t="shared" si="6"/>
        <v>0</v>
      </c>
      <c r="W20" s="45">
        <v>0</v>
      </c>
      <c r="X20" s="45">
        <v>0</v>
      </c>
      <c r="Z20" s="45">
        <f t="shared" si="7"/>
        <v>0</v>
      </c>
      <c r="AA20" s="45">
        <v>0</v>
      </c>
      <c r="AB20" s="45">
        <v>0</v>
      </c>
    </row>
    <row r="21" spans="1:28" ht="11.25" customHeight="1" x14ac:dyDescent="0.2">
      <c r="A21" s="43" t="s">
        <v>27</v>
      </c>
      <c r="B21" s="67">
        <f t="shared" si="0"/>
        <v>2.9848176751412296</v>
      </c>
      <c r="C21" s="67">
        <f t="shared" si="1"/>
        <v>2.5939999999999999</v>
      </c>
      <c r="D21" s="67">
        <f t="shared" si="2"/>
        <v>0.39081767514122967</v>
      </c>
      <c r="E21" s="13"/>
      <c r="F21" s="45">
        <f t="shared" si="8"/>
        <v>1.18</v>
      </c>
      <c r="G21" s="45">
        <v>1.18</v>
      </c>
      <c r="H21" s="45">
        <v>0</v>
      </c>
      <c r="I21" s="45"/>
      <c r="J21" s="45">
        <f t="shared" si="3"/>
        <v>0.72434585328277812</v>
      </c>
      <c r="K21" s="45">
        <v>0.75</v>
      </c>
      <c r="L21" s="45">
        <v>-2.5654146717221896E-2</v>
      </c>
      <c r="N21" s="45">
        <f t="shared" si="4"/>
        <v>0.25200247585943225</v>
      </c>
      <c r="O21" s="45">
        <v>0.15</v>
      </c>
      <c r="P21" s="45">
        <v>0.10200247585943223</v>
      </c>
      <c r="R21" s="45">
        <f t="shared" si="5"/>
        <v>0.53375822624494629</v>
      </c>
      <c r="S21" s="45">
        <v>0.26</v>
      </c>
      <c r="T21" s="45">
        <v>0.27375822624494628</v>
      </c>
      <c r="V21" s="45">
        <f t="shared" si="6"/>
        <v>0.18385316793026021</v>
      </c>
      <c r="W21" s="45">
        <v>0.15</v>
      </c>
      <c r="X21" s="45">
        <v>3.3853167930260226E-2</v>
      </c>
      <c r="Z21" s="45">
        <f t="shared" si="7"/>
        <v>0.11085795182381279</v>
      </c>
      <c r="AA21" s="45">
        <v>0.104</v>
      </c>
      <c r="AB21" s="45">
        <v>6.8579518238128011E-3</v>
      </c>
    </row>
    <row r="22" spans="1:28" ht="11.25" customHeight="1" x14ac:dyDescent="0.2">
      <c r="A22" s="32" t="s">
        <v>28</v>
      </c>
      <c r="B22" s="67">
        <f t="shared" si="0"/>
        <v>0</v>
      </c>
      <c r="C22" s="67">
        <f t="shared" si="1"/>
        <v>0</v>
      </c>
      <c r="D22" s="67">
        <f t="shared" si="2"/>
        <v>0</v>
      </c>
      <c r="E22" s="13"/>
      <c r="F22" s="45">
        <f t="shared" si="8"/>
        <v>0</v>
      </c>
      <c r="G22" s="45">
        <v>0</v>
      </c>
      <c r="H22" s="45">
        <v>0</v>
      </c>
      <c r="I22" s="45"/>
      <c r="J22" s="45">
        <f t="shared" si="3"/>
        <v>0</v>
      </c>
      <c r="K22" s="45">
        <v>0</v>
      </c>
      <c r="L22" s="45">
        <v>0</v>
      </c>
      <c r="N22" s="45">
        <f t="shared" si="4"/>
        <v>0</v>
      </c>
      <c r="O22" s="45">
        <v>0</v>
      </c>
      <c r="P22" s="45">
        <v>0</v>
      </c>
      <c r="R22" s="45">
        <f t="shared" si="5"/>
        <v>0</v>
      </c>
      <c r="S22" s="45">
        <v>0</v>
      </c>
      <c r="T22" s="45">
        <v>0</v>
      </c>
      <c r="V22" s="45">
        <f t="shared" si="6"/>
        <v>0</v>
      </c>
      <c r="W22" s="45">
        <v>0</v>
      </c>
      <c r="X22" s="45">
        <v>0</v>
      </c>
      <c r="Z22" s="45">
        <f t="shared" si="7"/>
        <v>0</v>
      </c>
      <c r="AA22" s="45">
        <v>0</v>
      </c>
      <c r="AB22" s="45">
        <v>0</v>
      </c>
    </row>
    <row r="23" spans="1:28" ht="11.25" customHeight="1" x14ac:dyDescent="0.2">
      <c r="A23" s="32" t="s">
        <v>29</v>
      </c>
      <c r="B23" s="67">
        <f t="shared" si="0"/>
        <v>0</v>
      </c>
      <c r="C23" s="67">
        <f t="shared" si="1"/>
        <v>0</v>
      </c>
      <c r="D23" s="67">
        <f t="shared" si="2"/>
        <v>0</v>
      </c>
      <c r="E23" s="13"/>
      <c r="F23" s="45">
        <f t="shared" si="8"/>
        <v>0</v>
      </c>
      <c r="G23" s="45">
        <v>0</v>
      </c>
      <c r="H23" s="45">
        <v>0</v>
      </c>
      <c r="I23" s="45"/>
      <c r="J23" s="45">
        <f t="shared" si="3"/>
        <v>0</v>
      </c>
      <c r="K23" s="45">
        <v>0</v>
      </c>
      <c r="L23" s="45">
        <v>0</v>
      </c>
      <c r="N23" s="45">
        <f t="shared" si="4"/>
        <v>0</v>
      </c>
      <c r="O23" s="45">
        <v>0</v>
      </c>
      <c r="P23" s="45">
        <v>0</v>
      </c>
      <c r="R23" s="45">
        <f t="shared" si="5"/>
        <v>0</v>
      </c>
      <c r="S23" s="45">
        <v>0</v>
      </c>
      <c r="T23" s="45">
        <v>0</v>
      </c>
      <c r="V23" s="45">
        <f t="shared" si="6"/>
        <v>0</v>
      </c>
      <c r="W23" s="45">
        <v>0</v>
      </c>
      <c r="X23" s="45">
        <v>0</v>
      </c>
      <c r="Z23" s="45">
        <f t="shared" si="7"/>
        <v>0</v>
      </c>
      <c r="AA23" s="45">
        <v>0</v>
      </c>
      <c r="AB23" s="45">
        <v>0</v>
      </c>
    </row>
    <row r="24" spans="1:28" ht="11.25" customHeight="1" x14ac:dyDescent="0.2">
      <c r="A24" s="32" t="s">
        <v>30</v>
      </c>
      <c r="B24" s="67">
        <f t="shared" si="0"/>
        <v>0</v>
      </c>
      <c r="C24" s="67">
        <f t="shared" si="1"/>
        <v>0</v>
      </c>
      <c r="D24" s="67">
        <f t="shared" si="2"/>
        <v>0</v>
      </c>
      <c r="E24" s="13"/>
      <c r="F24" s="45">
        <f t="shared" si="8"/>
        <v>0</v>
      </c>
      <c r="G24" s="45">
        <v>0</v>
      </c>
      <c r="H24" s="45">
        <v>0</v>
      </c>
      <c r="I24" s="45"/>
      <c r="J24" s="45">
        <f t="shared" si="3"/>
        <v>0</v>
      </c>
      <c r="K24" s="45">
        <v>0</v>
      </c>
      <c r="L24" s="45">
        <v>0</v>
      </c>
      <c r="N24" s="45">
        <f t="shared" si="4"/>
        <v>0</v>
      </c>
      <c r="O24" s="45">
        <v>0</v>
      </c>
      <c r="P24" s="45">
        <v>0</v>
      </c>
      <c r="R24" s="45">
        <f t="shared" si="5"/>
        <v>0</v>
      </c>
      <c r="S24" s="45">
        <v>0</v>
      </c>
      <c r="T24" s="45">
        <v>0</v>
      </c>
      <c r="V24" s="45">
        <f t="shared" si="6"/>
        <v>0</v>
      </c>
      <c r="W24" s="45">
        <v>0</v>
      </c>
      <c r="X24" s="45">
        <v>0</v>
      </c>
      <c r="Z24" s="45">
        <f t="shared" si="7"/>
        <v>0</v>
      </c>
      <c r="AA24" s="45">
        <v>0</v>
      </c>
      <c r="AB24" s="45">
        <v>0</v>
      </c>
    </row>
    <row r="25" spans="1:28" ht="12" customHeight="1" x14ac:dyDescent="0.2">
      <c r="A25" s="32"/>
      <c r="B25" s="45"/>
      <c r="C25" s="45"/>
      <c r="D25" s="45"/>
      <c r="E25" s="13"/>
      <c r="F25" s="45"/>
      <c r="G25" s="45"/>
      <c r="H25" s="45"/>
      <c r="I25" s="45"/>
      <c r="J25" s="45"/>
      <c r="K25" s="45"/>
      <c r="L25" s="45"/>
      <c r="N25" s="45"/>
      <c r="O25" s="45"/>
      <c r="P25" s="45"/>
      <c r="R25" s="45"/>
      <c r="S25" s="45"/>
      <c r="T25" s="45"/>
      <c r="V25" s="45"/>
      <c r="W25" s="45"/>
      <c r="X25" s="45"/>
      <c r="Z25" s="45"/>
      <c r="AA25" s="45"/>
      <c r="AB25" s="45"/>
    </row>
    <row r="26" spans="1:28" s="1" customFormat="1" ht="11.25" customHeight="1" x14ac:dyDescent="0.25">
      <c r="A26" s="33" t="s">
        <v>38</v>
      </c>
      <c r="B26" s="46">
        <f>SUM(C26:D26)</f>
        <v>8.0213579363563472</v>
      </c>
      <c r="C26" s="46">
        <f>SUM(C27:C28)</f>
        <v>7.0889379999999997</v>
      </c>
      <c r="D26" s="46">
        <f>SUM(D27:D28)</f>
        <v>0.93241993635634746</v>
      </c>
      <c r="E26" s="44"/>
      <c r="F26" s="46">
        <f>SUM(G26:H26)</f>
        <v>5.0970000000000004</v>
      </c>
      <c r="G26" s="46">
        <f>SUM(G27:G28)</f>
        <v>5.0970000000000004</v>
      </c>
      <c r="H26" s="46">
        <f>SUM(H27:H28)</f>
        <v>0</v>
      </c>
      <c r="I26" s="46"/>
      <c r="J26" s="46">
        <f>SUM(K26:L26)</f>
        <v>0.69889064649567978</v>
      </c>
      <c r="K26" s="46">
        <f>SUM(K27:K28)</f>
        <v>0.65400000000000003</v>
      </c>
      <c r="L26" s="46">
        <f>SUM(L27:L28)</f>
        <v>4.4890646495679719E-2</v>
      </c>
      <c r="N26" s="46">
        <f>SUM(O26:P26)</f>
        <v>0.37791412376749162</v>
      </c>
      <c r="O26" s="46">
        <f>SUM(O27:O28)</f>
        <v>0.216</v>
      </c>
      <c r="P26" s="46">
        <f>SUM(P27:P28)</f>
        <v>0.16191412376749162</v>
      </c>
      <c r="R26" s="46">
        <f>SUM(S26:T26)</f>
        <v>0.43329522274277199</v>
      </c>
      <c r="S26" s="46">
        <f>SUM(S27:S28)</f>
        <v>0.31</v>
      </c>
      <c r="T26" s="46">
        <f>SUM(T27:T28)</f>
        <v>0.12329522274277199</v>
      </c>
      <c r="V26" s="46">
        <f>SUM(W26:X26)</f>
        <v>1.175361650653949</v>
      </c>
      <c r="W26" s="46">
        <f>SUM(W27:W28)</f>
        <v>0.60899999999999999</v>
      </c>
      <c r="X26" s="46">
        <f>SUM(X27:X28)</f>
        <v>0.56636165065394906</v>
      </c>
      <c r="Z26" s="46">
        <f>SUM(AA26:AB26)</f>
        <v>0.23889629269645496</v>
      </c>
      <c r="AA26" s="46">
        <f>SUM(AA27:AA28)</f>
        <v>0.20293799999999998</v>
      </c>
      <c r="AB26" s="46">
        <f>SUM(AB27:AB28)</f>
        <v>3.5958292696454987E-2</v>
      </c>
    </row>
    <row r="27" spans="1:28" ht="11.25" customHeight="1" x14ac:dyDescent="0.2">
      <c r="A27" s="43" t="s">
        <v>39</v>
      </c>
      <c r="B27" s="67">
        <f>SUM(C27:D27)</f>
        <v>4.6973679255940051E-3</v>
      </c>
      <c r="C27" s="67">
        <f>SUMIF($F$4:$AB$4,C$4,$F27:$AB27)</f>
        <v>4.0000000000000001E-3</v>
      </c>
      <c r="D27" s="67">
        <f t="shared" ref="D27:D28" si="9">SUMIF($F$4:$AB$4,D$4,$F27:$AB27)</f>
        <v>6.9736792559400536E-4</v>
      </c>
      <c r="E27" s="13"/>
      <c r="F27" s="45">
        <f t="shared" ref="F27:F28" si="10">SUM(G27:H27)</f>
        <v>0</v>
      </c>
      <c r="G27" s="45">
        <v>0</v>
      </c>
      <c r="H27" s="45">
        <v>0</v>
      </c>
      <c r="I27" s="45"/>
      <c r="J27" s="45">
        <f t="shared" ref="J27:J28" si="11">SUM(K27:L27)</f>
        <v>0</v>
      </c>
      <c r="K27" s="45">
        <v>0</v>
      </c>
      <c r="L27" s="45">
        <v>0</v>
      </c>
      <c r="N27" s="45">
        <f t="shared" ref="N27:N28" si="12">SUM(O27:P27)</f>
        <v>0</v>
      </c>
      <c r="O27" s="45">
        <v>0</v>
      </c>
      <c r="P27" s="45">
        <v>0</v>
      </c>
      <c r="R27" s="45">
        <f t="shared" ref="R27:R28" si="13">SUM(S27:T27)</f>
        <v>4.6973679255940051E-3</v>
      </c>
      <c r="S27" s="45">
        <v>4.0000000000000001E-3</v>
      </c>
      <c r="T27" s="45">
        <v>6.9736792559400536E-4</v>
      </c>
      <c r="V27" s="45">
        <f t="shared" ref="V27:V28" si="14">SUM(W27:X27)</f>
        <v>0</v>
      </c>
      <c r="W27" s="45">
        <v>0</v>
      </c>
      <c r="X27" s="45">
        <v>0</v>
      </c>
      <c r="Z27" s="45">
        <f t="shared" ref="Z27:Z28" si="15">SUM(AA27:AB27)</f>
        <v>0</v>
      </c>
      <c r="AA27" s="45">
        <v>0</v>
      </c>
      <c r="AB27" s="45">
        <v>0</v>
      </c>
    </row>
    <row r="28" spans="1:28" ht="11.25" customHeight="1" x14ac:dyDescent="0.2">
      <c r="A28" s="43" t="s">
        <v>40</v>
      </c>
      <c r="B28" s="67">
        <f>SUM(C28:D28)</f>
        <v>8.016660568430753</v>
      </c>
      <c r="C28" s="67">
        <f>SUMIF($F$4:$AB$4,C$4,$F28:$AB28)</f>
        <v>7.0849380000000002</v>
      </c>
      <c r="D28" s="67">
        <f t="shared" si="9"/>
        <v>0.93172256843075341</v>
      </c>
      <c r="E28" s="13"/>
      <c r="F28" s="45">
        <f t="shared" si="10"/>
        <v>5.0970000000000004</v>
      </c>
      <c r="G28" s="45">
        <v>5.0970000000000004</v>
      </c>
      <c r="H28" s="45">
        <v>0</v>
      </c>
      <c r="I28" s="45"/>
      <c r="J28" s="45">
        <f t="shared" si="11"/>
        <v>0.69889064649567978</v>
      </c>
      <c r="K28" s="45">
        <v>0.65400000000000003</v>
      </c>
      <c r="L28" s="45">
        <v>4.4890646495679719E-2</v>
      </c>
      <c r="N28" s="45">
        <f t="shared" si="12"/>
        <v>0.37791412376749162</v>
      </c>
      <c r="O28" s="45">
        <v>0.216</v>
      </c>
      <c r="P28" s="45">
        <v>0.16191412376749162</v>
      </c>
      <c r="R28" s="45">
        <f t="shared" si="13"/>
        <v>0.42859785481717799</v>
      </c>
      <c r="S28" s="45">
        <v>0.30599999999999999</v>
      </c>
      <c r="T28" s="45">
        <v>0.12259785481717798</v>
      </c>
      <c r="V28" s="45">
        <f t="shared" si="14"/>
        <v>1.175361650653949</v>
      </c>
      <c r="W28" s="45">
        <v>0.60899999999999999</v>
      </c>
      <c r="X28" s="45">
        <v>0.56636165065394906</v>
      </c>
      <c r="Z28" s="45">
        <f t="shared" si="15"/>
        <v>0.23889629269645496</v>
      </c>
      <c r="AA28" s="45">
        <v>0.20293799999999998</v>
      </c>
      <c r="AB28" s="45">
        <v>3.5958292696454987E-2</v>
      </c>
    </row>
    <row r="29" spans="1:28" ht="11.25" customHeight="1" x14ac:dyDescent="0.2">
      <c r="A29" s="43"/>
      <c r="B29" s="45"/>
      <c r="C29" s="45"/>
      <c r="D29" s="45"/>
      <c r="E29" s="13"/>
      <c r="F29" s="45"/>
      <c r="G29" s="45"/>
      <c r="H29" s="45"/>
      <c r="I29" s="45"/>
      <c r="J29" s="45"/>
      <c r="K29" s="45"/>
      <c r="L29" s="45"/>
      <c r="N29" s="45"/>
      <c r="O29" s="45"/>
      <c r="P29" s="45"/>
      <c r="R29" s="45"/>
      <c r="S29" s="45"/>
      <c r="T29" s="45"/>
      <c r="V29" s="45"/>
      <c r="W29" s="45"/>
      <c r="X29" s="45"/>
      <c r="Z29" s="45"/>
      <c r="AA29" s="45"/>
      <c r="AB29" s="45"/>
    </row>
    <row r="30" spans="1:28" s="1" customFormat="1" ht="11.25" customHeight="1" x14ac:dyDescent="0.25">
      <c r="A30" s="33" t="s">
        <v>41</v>
      </c>
      <c r="B30" s="46">
        <f t="shared" ref="B30:B35" si="16">SUM(C30:D30)</f>
        <v>62.732674509634222</v>
      </c>
      <c r="C30" s="46">
        <f>SUM(C31:C35)</f>
        <v>59.527541333333332</v>
      </c>
      <c r="D30" s="46">
        <f>SUM(D31:D35)</f>
        <v>3.2051331763008908</v>
      </c>
      <c r="E30" s="44"/>
      <c r="F30" s="46">
        <f>SUM(G30:H30)</f>
        <v>22.857999999999997</v>
      </c>
      <c r="G30" s="46">
        <f>SUM(G31:G35)</f>
        <v>22.857999999999997</v>
      </c>
      <c r="H30" s="46">
        <f>SUM(H31:H35)</f>
        <v>0</v>
      </c>
      <c r="I30" s="46"/>
      <c r="J30" s="46">
        <f>SUM(K30:L30)</f>
        <v>23.975160874373426</v>
      </c>
      <c r="K30" s="46">
        <f>SUM(K31:K35)</f>
        <v>23.309886000000002</v>
      </c>
      <c r="L30" s="46">
        <f>SUM(L31:L35)</f>
        <v>0.6652748743734227</v>
      </c>
      <c r="N30" s="46">
        <f>SUM(O30:P30)</f>
        <v>6.8022848732384364</v>
      </c>
      <c r="O30" s="46">
        <f>SUM(O31:O35)</f>
        <v>6.0789999999999997</v>
      </c>
      <c r="P30" s="46">
        <f>SUM(P31:P35)</f>
        <v>0.72328487323843671</v>
      </c>
      <c r="R30" s="46">
        <f>SUM(S30:T30)</f>
        <v>4.3390760564282651</v>
      </c>
      <c r="S30" s="46">
        <f>SUM(S31:S35)</f>
        <v>3.8987950000000002</v>
      </c>
      <c r="T30" s="46">
        <f>SUM(T31:T35)</f>
        <v>0.44028105642826465</v>
      </c>
      <c r="V30" s="46">
        <f>SUM(W30:X30)</f>
        <v>3.6981505934269698</v>
      </c>
      <c r="W30" s="46">
        <f>SUM(W31:W35)</f>
        <v>2.6377770000000003</v>
      </c>
      <c r="X30" s="46">
        <f>SUM(X31:X35)</f>
        <v>1.0603735934269698</v>
      </c>
      <c r="Z30" s="46">
        <f>SUM(AA30:AB30)</f>
        <v>1.0600021121671301</v>
      </c>
      <c r="AA30" s="46">
        <f>SUM(AA31:AA35)</f>
        <v>0.74408333333333343</v>
      </c>
      <c r="AB30" s="46">
        <f>SUM(AB31:AB35)</f>
        <v>0.3159187788337966</v>
      </c>
    </row>
    <row r="31" spans="1:28" ht="11.25" customHeight="1" x14ac:dyDescent="0.2">
      <c r="A31" s="43" t="s">
        <v>42</v>
      </c>
      <c r="B31" s="67">
        <f t="shared" si="16"/>
        <v>2.7656105339178185</v>
      </c>
      <c r="C31" s="67">
        <f>SUMIF($F$4:$AB$4,C$4,$F31:$AB31)</f>
        <v>2.5527500000000001</v>
      </c>
      <c r="D31" s="67">
        <f t="shared" ref="D31:D35" si="17">SUMIF($F$4:$AB$4,D$4,$F31:$AB31)</f>
        <v>0.21286053391781862</v>
      </c>
      <c r="E31" s="13"/>
      <c r="F31" s="45">
        <f t="shared" ref="F31:F35" si="18">SUM(G31:H31)</f>
        <v>1.528</v>
      </c>
      <c r="G31" s="45">
        <v>1.528</v>
      </c>
      <c r="H31" s="45">
        <v>0</v>
      </c>
      <c r="I31" s="45"/>
      <c r="J31" s="45">
        <f t="shared" ref="J31:J35" si="19">SUM(K31:L31)</f>
        <v>0.82804184162526839</v>
      </c>
      <c r="K31" s="45">
        <v>0.73</v>
      </c>
      <c r="L31" s="45">
        <v>9.8041841625268369E-2</v>
      </c>
      <c r="N31" s="45">
        <f t="shared" ref="N31:N35" si="20">SUM(O31:P31)</f>
        <v>0.25947249923452365</v>
      </c>
      <c r="O31" s="45">
        <v>0.19400000000000001</v>
      </c>
      <c r="P31" s="45">
        <v>6.547249923452364E-2</v>
      </c>
      <c r="R31" s="45">
        <f t="shared" ref="R31:R35" si="21">SUM(S31:T31)</f>
        <v>1.3647597007106813E-2</v>
      </c>
      <c r="S31" s="45">
        <v>1.0999999999999999E-2</v>
      </c>
      <c r="T31" s="45">
        <v>2.6475970071068141E-3</v>
      </c>
      <c r="V31" s="45">
        <f t="shared" ref="V31:V35" si="22">SUM(W31:X31)</f>
        <v>6.7267398589317351E-2</v>
      </c>
      <c r="W31" s="45">
        <v>4.5999999999999999E-2</v>
      </c>
      <c r="X31" s="45">
        <v>2.1267398589317348E-2</v>
      </c>
      <c r="Z31" s="45">
        <f t="shared" ref="Z31:Z35" si="23">SUM(AA31:AB31)</f>
        <v>6.9181197461602464E-2</v>
      </c>
      <c r="AA31" s="45">
        <v>4.3749999999999997E-2</v>
      </c>
      <c r="AB31" s="45">
        <v>2.5431197461602464E-2</v>
      </c>
    </row>
    <row r="32" spans="1:28" ht="11.25" customHeight="1" x14ac:dyDescent="0.2">
      <c r="A32" s="43" t="s">
        <v>43</v>
      </c>
      <c r="B32" s="67">
        <f t="shared" si="16"/>
        <v>56.834448367764757</v>
      </c>
      <c r="C32" s="67">
        <f>SUMIF($F$4:$AB$4,C$4,$F32:$AB32)</f>
        <v>54.673347666666665</v>
      </c>
      <c r="D32" s="67">
        <f t="shared" si="17"/>
        <v>2.1611007010980945</v>
      </c>
      <c r="E32" s="13"/>
      <c r="F32" s="45">
        <f t="shared" si="18"/>
        <v>21.33</v>
      </c>
      <c r="G32" s="45">
        <v>21.33</v>
      </c>
      <c r="H32" s="45">
        <v>0</v>
      </c>
      <c r="I32" s="45"/>
      <c r="J32" s="45">
        <f t="shared" si="19"/>
        <v>22.882398160447437</v>
      </c>
      <c r="K32" s="45">
        <v>22.323219333333334</v>
      </c>
      <c r="L32" s="45">
        <v>0.55917882711410338</v>
      </c>
      <c r="N32" s="45">
        <f t="shared" si="20"/>
        <v>6.1638539065539479</v>
      </c>
      <c r="O32" s="45">
        <v>5.7329999999999997</v>
      </c>
      <c r="P32" s="45">
        <v>0.4308539065539479</v>
      </c>
      <c r="R32" s="45">
        <f t="shared" si="21"/>
        <v>3.2843324852488895</v>
      </c>
      <c r="S32" s="45">
        <v>3.0637950000000003</v>
      </c>
      <c r="T32" s="45">
        <v>0.22053748524888922</v>
      </c>
      <c r="V32" s="45">
        <f t="shared" si="22"/>
        <v>2.8583406789761518</v>
      </c>
      <c r="W32" s="45">
        <v>1.978</v>
      </c>
      <c r="X32" s="45">
        <v>0.88034067897615165</v>
      </c>
      <c r="Z32" s="45">
        <f t="shared" si="23"/>
        <v>0.31552313653833541</v>
      </c>
      <c r="AA32" s="45">
        <v>0.24533333333333335</v>
      </c>
      <c r="AB32" s="45">
        <v>7.018980320500208E-2</v>
      </c>
    </row>
    <row r="33" spans="1:28" ht="11.25" customHeight="1" x14ac:dyDescent="0.2">
      <c r="A33" s="43" t="s">
        <v>44</v>
      </c>
      <c r="B33" s="67">
        <f t="shared" si="16"/>
        <v>1.4936341175029679</v>
      </c>
      <c r="C33" s="67">
        <f>SUMIF($F$4:$AB$4,C$4,$F33:$AB33)</f>
        <v>1.073</v>
      </c>
      <c r="D33" s="67">
        <f t="shared" si="17"/>
        <v>0.42063411750296792</v>
      </c>
      <c r="E33" s="13"/>
      <c r="F33" s="45">
        <f t="shared" si="18"/>
        <v>0</v>
      </c>
      <c r="G33" s="45">
        <v>0</v>
      </c>
      <c r="H33" s="45">
        <v>0</v>
      </c>
      <c r="I33" s="45"/>
      <c r="J33" s="45">
        <f t="shared" si="19"/>
        <v>1.2E-2</v>
      </c>
      <c r="K33" s="45">
        <v>1.2E-2</v>
      </c>
      <c r="L33" s="45">
        <v>0</v>
      </c>
      <c r="N33" s="45">
        <f t="shared" si="20"/>
        <v>0.28648101265822784</v>
      </c>
      <c r="O33" s="45">
        <v>8.2000000000000003E-2</v>
      </c>
      <c r="P33" s="45">
        <v>0.20448101265822782</v>
      </c>
      <c r="R33" s="45">
        <f t="shared" si="21"/>
        <v>0.5477264125064244</v>
      </c>
      <c r="S33" s="45">
        <v>0.51600000000000001</v>
      </c>
      <c r="T33" s="45">
        <v>3.1726412506424426E-2</v>
      </c>
      <c r="V33" s="45">
        <f t="shared" si="22"/>
        <v>0.23804548071387449</v>
      </c>
      <c r="W33" s="45">
        <v>0.20499999999999999</v>
      </c>
      <c r="X33" s="45">
        <v>3.3045480713874503E-2</v>
      </c>
      <c r="Z33" s="45">
        <f t="shared" si="23"/>
        <v>0.40938121162444113</v>
      </c>
      <c r="AA33" s="45">
        <v>0.25800000000000001</v>
      </c>
      <c r="AB33" s="45">
        <v>0.15138121162444113</v>
      </c>
    </row>
    <row r="34" spans="1:28" ht="11.25" customHeight="1" x14ac:dyDescent="0.2">
      <c r="A34" s="43" t="s">
        <v>45</v>
      </c>
      <c r="B34" s="67">
        <f t="shared" si="16"/>
        <v>1.1962940434869995</v>
      </c>
      <c r="C34" s="67">
        <f>SUMIF($F$4:$AB$4,C$4,$F34:$AB34)</f>
        <v>0.87839966666666669</v>
      </c>
      <c r="D34" s="67">
        <f t="shared" si="17"/>
        <v>0.31789437682033289</v>
      </c>
      <c r="E34" s="13"/>
      <c r="F34" s="45">
        <f t="shared" si="18"/>
        <v>0</v>
      </c>
      <c r="G34" s="45">
        <v>0</v>
      </c>
      <c r="H34" s="45">
        <v>0</v>
      </c>
      <c r="I34" s="45"/>
      <c r="J34" s="45">
        <f t="shared" si="19"/>
        <v>0.2527208723007176</v>
      </c>
      <c r="K34" s="45">
        <v>0.2446666666666667</v>
      </c>
      <c r="L34" s="45">
        <v>8.0542056340509038E-3</v>
      </c>
      <c r="N34" s="45">
        <f t="shared" si="20"/>
        <v>9.2477454791737398E-2</v>
      </c>
      <c r="O34" s="45">
        <v>7.0000000000000007E-2</v>
      </c>
      <c r="P34" s="45">
        <v>2.2477454791737395E-2</v>
      </c>
      <c r="R34" s="45">
        <f t="shared" si="21"/>
        <v>0.49336956166584411</v>
      </c>
      <c r="S34" s="45">
        <v>0.308</v>
      </c>
      <c r="T34" s="45">
        <v>0.18536956166584415</v>
      </c>
      <c r="V34" s="45">
        <f t="shared" si="22"/>
        <v>9.1809588185949531E-2</v>
      </c>
      <c r="W34" s="45">
        <v>5.8733000000000007E-2</v>
      </c>
      <c r="X34" s="45">
        <v>3.3076588185949531E-2</v>
      </c>
      <c r="Z34" s="45">
        <f t="shared" si="23"/>
        <v>0.26591656654275092</v>
      </c>
      <c r="AA34" s="45">
        <v>0.19700000000000001</v>
      </c>
      <c r="AB34" s="45">
        <v>6.8916566542750926E-2</v>
      </c>
    </row>
    <row r="35" spans="1:28" ht="11.25" customHeight="1" x14ac:dyDescent="0.2">
      <c r="A35" s="43" t="s">
        <v>46</v>
      </c>
      <c r="B35" s="67">
        <f t="shared" si="16"/>
        <v>0.44268744696167683</v>
      </c>
      <c r="C35" s="67">
        <f>SUMIF($F$4:$AB$4,C$4,$F35:$AB35)</f>
        <v>0.35004399999999997</v>
      </c>
      <c r="D35" s="67">
        <f t="shared" si="17"/>
        <v>9.2643446961676881E-2</v>
      </c>
      <c r="E35" s="13"/>
      <c r="F35" s="45">
        <f t="shared" si="18"/>
        <v>0</v>
      </c>
      <c r="G35" s="45">
        <v>0</v>
      </c>
      <c r="H35" s="45">
        <v>0</v>
      </c>
      <c r="I35" s="45"/>
      <c r="J35" s="45">
        <f t="shared" si="19"/>
        <v>0</v>
      </c>
      <c r="K35" s="45">
        <v>0</v>
      </c>
      <c r="L35" s="45">
        <v>0</v>
      </c>
      <c r="N35" s="45">
        <f t="shared" si="20"/>
        <v>0</v>
      </c>
      <c r="O35" s="45">
        <v>0</v>
      </c>
      <c r="P35" s="45">
        <v>0</v>
      </c>
      <c r="R35" s="45">
        <f t="shared" si="21"/>
        <v>0</v>
      </c>
      <c r="S35" s="45">
        <v>0</v>
      </c>
      <c r="T35" s="45">
        <v>0</v>
      </c>
      <c r="V35" s="45">
        <f t="shared" si="22"/>
        <v>0.44268744696167683</v>
      </c>
      <c r="W35" s="45">
        <v>0.35004399999999997</v>
      </c>
      <c r="X35" s="45">
        <v>9.2643446961676881E-2</v>
      </c>
      <c r="Z35" s="45">
        <f t="shared" si="23"/>
        <v>0</v>
      </c>
      <c r="AA35" s="45">
        <v>0</v>
      </c>
      <c r="AB35" s="45">
        <v>0</v>
      </c>
    </row>
    <row r="36" spans="1:28" ht="11.25" customHeight="1" x14ac:dyDescent="0.2">
      <c r="A36" s="43"/>
      <c r="B36" s="45"/>
      <c r="C36" s="45"/>
      <c r="D36" s="45"/>
      <c r="E36" s="13"/>
      <c r="F36" s="45"/>
      <c r="G36" s="45"/>
      <c r="H36" s="45"/>
      <c r="I36" s="45"/>
      <c r="J36" s="45"/>
      <c r="K36" s="45"/>
      <c r="L36" s="45"/>
      <c r="N36" s="45"/>
      <c r="O36" s="45"/>
      <c r="P36" s="45"/>
      <c r="R36" s="45"/>
      <c r="S36" s="45"/>
      <c r="T36" s="45"/>
      <c r="V36" s="45"/>
      <c r="W36" s="45"/>
      <c r="X36" s="45"/>
      <c r="Z36" s="45"/>
      <c r="AA36" s="45"/>
      <c r="AB36" s="45"/>
    </row>
    <row r="37" spans="1:28" s="1" customFormat="1" ht="11.25" customHeight="1" x14ac:dyDescent="0.25">
      <c r="A37" s="33" t="s">
        <v>47</v>
      </c>
      <c r="B37" s="46">
        <f t="shared" ref="B37:B42" si="24">SUM(C37:D37)</f>
        <v>199.74473489357433</v>
      </c>
      <c r="C37" s="46">
        <f>SUM(C38:C42)</f>
        <v>161.99485533333336</v>
      </c>
      <c r="D37" s="46">
        <f>SUM(D38:D42)</f>
        <v>37.749879560240984</v>
      </c>
      <c r="E37" s="44"/>
      <c r="F37" s="46">
        <f>SUM(F38:F42)</f>
        <v>117.953</v>
      </c>
      <c r="G37" s="46">
        <f>SUM(G38:G42)</f>
        <v>117.953</v>
      </c>
      <c r="H37" s="46">
        <f>SUM(H38:H42)</f>
        <v>0</v>
      </c>
      <c r="I37" s="46"/>
      <c r="J37" s="46">
        <f>SUM(J38:J42)</f>
        <v>14.069691000061676</v>
      </c>
      <c r="K37" s="46">
        <f>SUM(K38:K42)</f>
        <v>7.1033333333333335</v>
      </c>
      <c r="L37" s="46">
        <f>SUM(L38:L42)</f>
        <v>6.9663576667283413</v>
      </c>
      <c r="N37" s="46">
        <f t="shared" ref="N37:T37" si="25">SUM(N38:N42)</f>
        <v>9.8219954545218116</v>
      </c>
      <c r="O37" s="46">
        <f t="shared" si="25"/>
        <v>7.3819999999999997</v>
      </c>
      <c r="P37" s="46">
        <f t="shared" si="25"/>
        <v>2.4399954545218114</v>
      </c>
      <c r="Q37" s="1">
        <f t="shared" si="25"/>
        <v>0</v>
      </c>
      <c r="R37" s="46">
        <f t="shared" si="25"/>
        <v>11.420698489456186</v>
      </c>
      <c r="S37" s="46">
        <f t="shared" si="25"/>
        <v>5.9769579999999998</v>
      </c>
      <c r="T37" s="46">
        <f t="shared" si="25"/>
        <v>5.4437404894561876</v>
      </c>
      <c r="V37" s="46">
        <f>SUM(V38:V42)</f>
        <v>32.814437909922638</v>
      </c>
      <c r="W37" s="46">
        <f>SUM(W38:W42)</f>
        <v>15.443109</v>
      </c>
      <c r="X37" s="46">
        <f>SUM(X38:X42)</f>
        <v>17.371328909922639</v>
      </c>
      <c r="Z37" s="46">
        <f>SUM(Z38:Z42)</f>
        <v>13.664912039612005</v>
      </c>
      <c r="AA37" s="46">
        <f>SUM(AA38:AA42)</f>
        <v>8.1364549999999998</v>
      </c>
      <c r="AB37" s="46">
        <f>SUM(AB38:AB42)</f>
        <v>5.5284570396120056</v>
      </c>
    </row>
    <row r="38" spans="1:28" ht="11.25" customHeight="1" x14ac:dyDescent="0.2">
      <c r="A38" s="43" t="s">
        <v>48</v>
      </c>
      <c r="B38" s="67">
        <f t="shared" si="24"/>
        <v>3.4923032657482875</v>
      </c>
      <c r="C38" s="67">
        <f>SUMIF($F$4:$AB$4,C$4,$F38:$AB38)</f>
        <v>1.506248</v>
      </c>
      <c r="D38" s="67">
        <f t="shared" ref="D38:D42" si="26">SUMIF($F$4:$AB$4,D$4,$F38:$AB38)</f>
        <v>1.9860552657482875</v>
      </c>
      <c r="E38" s="13"/>
      <c r="F38" s="45">
        <f t="shared" ref="F38:F40" si="27">SUM(G38:H38)</f>
        <v>0</v>
      </c>
      <c r="G38" s="45">
        <v>0</v>
      </c>
      <c r="H38" s="45">
        <v>0</v>
      </c>
      <c r="I38" s="45"/>
      <c r="J38" s="45">
        <f t="shared" ref="J38:J40" si="28">SUM(K38:L38)</f>
        <v>0.1</v>
      </c>
      <c r="K38" s="45">
        <v>0.1</v>
      </c>
      <c r="L38" s="45">
        <v>0</v>
      </c>
      <c r="N38" s="45">
        <f t="shared" ref="N38:N40" si="29">SUM(O38:P38)</f>
        <v>0</v>
      </c>
      <c r="O38" s="45">
        <v>0</v>
      </c>
      <c r="P38" s="45">
        <v>0</v>
      </c>
      <c r="R38" s="45">
        <f t="shared" ref="R38:R40" si="30">SUM(S38:T38)</f>
        <v>7.7806640671768887E-2</v>
      </c>
      <c r="S38" s="45">
        <v>4.9000000000000002E-2</v>
      </c>
      <c r="T38" s="45">
        <v>2.8806640671768885E-2</v>
      </c>
      <c r="V38" s="45">
        <f t="shared" ref="V38:V40" si="31">SUM(W38:X38)</f>
        <v>2.1719187062404872</v>
      </c>
      <c r="W38" s="45">
        <v>1.002248</v>
      </c>
      <c r="X38" s="45">
        <v>1.169670706240487</v>
      </c>
      <c r="Z38" s="45">
        <f t="shared" ref="Z38:Z40" si="32">SUM(AA38:AB38)</f>
        <v>1.1425779188360317</v>
      </c>
      <c r="AA38" s="45">
        <v>0.35499999999999998</v>
      </c>
      <c r="AB38" s="45">
        <v>0.78757791883603168</v>
      </c>
    </row>
    <row r="39" spans="1:28" ht="11.25" customHeight="1" x14ac:dyDescent="0.2">
      <c r="A39" s="43" t="s">
        <v>49</v>
      </c>
      <c r="B39" s="67">
        <f t="shared" si="24"/>
        <v>4.2243464522046192</v>
      </c>
      <c r="C39" s="67">
        <f>SUMIF($F$4:$AB$4,C$4,$F39:$AB39)</f>
        <v>3.2192499999999997</v>
      </c>
      <c r="D39" s="67">
        <f t="shared" si="26"/>
        <v>1.0050964522046195</v>
      </c>
      <c r="E39" s="13"/>
      <c r="F39" s="45">
        <f t="shared" si="27"/>
        <v>0.79800000000000004</v>
      </c>
      <c r="G39" s="45">
        <v>0.79800000000000004</v>
      </c>
      <c r="H39" s="45">
        <v>0</v>
      </c>
      <c r="I39" s="45"/>
      <c r="J39" s="45">
        <f t="shared" si="28"/>
        <v>0</v>
      </c>
      <c r="K39" s="45">
        <v>0</v>
      </c>
      <c r="L39" s="45">
        <v>0</v>
      </c>
      <c r="N39" s="45">
        <f t="shared" si="29"/>
        <v>1.6690922496961678</v>
      </c>
      <c r="O39" s="45">
        <v>1.51</v>
      </c>
      <c r="P39" s="45">
        <v>0.15909224969616764</v>
      </c>
      <c r="R39" s="45">
        <f t="shared" si="30"/>
        <v>1.7007571909186985</v>
      </c>
      <c r="S39" s="45">
        <v>0.87424999999999997</v>
      </c>
      <c r="T39" s="45">
        <v>0.82650719091869862</v>
      </c>
      <c r="V39" s="45">
        <f t="shared" si="31"/>
        <v>2.4200588556015309E-2</v>
      </c>
      <c r="W39" s="45">
        <v>1.7000000000000001E-2</v>
      </c>
      <c r="X39" s="45">
        <v>7.2005885560153084E-3</v>
      </c>
      <c r="Z39" s="45">
        <f t="shared" si="32"/>
        <v>3.2296423033737906E-2</v>
      </c>
      <c r="AA39" s="45">
        <v>0.02</v>
      </c>
      <c r="AB39" s="45">
        <v>1.2296423033737902E-2</v>
      </c>
    </row>
    <row r="40" spans="1:28" ht="12" customHeight="1" x14ac:dyDescent="0.2">
      <c r="A40" s="43" t="s">
        <v>50</v>
      </c>
      <c r="B40" s="67">
        <f t="shared" si="24"/>
        <v>6.5429313586772073</v>
      </c>
      <c r="C40" s="67">
        <f>SUMIF($F$4:$AB$4,C$4,$F40:$AB40)</f>
        <v>5.7732433333333342</v>
      </c>
      <c r="D40" s="67">
        <f t="shared" si="26"/>
        <v>0.76968802534387337</v>
      </c>
      <c r="E40" s="13"/>
      <c r="F40" s="45">
        <f t="shared" si="27"/>
        <v>3.7690000000000001</v>
      </c>
      <c r="G40" s="45">
        <v>3.7690000000000001</v>
      </c>
      <c r="H40" s="45">
        <v>0</v>
      </c>
      <c r="I40" s="45"/>
      <c r="J40" s="45">
        <f t="shared" si="28"/>
        <v>0.4138955831348915</v>
      </c>
      <c r="K40" s="45">
        <v>0.27974333333333334</v>
      </c>
      <c r="L40" s="45">
        <v>0.13415224980155813</v>
      </c>
      <c r="N40" s="45">
        <f t="shared" si="29"/>
        <v>0.62048685733902487</v>
      </c>
      <c r="O40" s="45">
        <v>0.48199999999999998</v>
      </c>
      <c r="P40" s="45">
        <v>0.13848685733902485</v>
      </c>
      <c r="R40" s="45">
        <f t="shared" si="30"/>
        <v>0.96676309277613437</v>
      </c>
      <c r="S40" s="45">
        <v>0.73099999999999998</v>
      </c>
      <c r="T40" s="45">
        <v>0.23576309277613444</v>
      </c>
      <c r="V40" s="45">
        <f t="shared" si="31"/>
        <v>0.72348712056142317</v>
      </c>
      <c r="W40" s="45">
        <v>0.48649999999999999</v>
      </c>
      <c r="X40" s="45">
        <v>0.23698712056142315</v>
      </c>
      <c r="Z40" s="45">
        <f t="shared" si="32"/>
        <v>4.9298704865732831E-2</v>
      </c>
      <c r="AA40" s="45">
        <v>2.5000000000000001E-2</v>
      </c>
      <c r="AB40" s="45">
        <v>2.429870486573283E-2</v>
      </c>
    </row>
    <row r="41" spans="1:28" ht="11.25" customHeight="1" x14ac:dyDescent="0.2">
      <c r="A41" s="43" t="s">
        <v>51</v>
      </c>
      <c r="B41" s="67">
        <f t="shared" si="24"/>
        <v>6.8119987671605431</v>
      </c>
      <c r="C41" s="67">
        <f>SUMIF($F$4:$AB$4,C$4,$F41:$AB41)</f>
        <v>5.3217109999999996</v>
      </c>
      <c r="D41" s="67">
        <f t="shared" si="26"/>
        <v>1.4902877671605435</v>
      </c>
      <c r="E41" s="13"/>
      <c r="F41" s="45">
        <f t="shared" ref="F41" si="33">SUM(G41:H41)</f>
        <v>1.2250000000000001</v>
      </c>
      <c r="G41" s="45">
        <v>1.2250000000000001</v>
      </c>
      <c r="H41" s="45">
        <v>0</v>
      </c>
      <c r="I41" s="45"/>
      <c r="J41" s="45">
        <f t="shared" ref="J41" si="34">SUM(K41:L41)</f>
        <v>1.0578334316270948</v>
      </c>
      <c r="K41" s="45">
        <v>0.53759000000000012</v>
      </c>
      <c r="L41" s="45">
        <v>0.52024343162709463</v>
      </c>
      <c r="N41" s="45">
        <f t="shared" ref="N41" si="35">SUM(O41:P41)</f>
        <v>1.879506829163178</v>
      </c>
      <c r="O41" s="45">
        <v>1.5289999999999999</v>
      </c>
      <c r="P41" s="45">
        <v>0.35050682916317805</v>
      </c>
      <c r="R41" s="45">
        <f t="shared" ref="R41" si="36">SUM(S41:T41)</f>
        <v>0.91334805227774418</v>
      </c>
      <c r="S41" s="45">
        <v>0.70358799999999999</v>
      </c>
      <c r="T41" s="45">
        <v>0.20976005227774414</v>
      </c>
      <c r="V41" s="45">
        <f t="shared" ref="V41" si="37">SUM(W41:X41)</f>
        <v>1.2781914852377785</v>
      </c>
      <c r="W41" s="45">
        <v>0.96222799999999997</v>
      </c>
      <c r="X41" s="45">
        <v>0.31596348523777851</v>
      </c>
      <c r="Z41" s="45">
        <f t="shared" ref="Z41" si="38">SUM(AA41:AB41)</f>
        <v>0.45811896885474845</v>
      </c>
      <c r="AA41" s="45">
        <v>0.36430499999999999</v>
      </c>
      <c r="AB41" s="45">
        <v>9.381396885474845E-2</v>
      </c>
    </row>
    <row r="42" spans="1:28" ht="11.25" customHeight="1" x14ac:dyDescent="0.2">
      <c r="A42" s="43" t="s">
        <v>125</v>
      </c>
      <c r="B42" s="67">
        <f t="shared" si="24"/>
        <v>178.67315504978367</v>
      </c>
      <c r="C42" s="67">
        <f>SUMIF($F$4:$AB$4,C$4,$F42:$AB42)</f>
        <v>146.17440300000001</v>
      </c>
      <c r="D42" s="67">
        <f t="shared" si="26"/>
        <v>32.498752049783661</v>
      </c>
      <c r="E42" s="13"/>
      <c r="F42" s="45">
        <f t="shared" ref="F42" si="39">SUM(G42:H42)</f>
        <v>112.161</v>
      </c>
      <c r="G42" s="45">
        <v>112.161</v>
      </c>
      <c r="H42" s="45">
        <v>0</v>
      </c>
      <c r="I42" s="45"/>
      <c r="J42" s="45">
        <f t="shared" ref="J42" si="40">SUM(K42:L42)</f>
        <v>12.497961985299689</v>
      </c>
      <c r="K42" s="45">
        <v>6.1859999999999999</v>
      </c>
      <c r="L42" s="45">
        <v>6.3119619852996882</v>
      </c>
      <c r="N42" s="45">
        <f t="shared" ref="N42" si="41">SUM(O42:P42)</f>
        <v>5.6529095183234412</v>
      </c>
      <c r="O42" s="45">
        <v>3.8610000000000002</v>
      </c>
      <c r="P42" s="45">
        <v>1.7919095183234408</v>
      </c>
      <c r="R42" s="45">
        <f t="shared" ref="R42" si="42">SUM(S42:T42)</f>
        <v>7.7620235128118411</v>
      </c>
      <c r="S42" s="45">
        <v>3.6191199999999997</v>
      </c>
      <c r="T42" s="45">
        <v>4.1429035128118414</v>
      </c>
      <c r="V42" s="45">
        <f t="shared" ref="V42" si="43">SUM(W42:X42)</f>
        <v>28.616640009326936</v>
      </c>
      <c r="W42" s="45">
        <v>12.975133</v>
      </c>
      <c r="X42" s="45">
        <v>15.641507009326935</v>
      </c>
      <c r="Z42" s="45">
        <f t="shared" ref="Z42" si="44">SUM(AA42:AB42)</f>
        <v>11.982620024021754</v>
      </c>
      <c r="AA42" s="45">
        <v>7.3721499999999995</v>
      </c>
      <c r="AB42" s="45">
        <v>4.6104700240217547</v>
      </c>
    </row>
    <row r="43" spans="1:28" ht="11.25" customHeight="1" x14ac:dyDescent="0.2">
      <c r="A43" s="43"/>
      <c r="B43" s="45"/>
      <c r="C43" s="45"/>
      <c r="D43" s="45"/>
      <c r="E43" s="13"/>
      <c r="F43" s="45"/>
      <c r="G43" s="45"/>
      <c r="H43" s="45"/>
      <c r="I43" s="45"/>
      <c r="J43" s="45"/>
      <c r="K43" s="45"/>
      <c r="L43" s="45"/>
      <c r="N43" s="45"/>
      <c r="O43" s="45"/>
      <c r="P43" s="45"/>
      <c r="R43" s="45"/>
      <c r="S43" s="45"/>
      <c r="T43" s="45"/>
      <c r="V43" s="45"/>
      <c r="W43" s="45"/>
      <c r="X43" s="45"/>
      <c r="Z43" s="45"/>
      <c r="AA43" s="45"/>
      <c r="AB43" s="45"/>
    </row>
    <row r="44" spans="1:28" s="1" customFormat="1" ht="11.25" customHeight="1" x14ac:dyDescent="0.25">
      <c r="A44" s="33" t="s">
        <v>52</v>
      </c>
      <c r="B44" s="46">
        <f>SUM(C44:D44)</f>
        <v>1.120404227264822</v>
      </c>
      <c r="C44" s="46">
        <f>SUM(C45:C47)</f>
        <v>0.74175999999999986</v>
      </c>
      <c r="D44" s="46">
        <f>SUM(D45:D47)</f>
        <v>0.37864422726482211</v>
      </c>
      <c r="E44" s="44"/>
      <c r="F44" s="46">
        <f>SUM(G44:H44)</f>
        <v>0.29699999999999999</v>
      </c>
      <c r="G44" s="46">
        <f>SUM(G45:G47)</f>
        <v>0.29699999999999999</v>
      </c>
      <c r="H44" s="46">
        <f>SUM(H45:H47)</f>
        <v>0</v>
      </c>
      <c r="I44" s="46"/>
      <c r="J44" s="46">
        <f>SUM(K44:L44)</f>
        <v>6.7183571158631245E-2</v>
      </c>
      <c r="K44" s="46">
        <f>SUM(K45:K47)</f>
        <v>0.06</v>
      </c>
      <c r="L44" s="46">
        <f>SUM(L45:L47)</f>
        <v>7.1835711586312433E-3</v>
      </c>
      <c r="N44" s="46">
        <f>SUM(O44:P44)</f>
        <v>3.0077954987702896E-3</v>
      </c>
      <c r="O44" s="46">
        <f>SUM(O45:O47)</f>
        <v>1.8E-3</v>
      </c>
      <c r="P44" s="46">
        <f>SUM(P45:P47)</f>
        <v>1.2077954987702898E-3</v>
      </c>
      <c r="R44" s="46">
        <f>SUM(S44:T44)</f>
        <v>7.5691682990255055E-2</v>
      </c>
      <c r="S44" s="46">
        <f>SUM(S45:S47)</f>
        <v>5.5000000000000007E-2</v>
      </c>
      <c r="T44" s="46">
        <f>SUM(T45:T47)</f>
        <v>2.0691682990255051E-2</v>
      </c>
      <c r="V44" s="46">
        <f>SUM(W44:X44)</f>
        <v>0.64003029334821426</v>
      </c>
      <c r="W44" s="46">
        <f>SUM(W45:W47)</f>
        <v>0.30346000000000001</v>
      </c>
      <c r="X44" s="46">
        <f>SUM(X45:X47)</f>
        <v>0.3365702933482142</v>
      </c>
      <c r="Z44" s="46">
        <f>SUM(AA44:AB44)</f>
        <v>3.7490884268951301E-2</v>
      </c>
      <c r="AA44" s="46">
        <f>SUM(AA45:AA47)</f>
        <v>2.4499999999999997E-2</v>
      </c>
      <c r="AB44" s="46">
        <f>SUM(AB45:AB47)</f>
        <v>1.2990884268951303E-2</v>
      </c>
    </row>
    <row r="45" spans="1:28" ht="11.25" customHeight="1" x14ac:dyDescent="0.2">
      <c r="A45" s="43" t="s">
        <v>53</v>
      </c>
      <c r="B45" s="67">
        <f>SUM(C45:D45)</f>
        <v>0.20260977064661151</v>
      </c>
      <c r="C45" s="67">
        <f>SUMIF($F$4:$AB$4,C$4,$F45:$AB45)</f>
        <v>1.6E-2</v>
      </c>
      <c r="D45" s="67">
        <f t="shared" ref="D45:D47" si="45">SUMIF($F$4:$AB$4,D$4,$F45:$AB45)</f>
        <v>0.18660977064661152</v>
      </c>
      <c r="E45" s="13"/>
      <c r="F45" s="45">
        <f t="shared" ref="F45:F47" si="46">SUM(G45:H45)</f>
        <v>0</v>
      </c>
      <c r="G45" s="45">
        <v>0</v>
      </c>
      <c r="H45" s="45">
        <v>0</v>
      </c>
      <c r="I45" s="45"/>
      <c r="J45" s="45">
        <f t="shared" ref="J45:J46" si="47">SUM(K45:L45)</f>
        <v>0</v>
      </c>
      <c r="K45" s="45">
        <v>0</v>
      </c>
      <c r="L45" s="45">
        <v>0</v>
      </c>
      <c r="N45" s="45">
        <f t="shared" ref="N45:N46" si="48">SUM(O45:P45)</f>
        <v>0</v>
      </c>
      <c r="O45" s="45">
        <v>0</v>
      </c>
      <c r="P45" s="45">
        <v>0</v>
      </c>
      <c r="R45" s="45">
        <f t="shared" ref="R45:R46" si="49">SUM(S45:T45)</f>
        <v>0</v>
      </c>
      <c r="S45" s="45">
        <v>0</v>
      </c>
      <c r="T45" s="45">
        <v>0</v>
      </c>
      <c r="V45" s="45">
        <f t="shared" ref="V45:V46" si="50">SUM(W45:X45)</f>
        <v>0.20056751199451681</v>
      </c>
      <c r="W45" s="45">
        <v>1.4E-2</v>
      </c>
      <c r="X45" s="45">
        <v>0.18656751199451679</v>
      </c>
      <c r="Z45" s="45">
        <f t="shared" ref="Z45:Z46" si="51">SUM(AA45:AB45)</f>
        <v>2.0422586520947176E-3</v>
      </c>
      <c r="AA45" s="45">
        <v>2E-3</v>
      </c>
      <c r="AB45" s="45">
        <v>4.2258652094717675E-5</v>
      </c>
    </row>
    <row r="46" spans="1:28" ht="11.25" customHeight="1" x14ac:dyDescent="0.2">
      <c r="A46" s="43" t="s">
        <v>54</v>
      </c>
      <c r="B46" s="67">
        <f>SUM(C46:D46)</f>
        <v>0.24494230774005316</v>
      </c>
      <c r="C46" s="67">
        <f>SUMIF($F$4:$AB$4,C$4,$F46:$AB46)</f>
        <v>0.18579999999999999</v>
      </c>
      <c r="D46" s="67">
        <f t="shared" si="45"/>
        <v>5.9142307740053156E-2</v>
      </c>
      <c r="E46" s="13"/>
      <c r="F46" s="45">
        <f t="shared" si="46"/>
        <v>0</v>
      </c>
      <c r="G46" s="45">
        <v>0</v>
      </c>
      <c r="H46" s="45">
        <v>0</v>
      </c>
      <c r="I46" s="45"/>
      <c r="J46" s="45">
        <f t="shared" si="47"/>
        <v>6.7183571158631245E-2</v>
      </c>
      <c r="K46" s="45">
        <v>0.06</v>
      </c>
      <c r="L46" s="45">
        <v>7.1835711586312433E-3</v>
      </c>
      <c r="N46" s="45">
        <f t="shared" si="48"/>
        <v>3.0077954987702896E-3</v>
      </c>
      <c r="O46" s="45">
        <v>1.8E-3</v>
      </c>
      <c r="P46" s="45">
        <v>1.2077954987702898E-3</v>
      </c>
      <c r="R46" s="45">
        <f t="shared" si="49"/>
        <v>2.3995759173056349E-2</v>
      </c>
      <c r="S46" s="45">
        <v>0.02</v>
      </c>
      <c r="T46" s="45">
        <v>3.9957591730563494E-3</v>
      </c>
      <c r="V46" s="45">
        <f t="shared" si="50"/>
        <v>0.14843964380254104</v>
      </c>
      <c r="W46" s="45">
        <v>0.10299999999999999</v>
      </c>
      <c r="X46" s="45">
        <v>4.5439643802541035E-2</v>
      </c>
      <c r="Z46" s="45">
        <f t="shared" si="51"/>
        <v>2.3155381070542359E-3</v>
      </c>
      <c r="AA46" s="45">
        <v>1E-3</v>
      </c>
      <c r="AB46" s="45">
        <v>1.3155381070542357E-3</v>
      </c>
    </row>
    <row r="47" spans="1:28" ht="11.25" customHeight="1" x14ac:dyDescent="0.2">
      <c r="A47" s="43" t="s">
        <v>55</v>
      </c>
      <c r="B47" s="67">
        <f>SUM(C47:D47)</f>
        <v>0.67285214887815736</v>
      </c>
      <c r="C47" s="67">
        <f>SUMIF($F$4:$AB$4,C$4,$F47:$AB47)</f>
        <v>0.53995999999999988</v>
      </c>
      <c r="D47" s="67">
        <f t="shared" si="45"/>
        <v>0.13289214887815742</v>
      </c>
      <c r="E47" s="13"/>
      <c r="F47" s="45">
        <f t="shared" si="46"/>
        <v>0.29699999999999999</v>
      </c>
      <c r="G47" s="45">
        <v>0.29699999999999999</v>
      </c>
      <c r="H47" s="45">
        <v>0</v>
      </c>
      <c r="I47" s="45"/>
      <c r="J47" s="45">
        <f>SUM(K47:L47)</f>
        <v>0</v>
      </c>
      <c r="K47" s="45">
        <v>0</v>
      </c>
      <c r="L47" s="45">
        <v>0</v>
      </c>
      <c r="N47" s="45">
        <f>SUM(O47:P47)</f>
        <v>0</v>
      </c>
      <c r="O47" s="45">
        <v>0</v>
      </c>
      <c r="P47" s="45">
        <v>0</v>
      </c>
      <c r="R47" s="45">
        <f>SUM(S47:T47)</f>
        <v>5.1695923817198702E-2</v>
      </c>
      <c r="S47" s="45">
        <v>3.5000000000000003E-2</v>
      </c>
      <c r="T47" s="45">
        <v>1.6695923817198702E-2</v>
      </c>
      <c r="V47" s="45">
        <f>SUM(W47:X47)</f>
        <v>0.29102313755115639</v>
      </c>
      <c r="W47" s="45">
        <v>0.18646000000000001</v>
      </c>
      <c r="X47" s="45">
        <v>0.10456313755115638</v>
      </c>
      <c r="Z47" s="45">
        <f>SUM(AA47:AB47)</f>
        <v>3.3133087509802345E-2</v>
      </c>
      <c r="AA47" s="45">
        <v>2.1499999999999998E-2</v>
      </c>
      <c r="AB47" s="45">
        <v>1.163308750980235E-2</v>
      </c>
    </row>
    <row r="48" spans="1:28" ht="11.25" customHeight="1" x14ac:dyDescent="0.2">
      <c r="A48" s="43"/>
      <c r="B48" s="45"/>
      <c r="C48" s="45"/>
      <c r="D48" s="45"/>
      <c r="E48" s="13"/>
      <c r="F48" s="45"/>
      <c r="G48" s="45"/>
      <c r="H48" s="45"/>
      <c r="I48" s="45"/>
      <c r="J48" s="45"/>
      <c r="K48" s="45"/>
      <c r="L48" s="45"/>
      <c r="N48" s="45"/>
      <c r="O48" s="45"/>
      <c r="P48" s="45"/>
      <c r="R48" s="45"/>
      <c r="S48" s="45"/>
      <c r="T48" s="45"/>
      <c r="V48" s="45"/>
      <c r="W48" s="45"/>
      <c r="X48" s="45"/>
      <c r="Z48" s="45"/>
      <c r="AA48" s="45"/>
      <c r="AB48" s="45"/>
    </row>
    <row r="49" spans="1:28" s="1" customFormat="1" ht="11.25" customHeight="1" x14ac:dyDescent="0.25">
      <c r="A49" s="33" t="s">
        <v>56</v>
      </c>
      <c r="B49" s="46">
        <f t="shared" ref="B49:B56" si="52">SUM(C49:D49)</f>
        <v>66.474372951715395</v>
      </c>
      <c r="C49" s="46">
        <f>SUM(C50:C56)</f>
        <v>52.096349500000002</v>
      </c>
      <c r="D49" s="46">
        <f>SUM(D50:D56)</f>
        <v>14.3780234517154</v>
      </c>
      <c r="E49" s="44"/>
      <c r="F49" s="46">
        <f>SUM(G49:H49)</f>
        <v>13.124999999999998</v>
      </c>
      <c r="G49" s="46">
        <f>SUM(G50:G56)</f>
        <v>13.124999999999998</v>
      </c>
      <c r="H49" s="46">
        <f>SUM(H50:H56)</f>
        <v>0</v>
      </c>
      <c r="I49" s="46"/>
      <c r="J49" s="46">
        <f>SUM(K49:L49)</f>
        <v>18.626711001300105</v>
      </c>
      <c r="K49" s="46">
        <f>SUM(K50:K56)</f>
        <v>15.505000000000001</v>
      </c>
      <c r="L49" s="46">
        <f>SUM(L50:L56)</f>
        <v>3.1217110013001057</v>
      </c>
      <c r="N49" s="46">
        <f>SUM(O49:P49)</f>
        <v>7.4210554037955205</v>
      </c>
      <c r="O49" s="46">
        <f>SUM(O50:O56)</f>
        <v>5.189750000000001</v>
      </c>
      <c r="P49" s="46">
        <f>SUM(P50:P56)</f>
        <v>2.23130540379552</v>
      </c>
      <c r="R49" s="46">
        <f>SUM(S49:T49)</f>
        <v>11.293022323592075</v>
      </c>
      <c r="S49" s="46">
        <f>SUM(S50:S56)</f>
        <v>7.9020700000000001</v>
      </c>
      <c r="T49" s="46">
        <f>SUM(T50:T56)</f>
        <v>3.3909523235920744</v>
      </c>
      <c r="V49" s="46">
        <f>SUM(W49:X49)</f>
        <v>12.917172550436305</v>
      </c>
      <c r="W49" s="46">
        <f>SUM(W50:W56)</f>
        <v>8.5446390000000001</v>
      </c>
      <c r="X49" s="46">
        <f>SUM(X50:X56)</f>
        <v>4.3725335504363052</v>
      </c>
      <c r="Z49" s="46">
        <f>SUM(AA49:AB49)</f>
        <v>3.0914116725913923</v>
      </c>
      <c r="AA49" s="46">
        <f>SUM(AA50:AA56)</f>
        <v>1.8298905000000001</v>
      </c>
      <c r="AB49" s="46">
        <f>SUM(AB50:AB56)</f>
        <v>1.2615211725913924</v>
      </c>
    </row>
    <row r="50" spans="1:28" ht="11.25" customHeight="1" x14ac:dyDescent="0.2">
      <c r="A50" s="43" t="s">
        <v>57</v>
      </c>
      <c r="B50" s="67">
        <f t="shared" si="52"/>
        <v>3.3972825622053344</v>
      </c>
      <c r="C50" s="67">
        <f t="shared" ref="C50:C56" si="53">SUMIF($F$4:$AB$4,C$4,$F50:$AB50)</f>
        <v>2.8119010000000006</v>
      </c>
      <c r="D50" s="67">
        <f t="shared" ref="D50:D56" si="54">SUMIF($F$4:$AB$4,D$4,$F50:$AB50)</f>
        <v>0.58538156220533388</v>
      </c>
      <c r="E50" s="13"/>
      <c r="F50" s="45">
        <f t="shared" ref="F50:F56" si="55">SUM(G50:H50)</f>
        <v>0</v>
      </c>
      <c r="G50" s="45">
        <v>0</v>
      </c>
      <c r="H50" s="45">
        <v>0</v>
      </c>
      <c r="I50" s="45"/>
      <c r="J50" s="45">
        <f t="shared" ref="J50:J56" si="56">SUM(K50:L50)</f>
        <v>1.9700431614026548</v>
      </c>
      <c r="K50" s="45">
        <v>1.8640000000000001</v>
      </c>
      <c r="L50" s="45">
        <v>0.10604316140265463</v>
      </c>
      <c r="N50" s="45">
        <f t="shared" ref="N50:N56" si="57">SUM(O50:P50)</f>
        <v>0</v>
      </c>
      <c r="O50" s="45">
        <v>0</v>
      </c>
      <c r="P50" s="45">
        <v>0</v>
      </c>
      <c r="R50" s="45">
        <f t="shared" ref="R50:R56" si="58">SUM(S50:T50)</f>
        <v>1.3596375622139225</v>
      </c>
      <c r="S50" s="45">
        <v>0.91100000000000003</v>
      </c>
      <c r="T50" s="45">
        <v>0.44863756221392248</v>
      </c>
      <c r="V50" s="45">
        <f t="shared" ref="V50:V56" si="59">SUM(W50:X50)</f>
        <v>2.5113774951985361E-2</v>
      </c>
      <c r="W50" s="45">
        <v>1.9E-2</v>
      </c>
      <c r="X50" s="45">
        <v>6.1137749519853601E-3</v>
      </c>
      <c r="Z50" s="45">
        <f t="shared" ref="Z50:Z56" si="60">SUM(AA50:AB50)</f>
        <v>4.2488063636771302E-2</v>
      </c>
      <c r="AA50" s="45">
        <v>1.7901E-2</v>
      </c>
      <c r="AB50" s="45">
        <v>2.4587063636771302E-2</v>
      </c>
    </row>
    <row r="51" spans="1:28" ht="11.25" customHeight="1" x14ac:dyDescent="0.2">
      <c r="A51" s="43" t="s">
        <v>58</v>
      </c>
      <c r="B51" s="67">
        <f t="shared" si="52"/>
        <v>37.252413852994046</v>
      </c>
      <c r="C51" s="67">
        <f t="shared" si="53"/>
        <v>28.348081500000003</v>
      </c>
      <c r="D51" s="67">
        <f t="shared" si="54"/>
        <v>8.9043323529940448</v>
      </c>
      <c r="E51" s="13"/>
      <c r="F51" s="45">
        <f t="shared" si="55"/>
        <v>9.7629999999999999</v>
      </c>
      <c r="G51" s="45">
        <v>9.7629999999999999</v>
      </c>
      <c r="H51" s="45">
        <v>0</v>
      </c>
      <c r="I51" s="45"/>
      <c r="J51" s="45">
        <f t="shared" si="56"/>
        <v>5.4757208366677474</v>
      </c>
      <c r="K51" s="45">
        <v>3.9969999999999999</v>
      </c>
      <c r="L51" s="45">
        <v>1.4787208366677478</v>
      </c>
      <c r="N51" s="45">
        <f t="shared" si="57"/>
        <v>3.7842912215804274</v>
      </c>
      <c r="O51" s="45">
        <v>2.407</v>
      </c>
      <c r="P51" s="45">
        <v>1.3772912215804276</v>
      </c>
      <c r="R51" s="45">
        <f t="shared" si="58"/>
        <v>6.4539282895685419</v>
      </c>
      <c r="S51" s="45">
        <v>4.3760000000000003</v>
      </c>
      <c r="T51" s="45">
        <v>2.0779282895685416</v>
      </c>
      <c r="V51" s="45">
        <f t="shared" si="59"/>
        <v>9.6417593337455187</v>
      </c>
      <c r="W51" s="45">
        <v>6.5730919999999999</v>
      </c>
      <c r="X51" s="45">
        <v>3.0686673337455188</v>
      </c>
      <c r="Z51" s="45">
        <f t="shared" si="60"/>
        <v>2.1337141714318091</v>
      </c>
      <c r="AA51" s="45">
        <v>1.2319895000000001</v>
      </c>
      <c r="AB51" s="45">
        <v>0.90172467143180912</v>
      </c>
    </row>
    <row r="52" spans="1:28" ht="11.25" customHeight="1" x14ac:dyDescent="0.2">
      <c r="A52" s="43" t="s">
        <v>59</v>
      </c>
      <c r="B52" s="67">
        <f t="shared" si="52"/>
        <v>15.232015221327769</v>
      </c>
      <c r="C52" s="67">
        <f t="shared" si="53"/>
        <v>11.929650000000001</v>
      </c>
      <c r="D52" s="67">
        <f t="shared" si="54"/>
        <v>3.3023652213277681</v>
      </c>
      <c r="E52" s="13"/>
      <c r="F52" s="45">
        <f t="shared" si="55"/>
        <v>0</v>
      </c>
      <c r="G52" s="45">
        <v>0</v>
      </c>
      <c r="H52" s="45">
        <v>0</v>
      </c>
      <c r="I52" s="45"/>
      <c r="J52" s="45">
        <f t="shared" si="56"/>
        <v>8.9323707255867308</v>
      </c>
      <c r="K52" s="45">
        <v>7.57</v>
      </c>
      <c r="L52" s="45">
        <v>1.3623707255867312</v>
      </c>
      <c r="N52" s="45">
        <f t="shared" si="57"/>
        <v>2.2757414218920413</v>
      </c>
      <c r="O52" s="45">
        <v>1.80375</v>
      </c>
      <c r="P52" s="45">
        <v>0.47199142189204113</v>
      </c>
      <c r="R52" s="45">
        <f t="shared" si="58"/>
        <v>2.0355176052842672</v>
      </c>
      <c r="S52" s="45">
        <v>1.51807</v>
      </c>
      <c r="T52" s="45">
        <v>0.51744760528426725</v>
      </c>
      <c r="V52" s="45">
        <f t="shared" si="59"/>
        <v>1.6850486710782535</v>
      </c>
      <c r="W52" s="45">
        <v>0.89283000000000001</v>
      </c>
      <c r="X52" s="45">
        <v>0.7922186710782535</v>
      </c>
      <c r="Z52" s="45">
        <f t="shared" si="60"/>
        <v>0.30333679748647491</v>
      </c>
      <c r="AA52" s="45">
        <v>0.14499999999999999</v>
      </c>
      <c r="AB52" s="45">
        <v>0.15833679748647495</v>
      </c>
    </row>
    <row r="53" spans="1:28" ht="11.25" customHeight="1" x14ac:dyDescent="0.2">
      <c r="A53" s="43" t="s">
        <v>60</v>
      </c>
      <c r="B53" s="67">
        <f t="shared" si="52"/>
        <v>1.605754645236807</v>
      </c>
      <c r="C53" s="67">
        <f t="shared" si="53"/>
        <v>1.2713000000000001</v>
      </c>
      <c r="D53" s="67">
        <f t="shared" si="54"/>
        <v>0.33445464523680685</v>
      </c>
      <c r="E53" s="13"/>
      <c r="F53" s="45">
        <f t="shared" si="55"/>
        <v>0</v>
      </c>
      <c r="G53" s="45">
        <v>0</v>
      </c>
      <c r="H53" s="45">
        <v>0</v>
      </c>
      <c r="I53" s="45"/>
      <c r="J53" s="45">
        <f t="shared" si="56"/>
        <v>0</v>
      </c>
      <c r="K53" s="45">
        <v>0</v>
      </c>
      <c r="L53" s="45">
        <v>0</v>
      </c>
      <c r="N53" s="45">
        <f t="shared" si="57"/>
        <v>1.0089718803099379</v>
      </c>
      <c r="O53" s="45">
        <v>0.79100000000000004</v>
      </c>
      <c r="P53" s="45">
        <v>0.21797188030993792</v>
      </c>
      <c r="R53" s="45">
        <f t="shared" si="58"/>
        <v>0.40322531401718803</v>
      </c>
      <c r="S53" s="45">
        <v>0.35299999999999998</v>
      </c>
      <c r="T53" s="45">
        <v>5.0225314017188043E-2</v>
      </c>
      <c r="V53" s="45">
        <f t="shared" si="59"/>
        <v>0.14120245485268959</v>
      </c>
      <c r="W53" s="45">
        <v>8.7300000000000003E-2</v>
      </c>
      <c r="X53" s="45">
        <v>5.3902454852689588E-2</v>
      </c>
      <c r="Z53" s="45">
        <f t="shared" si="60"/>
        <v>5.2354996056991329E-2</v>
      </c>
      <c r="AA53" s="45">
        <v>0.04</v>
      </c>
      <c r="AB53" s="45">
        <v>1.2354996056991332E-2</v>
      </c>
    </row>
    <row r="54" spans="1:28" ht="11.25" customHeight="1" x14ac:dyDescent="0.2">
      <c r="A54" s="43" t="s">
        <v>61</v>
      </c>
      <c r="B54" s="67">
        <f t="shared" si="52"/>
        <v>1.3004144692546031</v>
      </c>
      <c r="C54" s="67">
        <f t="shared" si="53"/>
        <v>1.2520339999999999</v>
      </c>
      <c r="D54" s="67">
        <f t="shared" si="54"/>
        <v>4.8380469254603292E-2</v>
      </c>
      <c r="E54" s="13"/>
      <c r="F54" s="45">
        <f t="shared" si="55"/>
        <v>1.0529999999999999</v>
      </c>
      <c r="G54" s="45">
        <v>1.0529999999999999</v>
      </c>
      <c r="H54" s="45">
        <v>0</v>
      </c>
      <c r="I54" s="45"/>
      <c r="J54" s="45">
        <f t="shared" si="56"/>
        <v>0.10632967032967033</v>
      </c>
      <c r="K54" s="45">
        <v>0.1</v>
      </c>
      <c r="L54" s="45">
        <v>6.32967032967033E-3</v>
      </c>
      <c r="N54" s="45">
        <f t="shared" si="57"/>
        <v>0</v>
      </c>
      <c r="O54" s="45">
        <v>0</v>
      </c>
      <c r="P54" s="45">
        <v>0</v>
      </c>
      <c r="R54" s="45">
        <f t="shared" si="58"/>
        <v>1.96041828884468E-2</v>
      </c>
      <c r="S54" s="45">
        <v>1.4999999999999999E-2</v>
      </c>
      <c r="T54" s="45">
        <v>4.6041828884468006E-3</v>
      </c>
      <c r="V54" s="45">
        <f t="shared" si="59"/>
        <v>4.3738694740189862E-2</v>
      </c>
      <c r="W54" s="45">
        <v>3.1033999999999999E-2</v>
      </c>
      <c r="X54" s="45">
        <v>1.270469474018986E-2</v>
      </c>
      <c r="Z54" s="45">
        <f t="shared" si="60"/>
        <v>7.7741921296296299E-2</v>
      </c>
      <c r="AA54" s="45">
        <v>5.2999999999999999E-2</v>
      </c>
      <c r="AB54" s="45">
        <v>2.4741921296296297E-2</v>
      </c>
    </row>
    <row r="55" spans="1:28" ht="11.25" customHeight="1" x14ac:dyDescent="0.2">
      <c r="A55" s="43" t="s">
        <v>62</v>
      </c>
      <c r="B55" s="67">
        <f t="shared" si="52"/>
        <v>0.6092961824039651</v>
      </c>
      <c r="C55" s="67">
        <f t="shared" si="53"/>
        <v>0.45799999999999996</v>
      </c>
      <c r="D55" s="67">
        <f t="shared" si="54"/>
        <v>0.15129618240396514</v>
      </c>
      <c r="E55" s="13"/>
      <c r="F55" s="45">
        <f t="shared" si="55"/>
        <v>0.28999999999999998</v>
      </c>
      <c r="G55" s="45">
        <v>0.28999999999999998</v>
      </c>
      <c r="H55" s="45">
        <v>0</v>
      </c>
      <c r="I55" s="45"/>
      <c r="J55" s="45">
        <f t="shared" si="56"/>
        <v>0</v>
      </c>
      <c r="K55" s="45">
        <v>0</v>
      </c>
      <c r="L55" s="45">
        <v>0</v>
      </c>
      <c r="N55" s="45">
        <f t="shared" si="57"/>
        <v>0.23068126408484463</v>
      </c>
      <c r="O55" s="45">
        <v>0.11</v>
      </c>
      <c r="P55" s="45">
        <v>0.12068126408484463</v>
      </c>
      <c r="R55" s="45">
        <f t="shared" si="58"/>
        <v>0</v>
      </c>
      <c r="S55" s="45">
        <v>0</v>
      </c>
      <c r="T55" s="45">
        <v>0</v>
      </c>
      <c r="V55" s="45">
        <f t="shared" si="59"/>
        <v>8.8614918319120523E-2</v>
      </c>
      <c r="W55" s="45">
        <v>5.8000000000000003E-2</v>
      </c>
      <c r="X55" s="45">
        <v>3.0614918319120516E-2</v>
      </c>
      <c r="Z55" s="45">
        <f t="shared" si="60"/>
        <v>0</v>
      </c>
      <c r="AA55" s="45">
        <v>0</v>
      </c>
      <c r="AB55" s="45">
        <v>0</v>
      </c>
    </row>
    <row r="56" spans="1:28" ht="11.25" customHeight="1" x14ac:dyDescent="0.2">
      <c r="A56" s="43" t="s">
        <v>63</v>
      </c>
      <c r="B56" s="67">
        <f t="shared" si="52"/>
        <v>7.0771960182928773</v>
      </c>
      <c r="C56" s="67">
        <f t="shared" si="53"/>
        <v>6.0253830000000006</v>
      </c>
      <c r="D56" s="67">
        <f t="shared" si="54"/>
        <v>1.0518130182928762</v>
      </c>
      <c r="E56" s="13"/>
      <c r="F56" s="45">
        <f t="shared" si="55"/>
        <v>2.0190000000000001</v>
      </c>
      <c r="G56" s="45">
        <v>2.0190000000000001</v>
      </c>
      <c r="H56" s="45">
        <v>0</v>
      </c>
      <c r="I56" s="45"/>
      <c r="J56" s="45">
        <f t="shared" si="56"/>
        <v>2.1422466073133015</v>
      </c>
      <c r="K56" s="45">
        <v>1.974</v>
      </c>
      <c r="L56" s="45">
        <v>0.16824660731330168</v>
      </c>
      <c r="N56" s="45">
        <f t="shared" si="57"/>
        <v>0.12136961592826911</v>
      </c>
      <c r="O56" s="45">
        <v>7.8E-2</v>
      </c>
      <c r="P56" s="45">
        <v>4.3369615928269122E-2</v>
      </c>
      <c r="R56" s="45">
        <f t="shared" si="58"/>
        <v>1.0211093696197087</v>
      </c>
      <c r="S56" s="45">
        <v>0.72899999999999998</v>
      </c>
      <c r="T56" s="45">
        <v>0.29210936961970868</v>
      </c>
      <c r="V56" s="45">
        <f t="shared" si="59"/>
        <v>1.2916947027485473</v>
      </c>
      <c r="W56" s="45">
        <v>0.88338300000000003</v>
      </c>
      <c r="X56" s="45">
        <v>0.40831170274854722</v>
      </c>
      <c r="Z56" s="45">
        <f t="shared" si="60"/>
        <v>0.48177572268304947</v>
      </c>
      <c r="AA56" s="45">
        <v>0.34200000000000003</v>
      </c>
      <c r="AB56" s="45">
        <v>0.13977572268304944</v>
      </c>
    </row>
    <row r="57" spans="1:28" ht="11.25" customHeight="1" x14ac:dyDescent="0.2">
      <c r="A57" s="43"/>
      <c r="B57" s="45"/>
      <c r="C57" s="45"/>
      <c r="D57" s="45"/>
      <c r="E57" s="13"/>
      <c r="F57" s="45"/>
      <c r="G57" s="45"/>
      <c r="H57" s="45"/>
      <c r="I57" s="45"/>
      <c r="J57" s="45"/>
      <c r="K57" s="45"/>
      <c r="L57" s="45"/>
      <c r="N57" s="45"/>
      <c r="O57" s="45"/>
      <c r="P57" s="45"/>
      <c r="R57" s="45"/>
      <c r="S57" s="45"/>
      <c r="T57" s="45"/>
      <c r="V57" s="45"/>
      <c r="W57" s="45"/>
      <c r="X57" s="45"/>
      <c r="Z57" s="45"/>
      <c r="AA57" s="45"/>
      <c r="AB57" s="45"/>
    </row>
    <row r="58" spans="1:28" s="1" customFormat="1" ht="11.25" customHeight="1" x14ac:dyDescent="0.25">
      <c r="A58" s="33" t="s">
        <v>64</v>
      </c>
      <c r="B58" s="46">
        <f t="shared" ref="B58:B69" si="61">SUM(C58:D58)</f>
        <v>40.839617786214347</v>
      </c>
      <c r="C58" s="46">
        <f>SUM(C59:C69)</f>
        <v>34.171994500000004</v>
      </c>
      <c r="D58" s="46">
        <f>SUM(D59:D69)</f>
        <v>6.6676232862143454</v>
      </c>
      <c r="E58" s="44"/>
      <c r="F58" s="46">
        <f>SUM(G58:H58)</f>
        <v>10.8</v>
      </c>
      <c r="G58" s="46">
        <f>SUM(G59:G69)</f>
        <v>10.8</v>
      </c>
      <c r="H58" s="46">
        <f>SUM(H59:H69)</f>
        <v>0</v>
      </c>
      <c r="I58" s="46"/>
      <c r="J58" s="46">
        <f>SUM(K58:L58)</f>
        <v>10.436387395736443</v>
      </c>
      <c r="K58" s="46">
        <f>SUM(K59:K69)</f>
        <v>9.8550000000000004</v>
      </c>
      <c r="L58" s="46">
        <f>SUM(L59:L69)</f>
        <v>0.58138739573644138</v>
      </c>
      <c r="N58" s="46">
        <f>SUM(O58:P58)</f>
        <v>7.383577239965418</v>
      </c>
      <c r="O58" s="46">
        <f>SUM(O59:O69)</f>
        <v>4.7059999999999995</v>
      </c>
      <c r="P58" s="46">
        <f>SUM(P59:P69)</f>
        <v>2.6775772399654185</v>
      </c>
      <c r="R58" s="46">
        <f>SUM(S58:T58)</f>
        <v>4.3591845634982258</v>
      </c>
      <c r="S58" s="46">
        <f>SUM(S59:S69)</f>
        <v>3.6455000000000002</v>
      </c>
      <c r="T58" s="46">
        <f>SUM(T59:T69)</f>
        <v>0.71368456349822551</v>
      </c>
      <c r="V58" s="46">
        <f>SUM(W58:X58)</f>
        <v>7.3692448778405497</v>
      </c>
      <c r="W58" s="46">
        <f>SUM(W59:W69)</f>
        <v>4.9088069999999995</v>
      </c>
      <c r="X58" s="46">
        <f>SUM(X59:X69)</f>
        <v>2.4604378778405502</v>
      </c>
      <c r="Z58" s="46">
        <f>SUM(AA58:AB58)</f>
        <v>0.49122370917370906</v>
      </c>
      <c r="AA58" s="46">
        <f>SUM(AA59:AA69)</f>
        <v>0.25668750000000001</v>
      </c>
      <c r="AB58" s="46">
        <f>SUM(AB59:AB69)</f>
        <v>0.23453620917370901</v>
      </c>
    </row>
    <row r="59" spans="1:28" ht="11.25" customHeight="1" x14ac:dyDescent="0.2">
      <c r="A59" s="43" t="s">
        <v>65</v>
      </c>
      <c r="B59" s="67">
        <f t="shared" si="61"/>
        <v>4.4072599463539142</v>
      </c>
      <c r="C59" s="67">
        <f t="shared" ref="C59:C69" si="62">SUMIF($F$4:$AB$4,C$4,$F59:$AB59)</f>
        <v>3.360007</v>
      </c>
      <c r="D59" s="67">
        <f t="shared" ref="D59:D69" si="63">SUMIF($F$4:$AB$4,D$4,$F59:$AB59)</f>
        <v>1.0472529463539144</v>
      </c>
      <c r="E59" s="13"/>
      <c r="F59" s="45">
        <f t="shared" ref="F59:F69" si="64">SUM(G59:H59)</f>
        <v>0.75</v>
      </c>
      <c r="G59" s="45">
        <v>0.75</v>
      </c>
      <c r="H59" s="45">
        <v>0</v>
      </c>
      <c r="I59" s="45"/>
      <c r="J59" s="45">
        <f t="shared" ref="J59:J69" si="65">SUM(K59:L59)</f>
        <v>1.9390381482021568</v>
      </c>
      <c r="K59" s="45">
        <v>1.68</v>
      </c>
      <c r="L59" s="45">
        <v>0.25903814820215676</v>
      </c>
      <c r="N59" s="45">
        <f t="shared" ref="N59:N69" si="66">SUM(O59:P59)</f>
        <v>0.17360260436691025</v>
      </c>
      <c r="O59" s="45">
        <v>8.2000000000000003E-2</v>
      </c>
      <c r="P59" s="45">
        <v>9.1602604366910242E-2</v>
      </c>
      <c r="R59" s="45">
        <f t="shared" ref="R59:R69" si="67">SUM(S59:T59)</f>
        <v>0.4434575651958173</v>
      </c>
      <c r="S59" s="45">
        <v>0.29099999999999998</v>
      </c>
      <c r="T59" s="45">
        <v>0.15245756519581732</v>
      </c>
      <c r="V59" s="45">
        <f t="shared" ref="V59:V69" si="68">SUM(W59:X59)</f>
        <v>0.94048147670267213</v>
      </c>
      <c r="W59" s="45">
        <v>0.49400700000000008</v>
      </c>
      <c r="X59" s="45">
        <v>0.44647447670267199</v>
      </c>
      <c r="Z59" s="45">
        <f t="shared" ref="Z59:Z69" si="69">SUM(AA59:AB59)</f>
        <v>0.16068015188635806</v>
      </c>
      <c r="AA59" s="45">
        <v>6.3E-2</v>
      </c>
      <c r="AB59" s="45">
        <v>9.7680151886358063E-2</v>
      </c>
    </row>
    <row r="60" spans="1:28" ht="11.25" customHeight="1" x14ac:dyDescent="0.2">
      <c r="A60" s="43" t="s">
        <v>66</v>
      </c>
      <c r="B60" s="67">
        <f t="shared" si="61"/>
        <v>6.8066611348876413E-2</v>
      </c>
      <c r="C60" s="67">
        <f t="shared" si="62"/>
        <v>2.9000000000000001E-2</v>
      </c>
      <c r="D60" s="67">
        <f t="shared" si="63"/>
        <v>3.9066611348876415E-2</v>
      </c>
      <c r="E60" s="13"/>
      <c r="F60" s="45">
        <f t="shared" si="64"/>
        <v>0</v>
      </c>
      <c r="G60" s="45">
        <v>0</v>
      </c>
      <c r="H60" s="45">
        <v>0</v>
      </c>
      <c r="I60" s="45"/>
      <c r="J60" s="45">
        <f t="shared" si="65"/>
        <v>0</v>
      </c>
      <c r="K60" s="45">
        <v>0</v>
      </c>
      <c r="L60" s="45">
        <v>0</v>
      </c>
      <c r="N60" s="45">
        <f t="shared" si="66"/>
        <v>0</v>
      </c>
      <c r="O60" s="45">
        <v>0</v>
      </c>
      <c r="P60" s="45">
        <v>0</v>
      </c>
      <c r="R60" s="45">
        <f t="shared" si="67"/>
        <v>0</v>
      </c>
      <c r="S60" s="45">
        <v>0</v>
      </c>
      <c r="T60" s="45">
        <v>0</v>
      </c>
      <c r="V60" s="45">
        <f t="shared" si="68"/>
        <v>2.3304706586971653E-2</v>
      </c>
      <c r="W60" s="45">
        <v>2.1000000000000001E-2</v>
      </c>
      <c r="X60" s="45">
        <v>2.3047065869716524E-3</v>
      </c>
      <c r="Z60" s="45">
        <f t="shared" si="69"/>
        <v>4.476190476190476E-2</v>
      </c>
      <c r="AA60" s="45">
        <v>8.0000000000000002E-3</v>
      </c>
      <c r="AB60" s="45">
        <v>3.676190476190476E-2</v>
      </c>
    </row>
    <row r="61" spans="1:28" ht="11.25" customHeight="1" x14ac:dyDescent="0.2">
      <c r="A61" s="43" t="s">
        <v>67</v>
      </c>
      <c r="B61" s="67">
        <f t="shared" si="61"/>
        <v>2.4122087168521427</v>
      </c>
      <c r="C61" s="67">
        <f t="shared" si="62"/>
        <v>1.9869999999999999</v>
      </c>
      <c r="D61" s="67">
        <f t="shared" si="63"/>
        <v>0.42520871685214279</v>
      </c>
      <c r="E61" s="13"/>
      <c r="F61" s="45">
        <f t="shared" si="64"/>
        <v>0.7</v>
      </c>
      <c r="G61" s="45">
        <v>0.7</v>
      </c>
      <c r="H61" s="45">
        <v>0</v>
      </c>
      <c r="I61" s="45"/>
      <c r="J61" s="45">
        <f t="shared" si="65"/>
        <v>0.79477608940674782</v>
      </c>
      <c r="K61" s="45">
        <v>0.7</v>
      </c>
      <c r="L61" s="45">
        <v>9.4776089406747824E-2</v>
      </c>
      <c r="N61" s="45">
        <f t="shared" si="66"/>
        <v>0</v>
      </c>
      <c r="O61" s="45">
        <v>0</v>
      </c>
      <c r="P61" s="45">
        <v>0</v>
      </c>
      <c r="R61" s="45">
        <f t="shared" si="67"/>
        <v>0</v>
      </c>
      <c r="S61" s="45">
        <v>0</v>
      </c>
      <c r="T61" s="45">
        <v>0</v>
      </c>
      <c r="V61" s="45">
        <f t="shared" si="68"/>
        <v>0.917432627445395</v>
      </c>
      <c r="W61" s="45">
        <v>0.58699999999999997</v>
      </c>
      <c r="X61" s="45">
        <v>0.33043262744539498</v>
      </c>
      <c r="Z61" s="45">
        <f t="shared" si="69"/>
        <v>0</v>
      </c>
      <c r="AA61" s="45">
        <v>0</v>
      </c>
      <c r="AB61" s="45">
        <v>0</v>
      </c>
    </row>
    <row r="62" spans="1:28" ht="11.25" customHeight="1" x14ac:dyDescent="0.2">
      <c r="A62" s="43" t="s">
        <v>126</v>
      </c>
      <c r="B62" s="67">
        <f t="shared" si="61"/>
        <v>0</v>
      </c>
      <c r="C62" s="67">
        <f t="shared" si="62"/>
        <v>0</v>
      </c>
      <c r="D62" s="67">
        <f t="shared" si="63"/>
        <v>0</v>
      </c>
      <c r="E62" s="13"/>
      <c r="F62" s="45">
        <f t="shared" ref="F62" si="70">SUM(G62:H62)</f>
        <v>0</v>
      </c>
      <c r="G62" s="45">
        <v>0</v>
      </c>
      <c r="H62" s="45">
        <v>0</v>
      </c>
      <c r="I62" s="45"/>
      <c r="J62" s="45">
        <f t="shared" ref="J62" si="71">SUM(K62:L62)</f>
        <v>0</v>
      </c>
      <c r="K62" s="45">
        <v>0</v>
      </c>
      <c r="L62" s="45">
        <v>0</v>
      </c>
      <c r="N62" s="45">
        <f t="shared" ref="N62" si="72">SUM(O62:P62)</f>
        <v>0</v>
      </c>
      <c r="O62" s="45">
        <v>0</v>
      </c>
      <c r="P62" s="45">
        <v>0</v>
      </c>
      <c r="R62" s="45">
        <f t="shared" ref="R62" si="73">SUM(S62:T62)</f>
        <v>0</v>
      </c>
      <c r="S62" s="45">
        <v>0</v>
      </c>
      <c r="T62" s="45">
        <v>0</v>
      </c>
      <c r="V62" s="45">
        <f t="shared" ref="V62" si="74">SUM(W62:X62)</f>
        <v>0</v>
      </c>
      <c r="W62" s="45">
        <v>0</v>
      </c>
      <c r="X62" s="45">
        <v>0</v>
      </c>
      <c r="Z62" s="45">
        <f t="shared" ref="Z62" si="75">SUM(AA62:AB62)</f>
        <v>0</v>
      </c>
      <c r="AA62" s="45">
        <v>0</v>
      </c>
      <c r="AB62" s="45">
        <v>0</v>
      </c>
    </row>
    <row r="63" spans="1:28" ht="11.25" customHeight="1" x14ac:dyDescent="0.2">
      <c r="A63" s="43" t="s">
        <v>68</v>
      </c>
      <c r="B63" s="67">
        <f t="shared" si="61"/>
        <v>19.176361054725056</v>
      </c>
      <c r="C63" s="67">
        <f t="shared" si="62"/>
        <v>16.661687499999999</v>
      </c>
      <c r="D63" s="67">
        <f t="shared" si="63"/>
        <v>2.5146735547250589</v>
      </c>
      <c r="E63" s="13"/>
      <c r="F63" s="45">
        <f t="shared" si="64"/>
        <v>7.3</v>
      </c>
      <c r="G63" s="45">
        <v>7.3</v>
      </c>
      <c r="H63" s="45">
        <v>0</v>
      </c>
      <c r="I63" s="45"/>
      <c r="J63" s="45">
        <f t="shared" si="65"/>
        <v>3.6</v>
      </c>
      <c r="K63" s="45">
        <v>3.6</v>
      </c>
      <c r="L63" s="45">
        <v>0</v>
      </c>
      <c r="N63" s="45">
        <f t="shared" si="66"/>
        <v>4.3063376062933569</v>
      </c>
      <c r="O63" s="45">
        <v>2.4159999999999999</v>
      </c>
      <c r="P63" s="45">
        <v>1.890337606293357</v>
      </c>
      <c r="R63" s="45">
        <f t="shared" si="67"/>
        <v>1.8126953872372324</v>
      </c>
      <c r="S63" s="45">
        <v>1.7585</v>
      </c>
      <c r="T63" s="45">
        <v>5.4195387237232405E-2</v>
      </c>
      <c r="V63" s="45">
        <f t="shared" si="68"/>
        <v>2.1501413945278025</v>
      </c>
      <c r="W63" s="45">
        <v>1.581</v>
      </c>
      <c r="X63" s="45">
        <v>0.56914139452780244</v>
      </c>
      <c r="Z63" s="45">
        <f t="shared" si="69"/>
        <v>7.1866666666666667E-3</v>
      </c>
      <c r="AA63" s="45">
        <v>6.1875000000000003E-3</v>
      </c>
      <c r="AB63" s="45">
        <v>9.9916666666666665E-4</v>
      </c>
    </row>
    <row r="64" spans="1:28" ht="11.25" customHeight="1" x14ac:dyDescent="0.2">
      <c r="A64" s="43" t="s">
        <v>69</v>
      </c>
      <c r="B64" s="67">
        <f t="shared" si="61"/>
        <v>0.32026857461746416</v>
      </c>
      <c r="C64" s="67">
        <f t="shared" si="62"/>
        <v>0.3</v>
      </c>
      <c r="D64" s="67">
        <f t="shared" si="63"/>
        <v>2.0268574617464175E-2</v>
      </c>
      <c r="E64" s="13"/>
      <c r="F64" s="45">
        <f t="shared" si="64"/>
        <v>0</v>
      </c>
      <c r="G64" s="45">
        <v>0</v>
      </c>
      <c r="H64" s="45">
        <v>0</v>
      </c>
      <c r="I64" s="45"/>
      <c r="J64" s="45">
        <f t="shared" si="65"/>
        <v>0.32026857461746416</v>
      </c>
      <c r="K64" s="45">
        <v>0.3</v>
      </c>
      <c r="L64" s="45">
        <v>2.0268574617464175E-2</v>
      </c>
      <c r="N64" s="45">
        <f t="shared" si="66"/>
        <v>0</v>
      </c>
      <c r="O64" s="45">
        <v>0</v>
      </c>
      <c r="P64" s="45">
        <v>0</v>
      </c>
      <c r="R64" s="45">
        <f t="shared" si="67"/>
        <v>0</v>
      </c>
      <c r="S64" s="45">
        <v>0</v>
      </c>
      <c r="T64" s="45">
        <v>0</v>
      </c>
      <c r="V64" s="45">
        <f t="shared" si="68"/>
        <v>0</v>
      </c>
      <c r="W64" s="45">
        <v>0</v>
      </c>
      <c r="X64" s="45">
        <v>0</v>
      </c>
      <c r="Z64" s="45">
        <f t="shared" si="69"/>
        <v>0</v>
      </c>
      <c r="AA64" s="45">
        <v>0</v>
      </c>
      <c r="AB64" s="45">
        <v>0</v>
      </c>
    </row>
    <row r="65" spans="1:28" ht="11.25" customHeight="1" x14ac:dyDescent="0.2">
      <c r="A65" s="43" t="s">
        <v>70</v>
      </c>
      <c r="B65" s="67">
        <f t="shared" si="61"/>
        <v>2.9740371316137924</v>
      </c>
      <c r="C65" s="67">
        <f t="shared" si="62"/>
        <v>2.3252999999999999</v>
      </c>
      <c r="D65" s="67">
        <f t="shared" si="63"/>
        <v>0.64873713161379243</v>
      </c>
      <c r="E65" s="13"/>
      <c r="F65" s="45">
        <f t="shared" si="64"/>
        <v>0</v>
      </c>
      <c r="G65" s="45">
        <v>0</v>
      </c>
      <c r="H65" s="45">
        <v>0</v>
      </c>
      <c r="I65" s="45"/>
      <c r="J65" s="45">
        <f t="shared" si="65"/>
        <v>0.7588523179905402</v>
      </c>
      <c r="K65" s="45">
        <v>0.748</v>
      </c>
      <c r="L65" s="45">
        <v>1.0852317990540226E-2</v>
      </c>
      <c r="N65" s="45">
        <f t="shared" si="66"/>
        <v>0.17125937052707033</v>
      </c>
      <c r="O65" s="45">
        <v>0.16500000000000001</v>
      </c>
      <c r="P65" s="45">
        <v>6.2593705270703303E-3</v>
      </c>
      <c r="R65" s="45">
        <f t="shared" si="67"/>
        <v>0.37881970500946605</v>
      </c>
      <c r="S65" s="45">
        <v>0.29399999999999998</v>
      </c>
      <c r="T65" s="45">
        <v>8.481970500946609E-2</v>
      </c>
      <c r="V65" s="45">
        <f t="shared" si="68"/>
        <v>1.604891599801882</v>
      </c>
      <c r="W65" s="45">
        <v>1.0723</v>
      </c>
      <c r="X65" s="45">
        <v>0.53259159980188198</v>
      </c>
      <c r="Z65" s="45">
        <f t="shared" si="69"/>
        <v>6.0214138284833699E-2</v>
      </c>
      <c r="AA65" s="45">
        <v>4.5999999999999999E-2</v>
      </c>
      <c r="AB65" s="45">
        <v>1.4214138284833699E-2</v>
      </c>
    </row>
    <row r="66" spans="1:28" ht="11.25" customHeight="1" x14ac:dyDescent="0.2">
      <c r="A66" s="43" t="s">
        <v>71</v>
      </c>
      <c r="B66" s="67">
        <f t="shared" si="61"/>
        <v>8.620797635359903</v>
      </c>
      <c r="C66" s="67">
        <f t="shared" si="62"/>
        <v>6.9660000000000002</v>
      </c>
      <c r="D66" s="67">
        <f t="shared" si="63"/>
        <v>1.6547976353599028</v>
      </c>
      <c r="E66" s="13"/>
      <c r="F66" s="45">
        <f t="shared" si="64"/>
        <v>2.0499999999999998</v>
      </c>
      <c r="G66" s="45">
        <v>2.0499999999999998</v>
      </c>
      <c r="H66" s="45">
        <v>0</v>
      </c>
      <c r="I66" s="45"/>
      <c r="J66" s="45">
        <f t="shared" si="65"/>
        <v>1.99811369995055</v>
      </c>
      <c r="K66" s="45">
        <v>1.825</v>
      </c>
      <c r="L66" s="45">
        <v>0.17311369995055004</v>
      </c>
      <c r="N66" s="45">
        <f t="shared" si="66"/>
        <v>0.94395231499126775</v>
      </c>
      <c r="O66" s="45">
        <v>0.54600000000000004</v>
      </c>
      <c r="P66" s="45">
        <v>0.39795231499126771</v>
      </c>
      <c r="R66" s="45">
        <f t="shared" si="67"/>
        <v>1.7242119060557097</v>
      </c>
      <c r="S66" s="45">
        <v>1.302</v>
      </c>
      <c r="T66" s="45">
        <v>0.42221190605570968</v>
      </c>
      <c r="V66" s="45">
        <f t="shared" si="68"/>
        <v>1.6861388667884296</v>
      </c>
      <c r="W66" s="45">
        <v>1.1094999999999999</v>
      </c>
      <c r="X66" s="45">
        <v>0.57663886678842957</v>
      </c>
      <c r="Z66" s="45">
        <f t="shared" si="69"/>
        <v>0.21838084757394585</v>
      </c>
      <c r="AA66" s="45">
        <v>0.13350000000000001</v>
      </c>
      <c r="AB66" s="45">
        <v>8.4880847573945845E-2</v>
      </c>
    </row>
    <row r="67" spans="1:28" ht="11.25" customHeight="1" x14ac:dyDescent="0.2">
      <c r="A67" s="43" t="s">
        <v>72</v>
      </c>
      <c r="B67" s="67">
        <f t="shared" si="61"/>
        <v>0.75278186427945415</v>
      </c>
      <c r="C67" s="67">
        <f t="shared" si="62"/>
        <v>0.75</v>
      </c>
      <c r="D67" s="67">
        <f t="shared" si="63"/>
        <v>2.7818642794541133E-3</v>
      </c>
      <c r="E67" s="13"/>
      <c r="F67" s="45">
        <f t="shared" si="64"/>
        <v>0</v>
      </c>
      <c r="G67" s="45">
        <v>0</v>
      </c>
      <c r="H67" s="45">
        <v>0</v>
      </c>
      <c r="I67" s="45"/>
      <c r="J67" s="45">
        <f t="shared" si="65"/>
        <v>0.75278186427945415</v>
      </c>
      <c r="K67" s="45">
        <v>0.75</v>
      </c>
      <c r="L67" s="45">
        <v>2.7818642794541133E-3</v>
      </c>
      <c r="N67" s="45">
        <f t="shared" si="66"/>
        <v>0</v>
      </c>
      <c r="O67" s="45">
        <v>0</v>
      </c>
      <c r="P67" s="45">
        <v>0</v>
      </c>
      <c r="R67" s="45">
        <f t="shared" si="67"/>
        <v>0</v>
      </c>
      <c r="S67" s="45">
        <v>0</v>
      </c>
      <c r="T67" s="45">
        <v>0</v>
      </c>
      <c r="V67" s="45">
        <f t="shared" si="68"/>
        <v>0</v>
      </c>
      <c r="W67" s="45">
        <v>0</v>
      </c>
      <c r="X67" s="45">
        <v>0</v>
      </c>
      <c r="Z67" s="45">
        <f t="shared" si="69"/>
        <v>0</v>
      </c>
      <c r="AA67" s="45">
        <v>0</v>
      </c>
      <c r="AB67" s="45">
        <v>0</v>
      </c>
    </row>
    <row r="68" spans="1:28" ht="11.25" customHeight="1" x14ac:dyDescent="0.2">
      <c r="A68" s="31" t="s">
        <v>73</v>
      </c>
      <c r="B68" s="67">
        <f t="shared" si="61"/>
        <v>2.1078362510637394</v>
      </c>
      <c r="C68" s="67">
        <f t="shared" si="62"/>
        <v>1.7930000000000001</v>
      </c>
      <c r="D68" s="67">
        <f t="shared" si="63"/>
        <v>0.31483625106373925</v>
      </c>
      <c r="E68" s="13"/>
      <c r="F68" s="45">
        <f t="shared" si="64"/>
        <v>0</v>
      </c>
      <c r="G68" s="45">
        <v>0</v>
      </c>
      <c r="H68" s="45">
        <v>0</v>
      </c>
      <c r="I68" s="45"/>
      <c r="J68" s="45">
        <f t="shared" si="65"/>
        <v>0.27255670128952825</v>
      </c>
      <c r="K68" s="45">
        <v>0.252</v>
      </c>
      <c r="L68" s="45">
        <v>2.0556701289528231E-2</v>
      </c>
      <c r="N68" s="45">
        <f t="shared" si="66"/>
        <v>1.7884253437868132</v>
      </c>
      <c r="O68" s="45">
        <v>1.4970000000000001</v>
      </c>
      <c r="P68" s="45">
        <v>0.29142534378681301</v>
      </c>
      <c r="R68" s="45">
        <f t="shared" si="67"/>
        <v>0</v>
      </c>
      <c r="S68" s="45">
        <v>0</v>
      </c>
      <c r="T68" s="45">
        <v>0</v>
      </c>
      <c r="V68" s="45">
        <f t="shared" si="68"/>
        <v>4.6854205987398007E-2</v>
      </c>
      <c r="W68" s="45">
        <v>4.3999999999999997E-2</v>
      </c>
      <c r="X68" s="45">
        <v>2.8542059873980078E-3</v>
      </c>
      <c r="Z68" s="45">
        <f t="shared" si="69"/>
        <v>0</v>
      </c>
      <c r="AA68" s="45">
        <v>0</v>
      </c>
      <c r="AB68" s="45">
        <v>0</v>
      </c>
    </row>
    <row r="69" spans="1:28" ht="11.25" customHeight="1" x14ac:dyDescent="0.2">
      <c r="A69" s="31" t="s">
        <v>74</v>
      </c>
      <c r="B69" s="67">
        <f t="shared" si="61"/>
        <v>0</v>
      </c>
      <c r="C69" s="67">
        <f t="shared" si="62"/>
        <v>0</v>
      </c>
      <c r="D69" s="67">
        <f t="shared" si="63"/>
        <v>0</v>
      </c>
      <c r="E69" s="13"/>
      <c r="F69" s="45">
        <f t="shared" si="64"/>
        <v>0</v>
      </c>
      <c r="G69" s="45">
        <v>0</v>
      </c>
      <c r="H69" s="45">
        <v>0</v>
      </c>
      <c r="I69" s="45"/>
      <c r="J69" s="45">
        <f t="shared" si="65"/>
        <v>0</v>
      </c>
      <c r="K69" s="45">
        <v>0</v>
      </c>
      <c r="L69" s="45">
        <v>0</v>
      </c>
      <c r="N69" s="45">
        <f t="shared" si="66"/>
        <v>0</v>
      </c>
      <c r="O69" s="45">
        <v>0</v>
      </c>
      <c r="P69" s="45">
        <v>0</v>
      </c>
      <c r="R69" s="45">
        <f t="shared" si="67"/>
        <v>0</v>
      </c>
      <c r="S69" s="45">
        <v>0</v>
      </c>
      <c r="T69" s="45">
        <v>0</v>
      </c>
      <c r="V69" s="45">
        <f t="shared" si="68"/>
        <v>0</v>
      </c>
      <c r="W69" s="45">
        <v>0</v>
      </c>
      <c r="X69" s="45">
        <v>0</v>
      </c>
      <c r="Z69" s="45">
        <f t="shared" si="69"/>
        <v>0</v>
      </c>
      <c r="AA69" s="45">
        <v>0</v>
      </c>
      <c r="AB69" s="45">
        <v>0</v>
      </c>
    </row>
    <row r="70" spans="1:28" ht="11.25" customHeight="1" x14ac:dyDescent="0.2">
      <c r="A70" s="31"/>
      <c r="B70" s="45"/>
      <c r="C70" s="45"/>
      <c r="D70" s="45"/>
      <c r="E70" s="13"/>
      <c r="F70" s="45"/>
      <c r="G70" s="45"/>
      <c r="H70" s="45"/>
      <c r="I70" s="45"/>
      <c r="J70" s="45"/>
      <c r="K70" s="45"/>
      <c r="L70" s="45"/>
      <c r="N70" s="45"/>
      <c r="O70" s="45"/>
      <c r="P70" s="45"/>
      <c r="R70" s="45"/>
      <c r="S70" s="45"/>
      <c r="T70" s="45"/>
      <c r="V70" s="45"/>
      <c r="W70" s="45"/>
      <c r="X70" s="45"/>
      <c r="Z70" s="45"/>
      <c r="AA70" s="45"/>
      <c r="AB70" s="45"/>
    </row>
    <row r="71" spans="1:28" s="1" customFormat="1" ht="11.25" customHeight="1" x14ac:dyDescent="0.25">
      <c r="A71" s="33" t="s">
        <v>76</v>
      </c>
      <c r="B71" s="46">
        <f t="shared" ref="B71:B76" si="76">SUM(C71:D71)</f>
        <v>9.2059219117575672</v>
      </c>
      <c r="C71" s="46">
        <f>SUM(C72:C76)</f>
        <v>8.5858990000000013</v>
      </c>
      <c r="D71" s="46">
        <f>SUM(D72:D76)</f>
        <v>0.62002291175756685</v>
      </c>
      <c r="E71" s="44"/>
      <c r="F71" s="46">
        <f>SUM(G71:H71)</f>
        <v>6.3820000000000014</v>
      </c>
      <c r="G71" s="46">
        <f>SUM(G72:G76)</f>
        <v>6.3820000000000014</v>
      </c>
      <c r="H71" s="46">
        <f>SUM(H72:H76)</f>
        <v>0</v>
      </c>
      <c r="I71" s="46"/>
      <c r="J71" s="46">
        <f>SUM(K71:L71)</f>
        <v>1.2937369259094813</v>
      </c>
      <c r="K71" s="46">
        <f>SUM(K72:K76)</f>
        <v>1.143</v>
      </c>
      <c r="L71" s="46">
        <f>SUM(L72:L76)</f>
        <v>0.15073692590948121</v>
      </c>
      <c r="N71" s="46">
        <f>SUM(O71:P71)</f>
        <v>0.6216469185835648</v>
      </c>
      <c r="O71" s="46">
        <f>SUM(O72:O76)</f>
        <v>0.436</v>
      </c>
      <c r="P71" s="46">
        <f>SUM(P72:P76)</f>
        <v>0.18564691858356483</v>
      </c>
      <c r="R71" s="46">
        <f>SUM(S71:T71)</f>
        <v>0.27093008507233529</v>
      </c>
      <c r="S71" s="46">
        <f>SUM(S72:S76)</f>
        <v>0.20150000000000001</v>
      </c>
      <c r="T71" s="46">
        <f>SUM(T72:T76)</f>
        <v>6.9430085072335293E-2</v>
      </c>
      <c r="V71" s="46">
        <f>SUM(W71:X71)</f>
        <v>0.52358488721632812</v>
      </c>
      <c r="W71" s="46">
        <f>SUM(W72:W76)</f>
        <v>0.35780000000000001</v>
      </c>
      <c r="X71" s="46">
        <f>SUM(X72:X76)</f>
        <v>0.16578488721632814</v>
      </c>
      <c r="Z71" s="46">
        <f>SUM(AA71:AB71)</f>
        <v>0.11402309497585716</v>
      </c>
      <c r="AA71" s="46">
        <f>SUM(AA72:AA76)</f>
        <v>6.5598999999999991E-2</v>
      </c>
      <c r="AB71" s="46">
        <f>SUM(AB72:AB76)</f>
        <v>4.8424094975857181E-2</v>
      </c>
    </row>
    <row r="72" spans="1:28" ht="11.25" customHeight="1" x14ac:dyDescent="0.2">
      <c r="A72" s="43" t="s">
        <v>77</v>
      </c>
      <c r="B72" s="67">
        <f t="shared" si="76"/>
        <v>2.4500000000000002</v>
      </c>
      <c r="C72" s="67">
        <f>SUMIF($F$4:$AB$4,C$4,$F72:$AB72)</f>
        <v>2.4500000000000002</v>
      </c>
      <c r="D72" s="67">
        <f t="shared" ref="D72:D76" si="77">SUMIF($F$4:$AB$4,D$4,$F72:$AB72)</f>
        <v>0</v>
      </c>
      <c r="E72" s="13"/>
      <c r="F72" s="45">
        <f t="shared" ref="F72:F76" si="78">SUM(G72:H72)</f>
        <v>2.4500000000000002</v>
      </c>
      <c r="G72" s="45">
        <v>2.4500000000000002</v>
      </c>
      <c r="H72" s="45">
        <v>0</v>
      </c>
      <c r="I72" s="45"/>
      <c r="J72" s="45">
        <f t="shared" ref="J72:J76" si="79">SUM(K72:L72)</f>
        <v>0</v>
      </c>
      <c r="K72" s="45">
        <v>0</v>
      </c>
      <c r="L72" s="45">
        <v>0</v>
      </c>
      <c r="N72" s="45">
        <f t="shared" ref="N72:N76" si="80">SUM(O72:P72)</f>
        <v>0</v>
      </c>
      <c r="O72" s="45">
        <v>0</v>
      </c>
      <c r="P72" s="45">
        <v>0</v>
      </c>
      <c r="R72" s="45">
        <f t="shared" ref="R72:R76" si="81">SUM(S72:T72)</f>
        <v>0</v>
      </c>
      <c r="S72" s="45">
        <v>0</v>
      </c>
      <c r="T72" s="45">
        <v>0</v>
      </c>
      <c r="V72" s="45">
        <f t="shared" ref="V72:V76" si="82">SUM(W72:X72)</f>
        <v>0</v>
      </c>
      <c r="W72" s="45">
        <v>0</v>
      </c>
      <c r="X72" s="45">
        <v>0</v>
      </c>
      <c r="Z72" s="45">
        <f t="shared" ref="Z72:Z76" si="83">SUM(AA72:AB72)</f>
        <v>0</v>
      </c>
      <c r="AA72" s="45">
        <v>0</v>
      </c>
      <c r="AB72" s="45">
        <v>0</v>
      </c>
    </row>
    <row r="73" spans="1:28" ht="11.25" customHeight="1" x14ac:dyDescent="0.2">
      <c r="A73" s="43" t="s">
        <v>78</v>
      </c>
      <c r="B73" s="67">
        <f t="shared" si="76"/>
        <v>2.059506580738538</v>
      </c>
      <c r="C73" s="67">
        <f>SUMIF($F$4:$AB$4,C$4,$F73:$AB73)</f>
        <v>2.0519999999999996</v>
      </c>
      <c r="D73" s="67">
        <f t="shared" si="77"/>
        <v>7.5065807385385703E-3</v>
      </c>
      <c r="E73" s="13"/>
      <c r="F73" s="45">
        <f t="shared" si="78"/>
        <v>2.0299999999999998</v>
      </c>
      <c r="G73" s="45">
        <v>2.0299999999999998</v>
      </c>
      <c r="H73" s="45">
        <v>0</v>
      </c>
      <c r="I73" s="45"/>
      <c r="J73" s="45">
        <f t="shared" si="79"/>
        <v>0</v>
      </c>
      <c r="K73" s="45">
        <v>0</v>
      </c>
      <c r="L73" s="45">
        <v>0</v>
      </c>
      <c r="N73" s="45">
        <f t="shared" si="80"/>
        <v>1.6074759796198084E-2</v>
      </c>
      <c r="O73" s="45">
        <v>1.2E-2</v>
      </c>
      <c r="P73" s="45">
        <v>4.074759796198083E-3</v>
      </c>
      <c r="R73" s="45">
        <f t="shared" si="81"/>
        <v>1.3431820942340487E-2</v>
      </c>
      <c r="S73" s="45">
        <v>0.01</v>
      </c>
      <c r="T73" s="45">
        <v>3.4318209423404872E-3</v>
      </c>
      <c r="V73" s="45">
        <f t="shared" si="82"/>
        <v>0</v>
      </c>
      <c r="W73" s="45">
        <v>0</v>
      </c>
      <c r="X73" s="45">
        <v>0</v>
      </c>
      <c r="Z73" s="45">
        <f t="shared" si="83"/>
        <v>0</v>
      </c>
      <c r="AA73" s="45">
        <v>0</v>
      </c>
      <c r="AB73" s="45">
        <v>0</v>
      </c>
    </row>
    <row r="74" spans="1:28" ht="11.25" customHeight="1" x14ac:dyDescent="0.2">
      <c r="A74" s="43" t="s">
        <v>79</v>
      </c>
      <c r="B74" s="67">
        <f t="shared" si="76"/>
        <v>3.6253439847688007</v>
      </c>
      <c r="C74" s="67">
        <f>SUMIF($F$4:$AB$4,C$4,$F74:$AB74)</f>
        <v>3.0788990000000003</v>
      </c>
      <c r="D74" s="67">
        <f t="shared" si="77"/>
        <v>0.54644498476880021</v>
      </c>
      <c r="E74" s="13"/>
      <c r="F74" s="45">
        <f t="shared" si="78"/>
        <v>1.0569999999999999</v>
      </c>
      <c r="G74" s="45">
        <v>1.0569999999999999</v>
      </c>
      <c r="H74" s="45">
        <v>0</v>
      </c>
      <c r="I74" s="45"/>
      <c r="J74" s="45">
        <f t="shared" si="79"/>
        <v>1.2937369259094813</v>
      </c>
      <c r="K74" s="45">
        <v>1.143</v>
      </c>
      <c r="L74" s="45">
        <v>0.15073692590948121</v>
      </c>
      <c r="N74" s="45">
        <f t="shared" si="80"/>
        <v>0.53226773174723019</v>
      </c>
      <c r="O74" s="45">
        <v>0.36399999999999999</v>
      </c>
      <c r="P74" s="45">
        <v>0.16826773174723014</v>
      </c>
      <c r="R74" s="45">
        <f t="shared" si="81"/>
        <v>0.25749826412999482</v>
      </c>
      <c r="S74" s="45">
        <v>0.1915</v>
      </c>
      <c r="T74" s="45">
        <v>6.5998264129994808E-2</v>
      </c>
      <c r="V74" s="45">
        <f t="shared" si="82"/>
        <v>0.39907883757145418</v>
      </c>
      <c r="W74" s="45">
        <v>0.27279999999999999</v>
      </c>
      <c r="X74" s="45">
        <v>0.12627883757145419</v>
      </c>
      <c r="Z74" s="45">
        <f t="shared" si="83"/>
        <v>8.5762225410639797E-2</v>
      </c>
      <c r="AA74" s="45">
        <v>5.0598999999999998E-2</v>
      </c>
      <c r="AB74" s="45">
        <v>3.5163225410639792E-2</v>
      </c>
    </row>
    <row r="75" spans="1:28" ht="11.25" customHeight="1" x14ac:dyDescent="0.2">
      <c r="A75" s="43" t="s">
        <v>80</v>
      </c>
      <c r="B75" s="67">
        <f t="shared" si="76"/>
        <v>0.13826086956521738</v>
      </c>
      <c r="C75" s="67">
        <f>SUMIF($F$4:$AB$4,C$4,$F75:$AB75)</f>
        <v>0.125</v>
      </c>
      <c r="D75" s="67">
        <f t="shared" si="77"/>
        <v>1.326086956521739E-2</v>
      </c>
      <c r="E75" s="13"/>
      <c r="F75" s="45">
        <f t="shared" si="78"/>
        <v>0.11</v>
      </c>
      <c r="G75" s="45">
        <v>0.11</v>
      </c>
      <c r="H75" s="45">
        <v>0</v>
      </c>
      <c r="I75" s="45"/>
      <c r="J75" s="45">
        <f t="shared" si="79"/>
        <v>0</v>
      </c>
      <c r="K75" s="45">
        <v>0</v>
      </c>
      <c r="L75" s="45">
        <v>0</v>
      </c>
      <c r="N75" s="45">
        <f t="shared" si="80"/>
        <v>0</v>
      </c>
      <c r="O75" s="45">
        <v>0</v>
      </c>
      <c r="P75" s="45">
        <v>0</v>
      </c>
      <c r="R75" s="45">
        <f t="shared" si="81"/>
        <v>0</v>
      </c>
      <c r="S75" s="45">
        <v>0</v>
      </c>
      <c r="T75" s="45">
        <v>0</v>
      </c>
      <c r="V75" s="45">
        <f t="shared" si="82"/>
        <v>0</v>
      </c>
      <c r="W75" s="45">
        <v>0</v>
      </c>
      <c r="X75" s="45">
        <v>0</v>
      </c>
      <c r="Z75" s="45">
        <f t="shared" si="83"/>
        <v>2.8260869565217388E-2</v>
      </c>
      <c r="AA75" s="45">
        <v>1.4999999999999999E-2</v>
      </c>
      <c r="AB75" s="45">
        <v>1.326086956521739E-2</v>
      </c>
    </row>
    <row r="76" spans="1:28" ht="11.25" customHeight="1" x14ac:dyDescent="0.2">
      <c r="A76" s="43" t="s">
        <v>81</v>
      </c>
      <c r="B76" s="67">
        <f t="shared" si="76"/>
        <v>0.93281047668501049</v>
      </c>
      <c r="C76" s="67">
        <f>SUMIF($F$4:$AB$4,C$4,$F76:$AB76)</f>
        <v>0.87999999999999989</v>
      </c>
      <c r="D76" s="67">
        <f t="shared" si="77"/>
        <v>5.2810476685010557E-2</v>
      </c>
      <c r="E76" s="13"/>
      <c r="F76" s="45">
        <f t="shared" si="78"/>
        <v>0.73499999999999999</v>
      </c>
      <c r="G76" s="45">
        <v>0.73499999999999999</v>
      </c>
      <c r="H76" s="45">
        <v>0</v>
      </c>
      <c r="I76" s="45"/>
      <c r="J76" s="45">
        <f t="shared" si="79"/>
        <v>0</v>
      </c>
      <c r="K76" s="45">
        <v>0</v>
      </c>
      <c r="L76" s="45">
        <v>0</v>
      </c>
      <c r="N76" s="45">
        <f t="shared" si="80"/>
        <v>7.3304427040136594E-2</v>
      </c>
      <c r="O76" s="45">
        <v>0.06</v>
      </c>
      <c r="P76" s="45">
        <v>1.3304427040136603E-2</v>
      </c>
      <c r="R76" s="45">
        <f t="shared" si="81"/>
        <v>0</v>
      </c>
      <c r="S76" s="45">
        <v>0</v>
      </c>
      <c r="T76" s="45">
        <v>0</v>
      </c>
      <c r="V76" s="45">
        <f t="shared" si="82"/>
        <v>0.12450604964487397</v>
      </c>
      <c r="W76" s="45">
        <v>8.5000000000000006E-2</v>
      </c>
      <c r="X76" s="45">
        <v>3.9506049644873954E-2</v>
      </c>
      <c r="Z76" s="45">
        <f t="shared" si="83"/>
        <v>0</v>
      </c>
      <c r="AA76" s="45">
        <v>0</v>
      </c>
      <c r="AB76" s="45">
        <v>0</v>
      </c>
    </row>
    <row r="77" spans="1:28" ht="11.25" customHeight="1" x14ac:dyDescent="0.2">
      <c r="A77" s="43"/>
      <c r="B77" s="45"/>
      <c r="C77" s="45"/>
      <c r="D77" s="45"/>
      <c r="E77" s="13"/>
      <c r="F77" s="45"/>
      <c r="G77" s="45"/>
      <c r="H77" s="45"/>
      <c r="I77" s="45"/>
      <c r="J77" s="45"/>
      <c r="K77" s="45"/>
      <c r="L77" s="45"/>
      <c r="N77" s="45"/>
      <c r="O77" s="45"/>
      <c r="P77" s="45"/>
      <c r="R77" s="45"/>
      <c r="S77" s="45"/>
      <c r="T77" s="45"/>
      <c r="V77" s="45"/>
      <c r="W77" s="45"/>
      <c r="X77" s="45"/>
      <c r="Z77" s="45"/>
      <c r="AA77" s="45"/>
      <c r="AB77" s="45"/>
    </row>
    <row r="78" spans="1:28" s="1" customFormat="1" ht="11.25" customHeight="1" x14ac:dyDescent="0.25">
      <c r="A78" s="33" t="s">
        <v>82</v>
      </c>
      <c r="B78" s="46">
        <f>SUM(C78:D78)</f>
        <v>80.20705805013462</v>
      </c>
      <c r="C78" s="46">
        <f>SUM(C79:C81)</f>
        <v>78.440999999999974</v>
      </c>
      <c r="D78" s="46">
        <f>SUM(D79:D81)</f>
        <v>1.7660580501346417</v>
      </c>
      <c r="E78" s="44"/>
      <c r="F78" s="46">
        <f>SUM(G78:H78)</f>
        <v>73.426999999999992</v>
      </c>
      <c r="G78" s="46">
        <f>SUM(G79:G81)</f>
        <v>73.426999999999992</v>
      </c>
      <c r="H78" s="46">
        <f>SUM(H79:H81)</f>
        <v>0</v>
      </c>
      <c r="I78" s="46"/>
      <c r="J78" s="46">
        <f>SUM(K78:L78)</f>
        <v>0.85009290529306392</v>
      </c>
      <c r="K78" s="46">
        <f>SUM(K79:K81)</f>
        <v>0.69600000000000006</v>
      </c>
      <c r="L78" s="46">
        <f>SUM(L79:L81)</f>
        <v>0.15409290529306391</v>
      </c>
      <c r="N78" s="46">
        <f>SUM(O78:P78)</f>
        <v>1.0182851011804284</v>
      </c>
      <c r="O78" s="46">
        <f>SUM(O79:O81)</f>
        <v>0.77600000000000002</v>
      </c>
      <c r="P78" s="46">
        <f>SUM(P79:P81)</f>
        <v>0.24228510118042831</v>
      </c>
      <c r="R78" s="46">
        <f>SUM(S78:T78)</f>
        <v>2.5095331113419781</v>
      </c>
      <c r="S78" s="46">
        <f>SUM(S79:S81)</f>
        <v>1.86</v>
      </c>
      <c r="T78" s="46">
        <f>SUM(T79:T81)</f>
        <v>0.64953311134197789</v>
      </c>
      <c r="V78" s="46">
        <f>SUM(W78:X78)</f>
        <v>2.3344336167503323</v>
      </c>
      <c r="W78" s="46">
        <f>SUM(W79:W81)</f>
        <v>1.649</v>
      </c>
      <c r="X78" s="46">
        <f>SUM(X79:X81)</f>
        <v>0.68543361675033243</v>
      </c>
      <c r="Z78" s="46">
        <f>SUM(AA78:AB78)</f>
        <v>6.7713315568839194E-2</v>
      </c>
      <c r="AA78" s="46">
        <f>SUM(AA79:AA81)</f>
        <v>3.3000000000000002E-2</v>
      </c>
      <c r="AB78" s="46">
        <f>SUM(AB79:AB81)</f>
        <v>3.4713315568839199E-2</v>
      </c>
    </row>
    <row r="79" spans="1:28" ht="11.25" customHeight="1" x14ac:dyDescent="0.2">
      <c r="A79" s="43" t="s">
        <v>83</v>
      </c>
      <c r="B79" s="67">
        <f>SUM(C79:D79)</f>
        <v>1.3046685004906275</v>
      </c>
      <c r="C79" s="67">
        <f>SUMIF($F$4:$AB$4,C$4,$F79:$AB79)</f>
        <v>1.27</v>
      </c>
      <c r="D79" s="67">
        <f t="shared" ref="D79:D81" si="84">SUMIF($F$4:$AB$4,D$4,$F79:$AB79)</f>
        <v>3.4668500490627509E-2</v>
      </c>
      <c r="E79" s="13"/>
      <c r="F79" s="45">
        <f t="shared" ref="F79:F81" si="85">SUM(G79:H79)</f>
        <v>1.1000000000000001</v>
      </c>
      <c r="G79" s="45">
        <v>1.1000000000000001</v>
      </c>
      <c r="H79" s="45">
        <v>0</v>
      </c>
      <c r="I79" s="45"/>
      <c r="J79" s="45">
        <f t="shared" ref="J79:J81" si="86">SUM(K79:L79)</f>
        <v>0.16728947699512414</v>
      </c>
      <c r="K79" s="45">
        <v>0.15</v>
      </c>
      <c r="L79" s="45">
        <v>1.7289476995124137E-2</v>
      </c>
      <c r="N79" s="45">
        <f t="shared" ref="N79:N81" si="87">SUM(O79:P79)</f>
        <v>0</v>
      </c>
      <c r="O79" s="45">
        <v>0</v>
      </c>
      <c r="P79" s="45">
        <v>0</v>
      </c>
      <c r="R79" s="45">
        <f t="shared" ref="R79:R81" si="88">SUM(S79:T79)</f>
        <v>0</v>
      </c>
      <c r="S79" s="45">
        <v>0</v>
      </c>
      <c r="T79" s="45">
        <v>0</v>
      </c>
      <c r="V79" s="45">
        <f t="shared" ref="V79:V81" si="89">SUM(W79:X79)</f>
        <v>3.7379023495503372E-2</v>
      </c>
      <c r="W79" s="45">
        <v>0.02</v>
      </c>
      <c r="X79" s="45">
        <v>1.7379023495503371E-2</v>
      </c>
      <c r="Z79" s="45">
        <f t="shared" ref="Z79:Z81" si="90">SUM(AA79:AB79)</f>
        <v>0</v>
      </c>
      <c r="AA79" s="45">
        <v>0</v>
      </c>
      <c r="AB79" s="45">
        <v>0</v>
      </c>
    </row>
    <row r="80" spans="1:28" ht="11.25" customHeight="1" x14ac:dyDescent="0.2">
      <c r="A80" s="43" t="s">
        <v>84</v>
      </c>
      <c r="B80" s="67">
        <f>SUM(C80:D80)</f>
        <v>73.967752063612096</v>
      </c>
      <c r="C80" s="67">
        <f>SUMIF($F$4:$AB$4,C$4,$F80:$AB80)</f>
        <v>73.370999999999981</v>
      </c>
      <c r="D80" s="67">
        <f t="shared" si="84"/>
        <v>0.59675206361211375</v>
      </c>
      <c r="E80" s="13"/>
      <c r="F80" s="45">
        <f t="shared" si="85"/>
        <v>71.626999999999995</v>
      </c>
      <c r="G80" s="45">
        <v>71.626999999999995</v>
      </c>
      <c r="H80" s="45">
        <v>0</v>
      </c>
      <c r="I80" s="45"/>
      <c r="J80" s="45">
        <f t="shared" si="86"/>
        <v>0</v>
      </c>
      <c r="K80" s="45">
        <v>0</v>
      </c>
      <c r="L80" s="45">
        <v>0</v>
      </c>
      <c r="N80" s="45">
        <f t="shared" si="87"/>
        <v>0.4217836220683634</v>
      </c>
      <c r="O80" s="45">
        <v>0.33600000000000002</v>
      </c>
      <c r="P80" s="45">
        <v>8.5783622068363374E-2</v>
      </c>
      <c r="R80" s="45">
        <f t="shared" si="88"/>
        <v>1.8220290237360857</v>
      </c>
      <c r="S80" s="45">
        <v>1.3380000000000001</v>
      </c>
      <c r="T80" s="45">
        <v>0.48402902373608564</v>
      </c>
      <c r="V80" s="45">
        <f t="shared" si="89"/>
        <v>9.6939417807664685E-2</v>
      </c>
      <c r="W80" s="45">
        <v>7.0000000000000007E-2</v>
      </c>
      <c r="X80" s="45">
        <v>2.6939417807664682E-2</v>
      </c>
      <c r="Z80" s="45">
        <f t="shared" si="90"/>
        <v>0</v>
      </c>
      <c r="AA80" s="45">
        <v>0</v>
      </c>
      <c r="AB80" s="45">
        <v>0</v>
      </c>
    </row>
    <row r="81" spans="1:28" ht="11.25" customHeight="1" x14ac:dyDescent="0.2">
      <c r="A81" s="43" t="s">
        <v>85</v>
      </c>
      <c r="B81" s="67">
        <f>SUM(C81:D81)</f>
        <v>4.9346374860319004</v>
      </c>
      <c r="C81" s="67">
        <f>SUMIF($F$4:$AB$4,C$4,$F81:$AB81)</f>
        <v>3.8000000000000003</v>
      </c>
      <c r="D81" s="67">
        <f t="shared" si="84"/>
        <v>1.1346374860319004</v>
      </c>
      <c r="E81" s="13"/>
      <c r="F81" s="45">
        <f t="shared" si="85"/>
        <v>0.7</v>
      </c>
      <c r="G81" s="45">
        <v>0.7</v>
      </c>
      <c r="H81" s="45">
        <v>0</v>
      </c>
      <c r="I81" s="45"/>
      <c r="J81" s="45">
        <f t="shared" si="86"/>
        <v>0.68280342829793983</v>
      </c>
      <c r="K81" s="45">
        <v>0.54600000000000004</v>
      </c>
      <c r="L81" s="45">
        <v>0.13680342829793976</v>
      </c>
      <c r="N81" s="45">
        <f t="shared" si="87"/>
        <v>0.59650147911206497</v>
      </c>
      <c r="O81" s="45">
        <v>0.44</v>
      </c>
      <c r="P81" s="45">
        <v>0.15650147911206494</v>
      </c>
      <c r="R81" s="45">
        <f t="shared" si="88"/>
        <v>0.68750408760589221</v>
      </c>
      <c r="S81" s="45">
        <v>0.52200000000000002</v>
      </c>
      <c r="T81" s="45">
        <v>0.16550408760589222</v>
      </c>
      <c r="V81" s="45">
        <f t="shared" si="89"/>
        <v>2.2001151754471642</v>
      </c>
      <c r="W81" s="45">
        <v>1.5589999999999999</v>
      </c>
      <c r="X81" s="45">
        <v>0.64111517544716434</v>
      </c>
      <c r="Z81" s="45">
        <f t="shared" si="90"/>
        <v>6.7713315568839194E-2</v>
      </c>
      <c r="AA81" s="45">
        <v>3.3000000000000002E-2</v>
      </c>
      <c r="AB81" s="45">
        <v>3.4713315568839199E-2</v>
      </c>
    </row>
    <row r="82" spans="1:28" x14ac:dyDescent="0.2">
      <c r="A82" s="14"/>
      <c r="B82" s="12"/>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x14ac:dyDescent="0.2">
      <c r="A83" s="15" t="s">
        <v>12</v>
      </c>
      <c r="B83" s="15"/>
      <c r="C83" s="5"/>
      <c r="D83" s="5"/>
      <c r="E83" s="5"/>
    </row>
    <row r="84" spans="1:28" x14ac:dyDescent="0.2">
      <c r="A84" s="16"/>
      <c r="C84" s="5"/>
      <c r="D84" s="5"/>
      <c r="E84" s="5"/>
    </row>
    <row r="85" spans="1:28" x14ac:dyDescent="0.2">
      <c r="A85" s="17"/>
      <c r="B85" s="2"/>
    </row>
    <row r="86" spans="1:28" x14ac:dyDescent="0.2">
      <c r="A86" s="2"/>
      <c r="B86" s="2"/>
    </row>
    <row r="87" spans="1:28" x14ac:dyDescent="0.2">
      <c r="A87" s="2"/>
      <c r="B87" s="2"/>
    </row>
    <row r="88" spans="1:28" x14ac:dyDescent="0.2">
      <c r="A88" s="2"/>
      <c r="B88" s="2"/>
    </row>
    <row r="89" spans="1:28" x14ac:dyDescent="0.2">
      <c r="C89" s="5"/>
      <c r="D89" s="5"/>
      <c r="E89" s="5"/>
    </row>
    <row r="90" spans="1:28" x14ac:dyDescent="0.2">
      <c r="C90" s="5"/>
      <c r="D90" s="5"/>
      <c r="E90" s="5"/>
    </row>
    <row r="91" spans="1:28" x14ac:dyDescent="0.2">
      <c r="C91" s="5"/>
      <c r="D91" s="5"/>
      <c r="E91" s="5"/>
    </row>
    <row r="92" spans="1:28" x14ac:dyDescent="0.2">
      <c r="C92" s="5"/>
      <c r="D92" s="5"/>
      <c r="E92" s="5"/>
    </row>
    <row r="93" spans="1:28" x14ac:dyDescent="0.2">
      <c r="C93" s="5"/>
      <c r="D93" s="5"/>
      <c r="E93" s="5"/>
    </row>
    <row r="94" spans="1:28" x14ac:dyDescent="0.2">
      <c r="C94" s="5"/>
      <c r="D94" s="5"/>
      <c r="E94" s="5"/>
    </row>
  </sheetData>
  <mergeCells count="6">
    <mergeCell ref="Z3:AB3"/>
    <mergeCell ref="F3:H3"/>
    <mergeCell ref="J3:L3"/>
    <mergeCell ref="N3:P3"/>
    <mergeCell ref="R3:T3"/>
    <mergeCell ref="V3:X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I62"/>
  <sheetViews>
    <sheetView workbookViewId="0">
      <pane xSplit="1" ySplit="7" topLeftCell="B8" activePane="bottomRight" state="frozen"/>
      <selection pane="topRight"/>
      <selection pane="bottomLeft"/>
      <selection pane="bottomRight"/>
    </sheetView>
  </sheetViews>
  <sheetFormatPr defaultColWidth="9.1796875" defaultRowHeight="10" x14ac:dyDescent="0.2"/>
  <cols>
    <col min="1" max="1" width="57.26953125" style="5" customWidth="1"/>
    <col min="2" max="2" width="9.1796875" style="5" customWidth="1"/>
    <col min="3" max="3" width="1.81640625" style="5" customWidth="1"/>
    <col min="4" max="9" width="6.26953125" style="2" customWidth="1"/>
    <col min="10" max="16384" width="9.1796875" style="2"/>
  </cols>
  <sheetData>
    <row r="1" spans="1:9" ht="11.25" customHeight="1" x14ac:dyDescent="0.25">
      <c r="A1" s="59" t="s">
        <v>94</v>
      </c>
      <c r="B1" s="71"/>
      <c r="C1" s="71"/>
      <c r="D1" s="71"/>
      <c r="E1" s="71"/>
      <c r="F1" s="71"/>
      <c r="G1" s="71"/>
      <c r="H1" s="71"/>
      <c r="I1" s="71"/>
    </row>
    <row r="2" spans="1:9" ht="11.25" customHeight="1" x14ac:dyDescent="0.25">
      <c r="A2" s="59" t="s">
        <v>136</v>
      </c>
      <c r="B2" s="71"/>
      <c r="C2" s="71"/>
      <c r="D2" s="71"/>
      <c r="E2" s="71"/>
      <c r="F2" s="71"/>
      <c r="G2" s="71"/>
      <c r="H2" s="71"/>
      <c r="I2" s="71"/>
    </row>
    <row r="3" spans="1:9" ht="11.25" customHeight="1" x14ac:dyDescent="0.2">
      <c r="A3" s="72"/>
      <c r="B3" s="73" t="s">
        <v>4</v>
      </c>
      <c r="C3" s="73"/>
      <c r="D3" s="122" t="s">
        <v>91</v>
      </c>
      <c r="E3" s="122"/>
      <c r="F3" s="74"/>
      <c r="G3" s="74"/>
      <c r="H3" s="74"/>
      <c r="I3" s="74"/>
    </row>
    <row r="4" spans="1:9" ht="11.25" customHeight="1" x14ac:dyDescent="0.2">
      <c r="A4" s="71"/>
      <c r="B4" s="71"/>
      <c r="C4" s="71"/>
      <c r="D4" s="52">
        <v>1</v>
      </c>
      <c r="E4" s="52">
        <v>2</v>
      </c>
      <c r="F4" s="52">
        <v>3</v>
      </c>
      <c r="G4" s="52">
        <v>4</v>
      </c>
      <c r="H4" s="52">
        <v>5</v>
      </c>
      <c r="I4" s="75" t="s">
        <v>75</v>
      </c>
    </row>
    <row r="5" spans="1:9" ht="11.25" customHeight="1" x14ac:dyDescent="0.2">
      <c r="A5" s="76"/>
      <c r="B5" s="76"/>
      <c r="C5" s="35"/>
      <c r="D5" s="52"/>
      <c r="E5" s="52"/>
      <c r="F5" s="52"/>
      <c r="G5" s="52"/>
      <c r="H5" s="52"/>
      <c r="I5" s="52"/>
    </row>
    <row r="6" spans="1:9" ht="11.25" customHeight="1" x14ac:dyDescent="0.2">
      <c r="A6" s="71"/>
      <c r="B6" s="71"/>
      <c r="C6" s="71"/>
      <c r="D6" s="77"/>
      <c r="E6" s="77"/>
      <c r="F6" s="77"/>
      <c r="G6" s="77"/>
      <c r="H6" s="77"/>
      <c r="I6" s="77"/>
    </row>
    <row r="7" spans="1:9" ht="11.25" customHeight="1" x14ac:dyDescent="0.2">
      <c r="A7" s="71"/>
      <c r="B7" s="78" t="s">
        <v>90</v>
      </c>
      <c r="C7" s="78"/>
      <c r="D7" s="52"/>
      <c r="E7" s="52"/>
      <c r="F7" s="52"/>
      <c r="G7" s="52"/>
      <c r="H7" s="52"/>
      <c r="I7" s="52"/>
    </row>
    <row r="8" spans="1:9" ht="11.25" customHeight="1" x14ac:dyDescent="0.2">
      <c r="A8" s="71"/>
      <c r="B8" s="71"/>
      <c r="C8" s="71"/>
      <c r="D8" s="16"/>
      <c r="E8" s="16"/>
      <c r="F8" s="16"/>
      <c r="G8" s="16"/>
      <c r="H8" s="16"/>
      <c r="I8" s="16"/>
    </row>
    <row r="9" spans="1:9" s="1" customFormat="1" ht="11.25" customHeight="1" x14ac:dyDescent="0.25">
      <c r="A9" s="18" t="s">
        <v>3</v>
      </c>
      <c r="B9" s="79">
        <f>SUM(D9:I9)</f>
        <v>355</v>
      </c>
      <c r="C9" s="80"/>
      <c r="D9" s="59">
        <v>4</v>
      </c>
      <c r="E9" s="79">
        <v>14</v>
      </c>
      <c r="F9" s="79">
        <v>14</v>
      </c>
      <c r="G9" s="79">
        <v>56</v>
      </c>
      <c r="H9" s="79">
        <v>186</v>
      </c>
      <c r="I9" s="79">
        <f>67+9+5</f>
        <v>81</v>
      </c>
    </row>
    <row r="10" spans="1:9" s="1" customFormat="1" ht="7.5" customHeight="1" x14ac:dyDescent="0.25">
      <c r="A10" s="18"/>
      <c r="B10" s="79"/>
      <c r="C10" s="80"/>
      <c r="D10" s="59"/>
      <c r="E10" s="79"/>
      <c r="F10" s="79"/>
      <c r="G10" s="79"/>
      <c r="H10" s="79"/>
      <c r="I10" s="79"/>
    </row>
    <row r="11" spans="1:9" s="1" customFormat="1" ht="11.25" customHeight="1" x14ac:dyDescent="0.25">
      <c r="A11" s="18" t="s">
        <v>15</v>
      </c>
      <c r="B11" s="79">
        <f>SUM(D11:I11)</f>
        <v>266</v>
      </c>
      <c r="C11" s="80"/>
      <c r="D11" s="70">
        <f t="shared" ref="D11:I11" si="0">SUM(D14:D17)</f>
        <v>4</v>
      </c>
      <c r="E11" s="70">
        <f t="shared" si="0"/>
        <v>12</v>
      </c>
      <c r="F11" s="70">
        <f t="shared" si="0"/>
        <v>12</v>
      </c>
      <c r="G11" s="70">
        <f t="shared" si="0"/>
        <v>44</v>
      </c>
      <c r="H11" s="70">
        <f t="shared" si="0"/>
        <v>141</v>
      </c>
      <c r="I11" s="70">
        <f t="shared" si="0"/>
        <v>53</v>
      </c>
    </row>
    <row r="12" spans="1:9" s="1" customFormat="1" ht="6.75" customHeight="1" x14ac:dyDescent="0.25">
      <c r="A12" s="18"/>
      <c r="B12" s="79"/>
      <c r="C12" s="80"/>
      <c r="D12" s="59"/>
      <c r="E12" s="79"/>
      <c r="F12" s="79"/>
      <c r="G12" s="79"/>
      <c r="H12" s="79"/>
      <c r="I12" s="79"/>
    </row>
    <row r="13" spans="1:9" ht="24" customHeight="1" x14ac:dyDescent="0.2">
      <c r="A13" s="81" t="s">
        <v>99</v>
      </c>
      <c r="B13" s="82"/>
      <c r="C13" s="82"/>
      <c r="D13" s="83"/>
      <c r="E13" s="83"/>
      <c r="F13" s="83"/>
      <c r="G13" s="83"/>
      <c r="H13" s="83"/>
      <c r="I13" s="83"/>
    </row>
    <row r="14" spans="1:9" s="1" customFormat="1" ht="11.25" customHeight="1" x14ac:dyDescent="0.25">
      <c r="A14" s="84" t="s">
        <v>95</v>
      </c>
      <c r="B14" s="85">
        <f>SUM(D14:I14)</f>
        <v>99</v>
      </c>
      <c r="C14" s="82"/>
      <c r="D14" s="83">
        <v>1</v>
      </c>
      <c r="E14" s="83">
        <v>5</v>
      </c>
      <c r="F14" s="83">
        <v>4</v>
      </c>
      <c r="G14" s="83">
        <v>17</v>
      </c>
      <c r="H14" s="83">
        <v>55</v>
      </c>
      <c r="I14" s="83">
        <v>17</v>
      </c>
    </row>
    <row r="15" spans="1:9" ht="11.25" customHeight="1" x14ac:dyDescent="0.2">
      <c r="A15" s="84" t="s">
        <v>96</v>
      </c>
      <c r="B15" s="85">
        <f>SUM(D15:I15)</f>
        <v>131</v>
      </c>
      <c r="C15" s="82"/>
      <c r="D15" s="83">
        <v>3</v>
      </c>
      <c r="E15" s="83">
        <v>5</v>
      </c>
      <c r="F15" s="83">
        <v>7</v>
      </c>
      <c r="G15" s="83">
        <v>17</v>
      </c>
      <c r="H15" s="83">
        <v>68</v>
      </c>
      <c r="I15" s="83">
        <v>31</v>
      </c>
    </row>
    <row r="16" spans="1:9" ht="11.25" customHeight="1" x14ac:dyDescent="0.2">
      <c r="A16" s="84" t="s">
        <v>97</v>
      </c>
      <c r="B16" s="85">
        <f>SUM(D16:I16)</f>
        <v>9</v>
      </c>
      <c r="C16" s="82"/>
      <c r="D16" s="83">
        <v>0</v>
      </c>
      <c r="E16" s="83">
        <v>1</v>
      </c>
      <c r="F16" s="83">
        <v>0</v>
      </c>
      <c r="G16" s="83">
        <v>1</v>
      </c>
      <c r="H16" s="83">
        <v>4</v>
      </c>
      <c r="I16" s="83">
        <v>3</v>
      </c>
    </row>
    <row r="17" spans="1:9" ht="11.25" customHeight="1" x14ac:dyDescent="0.2">
      <c r="A17" s="84" t="s">
        <v>98</v>
      </c>
      <c r="B17" s="85">
        <f>SUM(D17:I17)</f>
        <v>27</v>
      </c>
      <c r="C17" s="82"/>
      <c r="D17" s="83">
        <v>0</v>
      </c>
      <c r="E17" s="83">
        <v>1</v>
      </c>
      <c r="F17" s="83">
        <v>1</v>
      </c>
      <c r="G17" s="83">
        <v>9</v>
      </c>
      <c r="H17" s="83">
        <v>14</v>
      </c>
      <c r="I17" s="83">
        <v>2</v>
      </c>
    </row>
    <row r="18" spans="1:9" ht="11.25" customHeight="1" x14ac:dyDescent="0.2">
      <c r="A18" s="16"/>
      <c r="B18" s="82"/>
      <c r="C18" s="82"/>
      <c r="D18" s="83"/>
      <c r="E18" s="83"/>
      <c r="F18" s="83"/>
      <c r="G18" s="83"/>
      <c r="H18" s="83"/>
      <c r="I18" s="83"/>
    </row>
    <row r="19" spans="1:9" s="1" customFormat="1" ht="24" customHeight="1" x14ac:dyDescent="0.25">
      <c r="A19" s="86" t="s">
        <v>100</v>
      </c>
      <c r="B19" s="82"/>
      <c r="C19" s="82"/>
      <c r="D19" s="83"/>
      <c r="E19" s="83"/>
      <c r="F19" s="83"/>
      <c r="G19" s="83"/>
      <c r="H19" s="83"/>
      <c r="I19" s="83"/>
    </row>
    <row r="20" spans="1:9" x14ac:dyDescent="0.2">
      <c r="A20" s="84" t="s">
        <v>101</v>
      </c>
      <c r="B20" s="85">
        <f t="shared" ref="B20:B23" si="1">SUM(D20:I20)</f>
        <v>127</v>
      </c>
      <c r="C20" s="82"/>
      <c r="D20" s="87">
        <v>3</v>
      </c>
      <c r="E20" s="87">
        <v>6</v>
      </c>
      <c r="F20" s="87">
        <v>5</v>
      </c>
      <c r="G20" s="87">
        <v>20</v>
      </c>
      <c r="H20" s="87">
        <v>65</v>
      </c>
      <c r="I20" s="87">
        <v>28</v>
      </c>
    </row>
    <row r="21" spans="1:9" x14ac:dyDescent="0.2">
      <c r="A21" s="84" t="s">
        <v>137</v>
      </c>
      <c r="B21" s="85">
        <f t="shared" si="1"/>
        <v>85</v>
      </c>
      <c r="C21" s="82"/>
      <c r="D21" s="87">
        <v>0</v>
      </c>
      <c r="E21" s="87">
        <v>5</v>
      </c>
      <c r="F21" s="87">
        <v>2</v>
      </c>
      <c r="G21" s="87">
        <v>16</v>
      </c>
      <c r="H21" s="87">
        <v>50</v>
      </c>
      <c r="I21" s="87">
        <v>12</v>
      </c>
    </row>
    <row r="22" spans="1:9" x14ac:dyDescent="0.2">
      <c r="A22" s="84" t="s">
        <v>138</v>
      </c>
      <c r="B22" s="85">
        <f t="shared" si="1"/>
        <v>10</v>
      </c>
      <c r="C22" s="82"/>
      <c r="D22" s="87">
        <v>1</v>
      </c>
      <c r="E22" s="87">
        <v>0</v>
      </c>
      <c r="F22" s="87">
        <v>0</v>
      </c>
      <c r="G22" s="87">
        <v>0</v>
      </c>
      <c r="H22" s="87">
        <v>7</v>
      </c>
      <c r="I22" s="87">
        <v>2</v>
      </c>
    </row>
    <row r="23" spans="1:9" x14ac:dyDescent="0.2">
      <c r="A23" s="84" t="s">
        <v>139</v>
      </c>
      <c r="B23" s="85">
        <f t="shared" si="1"/>
        <v>12</v>
      </c>
      <c r="C23" s="82"/>
      <c r="D23" s="87">
        <v>0</v>
      </c>
      <c r="E23" s="87">
        <v>0</v>
      </c>
      <c r="F23" s="87">
        <v>2</v>
      </c>
      <c r="G23" s="87">
        <v>2</v>
      </c>
      <c r="H23" s="87">
        <v>5</v>
      </c>
      <c r="I23" s="87">
        <v>3</v>
      </c>
    </row>
    <row r="24" spans="1:9" s="1" customFormat="1" ht="10.5" x14ac:dyDescent="0.25">
      <c r="A24" s="88" t="s">
        <v>102</v>
      </c>
      <c r="B24" s="85">
        <f>SUM(D24:I24)</f>
        <v>32</v>
      </c>
      <c r="C24" s="82"/>
      <c r="D24" s="89">
        <v>0</v>
      </c>
      <c r="E24" s="89">
        <v>1</v>
      </c>
      <c r="F24" s="89">
        <v>3</v>
      </c>
      <c r="G24" s="89">
        <v>6</v>
      </c>
      <c r="H24" s="89">
        <v>14</v>
      </c>
      <c r="I24" s="89">
        <v>8</v>
      </c>
    </row>
    <row r="25" spans="1:9" x14ac:dyDescent="0.2">
      <c r="A25" s="16"/>
      <c r="B25" s="82"/>
      <c r="C25" s="82"/>
      <c r="D25" s="83"/>
      <c r="E25" s="83"/>
      <c r="F25" s="83"/>
      <c r="G25" s="83"/>
      <c r="H25" s="83"/>
      <c r="I25" s="83"/>
    </row>
    <row r="26" spans="1:9" ht="40" x14ac:dyDescent="0.2">
      <c r="A26" s="105" t="s">
        <v>140</v>
      </c>
      <c r="B26" s="82"/>
      <c r="C26" s="82"/>
      <c r="D26" s="83"/>
      <c r="E26" s="83"/>
      <c r="F26" s="83"/>
      <c r="G26" s="83"/>
      <c r="H26" s="83"/>
      <c r="I26" s="83"/>
    </row>
    <row r="27" spans="1:9" x14ac:dyDescent="0.2">
      <c r="A27" s="41" t="s">
        <v>103</v>
      </c>
      <c r="B27" s="85">
        <f>SUM(D27:I27)</f>
        <v>76</v>
      </c>
      <c r="C27" s="82"/>
      <c r="D27" s="83">
        <v>3</v>
      </c>
      <c r="E27" s="83">
        <v>6</v>
      </c>
      <c r="F27" s="83">
        <v>5</v>
      </c>
      <c r="G27" s="83">
        <v>11</v>
      </c>
      <c r="H27" s="83">
        <v>35</v>
      </c>
      <c r="I27" s="83">
        <v>16</v>
      </c>
    </row>
    <row r="28" spans="1:9" x14ac:dyDescent="0.2">
      <c r="A28" s="41" t="s">
        <v>104</v>
      </c>
      <c r="B28" s="85">
        <f t="shared" ref="B28:B29" si="2">SUM(D28:I28)</f>
        <v>170</v>
      </c>
      <c r="C28" s="82"/>
      <c r="D28" s="83">
        <v>1</v>
      </c>
      <c r="E28" s="83">
        <v>6</v>
      </c>
      <c r="F28" s="83">
        <v>5</v>
      </c>
      <c r="G28" s="83">
        <v>25</v>
      </c>
      <c r="H28" s="83">
        <v>98</v>
      </c>
      <c r="I28" s="83">
        <v>35</v>
      </c>
    </row>
    <row r="29" spans="1:9" x14ac:dyDescent="0.2">
      <c r="A29" s="41" t="s">
        <v>102</v>
      </c>
      <c r="B29" s="85">
        <f t="shared" si="2"/>
        <v>20</v>
      </c>
      <c r="C29" s="82"/>
      <c r="D29" s="83">
        <v>0</v>
      </c>
      <c r="E29" s="83">
        <v>0</v>
      </c>
      <c r="F29" s="83">
        <v>2</v>
      </c>
      <c r="G29" s="83">
        <v>8</v>
      </c>
      <c r="H29" s="83">
        <v>8</v>
      </c>
      <c r="I29" s="83">
        <v>2</v>
      </c>
    </row>
    <row r="30" spans="1:9" x14ac:dyDescent="0.2">
      <c r="A30" s="88"/>
      <c r="B30" s="85"/>
      <c r="C30" s="82"/>
      <c r="D30" s="83"/>
      <c r="E30" s="83"/>
      <c r="F30" s="83"/>
      <c r="G30" s="83"/>
      <c r="H30" s="83"/>
      <c r="I30" s="83"/>
    </row>
    <row r="31" spans="1:9" ht="40" x14ac:dyDescent="0.2">
      <c r="A31" s="105" t="s">
        <v>141</v>
      </c>
      <c r="B31" s="85"/>
      <c r="C31" s="82"/>
      <c r="D31" s="83"/>
      <c r="E31" s="83"/>
      <c r="F31" s="83"/>
      <c r="G31" s="83"/>
      <c r="H31" s="83"/>
      <c r="I31" s="83"/>
    </row>
    <row r="32" spans="1:9" x14ac:dyDescent="0.2">
      <c r="A32" s="41" t="s">
        <v>103</v>
      </c>
      <c r="B32" s="85">
        <f t="shared" ref="B32:B34" si="3">SUM(D32:I32)</f>
        <v>98</v>
      </c>
      <c r="C32" s="82"/>
      <c r="D32" s="87">
        <v>1</v>
      </c>
      <c r="E32" s="87">
        <v>5</v>
      </c>
      <c r="F32" s="87">
        <v>6</v>
      </c>
      <c r="G32" s="87">
        <v>12</v>
      </c>
      <c r="H32" s="87">
        <v>55</v>
      </c>
      <c r="I32" s="87">
        <v>19</v>
      </c>
    </row>
    <row r="33" spans="1:9" x14ac:dyDescent="0.2">
      <c r="A33" s="41" t="s">
        <v>104</v>
      </c>
      <c r="B33" s="85">
        <f t="shared" si="3"/>
        <v>139</v>
      </c>
      <c r="C33" s="82"/>
      <c r="D33" s="87">
        <v>3</v>
      </c>
      <c r="E33" s="87">
        <v>7</v>
      </c>
      <c r="F33" s="87">
        <v>3</v>
      </c>
      <c r="G33" s="87">
        <v>22</v>
      </c>
      <c r="H33" s="87">
        <v>76</v>
      </c>
      <c r="I33" s="87">
        <v>28</v>
      </c>
    </row>
    <row r="34" spans="1:9" x14ac:dyDescent="0.2">
      <c r="A34" s="41" t="s">
        <v>102</v>
      </c>
      <c r="B34" s="85">
        <f t="shared" si="3"/>
        <v>29</v>
      </c>
      <c r="C34" s="82"/>
      <c r="D34" s="87">
        <v>0</v>
      </c>
      <c r="E34" s="87">
        <v>0</v>
      </c>
      <c r="F34" s="87">
        <v>3</v>
      </c>
      <c r="G34" s="87">
        <v>10</v>
      </c>
      <c r="H34" s="87">
        <v>10</v>
      </c>
      <c r="I34" s="87">
        <v>6</v>
      </c>
    </row>
    <row r="35" spans="1:9" x14ac:dyDescent="0.2">
      <c r="A35" s="16"/>
      <c r="B35" s="82"/>
      <c r="C35" s="82"/>
      <c r="D35" s="83"/>
      <c r="E35" s="83"/>
      <c r="F35" s="83"/>
      <c r="G35" s="83"/>
      <c r="H35" s="83"/>
      <c r="I35" s="83"/>
    </row>
    <row r="36" spans="1:9" ht="10.5" x14ac:dyDescent="0.25">
      <c r="A36" s="90" t="s">
        <v>92</v>
      </c>
      <c r="B36" s="79">
        <f>SUM(D36:I36)</f>
        <v>89</v>
      </c>
      <c r="C36" s="91"/>
      <c r="D36" s="92">
        <f>D9-SUM(D14:D17)</f>
        <v>0</v>
      </c>
      <c r="E36" s="92">
        <f t="shared" ref="E36:I36" si="4">E9-SUM(E14:E17)</f>
        <v>2</v>
      </c>
      <c r="F36" s="92">
        <f t="shared" si="4"/>
        <v>2</v>
      </c>
      <c r="G36" s="92">
        <f t="shared" si="4"/>
        <v>12</v>
      </c>
      <c r="H36" s="92">
        <f t="shared" si="4"/>
        <v>45</v>
      </c>
      <c r="I36" s="92">
        <f t="shared" si="4"/>
        <v>28</v>
      </c>
    </row>
    <row r="37" spans="1:9" x14ac:dyDescent="0.2">
      <c r="A37" s="14"/>
      <c r="B37" s="93"/>
      <c r="C37" s="94"/>
      <c r="D37" s="76"/>
      <c r="E37" s="76"/>
      <c r="F37" s="76"/>
      <c r="G37" s="76"/>
      <c r="H37" s="76"/>
      <c r="I37" s="76"/>
    </row>
    <row r="38" spans="1:9" x14ac:dyDescent="0.2">
      <c r="A38" s="15" t="s">
        <v>12</v>
      </c>
      <c r="B38" s="15"/>
      <c r="C38" s="12"/>
    </row>
    <row r="39" spans="1:9" x14ac:dyDescent="0.2">
      <c r="A39" s="16"/>
      <c r="C39" s="12"/>
    </row>
    <row r="40" spans="1:9" x14ac:dyDescent="0.2">
      <c r="A40" s="17"/>
      <c r="B40" s="2"/>
      <c r="C40" s="12"/>
    </row>
    <row r="41" spans="1:9" x14ac:dyDescent="0.2">
      <c r="A41" s="2"/>
      <c r="B41" s="2"/>
      <c r="C41" s="12"/>
    </row>
    <row r="42" spans="1:9" x14ac:dyDescent="0.2">
      <c r="A42" s="2"/>
      <c r="B42" s="2"/>
      <c r="C42" s="12"/>
    </row>
    <row r="43" spans="1:9" x14ac:dyDescent="0.2">
      <c r="A43" s="2"/>
      <c r="B43" s="2"/>
      <c r="C43" s="12"/>
    </row>
    <row r="44" spans="1:9" x14ac:dyDescent="0.2">
      <c r="C44" s="12"/>
    </row>
    <row r="45" spans="1:9" x14ac:dyDescent="0.2">
      <c r="C45" s="12"/>
    </row>
    <row r="46" spans="1:9" x14ac:dyDescent="0.2">
      <c r="C46" s="12"/>
    </row>
    <row r="47" spans="1:9" x14ac:dyDescent="0.2">
      <c r="C47" s="12"/>
    </row>
    <row r="48" spans="1:9" x14ac:dyDescent="0.2">
      <c r="C48" s="12"/>
    </row>
    <row r="49" spans="3:9" x14ac:dyDescent="0.2">
      <c r="C49" s="12"/>
    </row>
    <row r="50" spans="3:9" x14ac:dyDescent="0.2">
      <c r="C50" s="12"/>
    </row>
    <row r="51" spans="3:9" x14ac:dyDescent="0.2">
      <c r="C51" s="2"/>
      <c r="D51" s="5"/>
      <c r="E51" s="5"/>
      <c r="F51" s="5"/>
      <c r="G51" s="5"/>
      <c r="H51" s="5"/>
      <c r="I51" s="5"/>
    </row>
    <row r="52" spans="3:9" x14ac:dyDescent="0.2">
      <c r="D52" s="5"/>
      <c r="E52" s="5"/>
      <c r="F52" s="5"/>
      <c r="G52" s="5"/>
      <c r="H52" s="5"/>
      <c r="I52" s="5"/>
    </row>
    <row r="53" spans="3:9" x14ac:dyDescent="0.2">
      <c r="C53" s="2"/>
    </row>
    <row r="54" spans="3:9" x14ac:dyDescent="0.2">
      <c r="C54" s="2"/>
    </row>
    <row r="55" spans="3:9" x14ac:dyDescent="0.2">
      <c r="C55" s="2"/>
    </row>
    <row r="56" spans="3:9" x14ac:dyDescent="0.2">
      <c r="C56" s="2"/>
    </row>
    <row r="57" spans="3:9" x14ac:dyDescent="0.2">
      <c r="D57" s="5"/>
      <c r="E57" s="5"/>
      <c r="F57" s="5"/>
      <c r="G57" s="5"/>
      <c r="H57" s="5"/>
      <c r="I57" s="5"/>
    </row>
    <row r="58" spans="3:9" x14ac:dyDescent="0.2">
      <c r="D58" s="5"/>
      <c r="E58" s="5"/>
      <c r="F58" s="5"/>
      <c r="G58" s="5"/>
      <c r="H58" s="5"/>
      <c r="I58" s="5"/>
    </row>
    <row r="59" spans="3:9" x14ac:dyDescent="0.2">
      <c r="D59" s="5"/>
      <c r="E59" s="5"/>
      <c r="F59" s="5"/>
      <c r="G59" s="5"/>
      <c r="H59" s="5"/>
      <c r="I59" s="5"/>
    </row>
    <row r="60" spans="3:9" x14ac:dyDescent="0.2">
      <c r="D60" s="5"/>
      <c r="E60" s="5"/>
      <c r="F60" s="5"/>
      <c r="G60" s="5"/>
      <c r="H60" s="5"/>
      <c r="I60" s="5"/>
    </row>
    <row r="61" spans="3:9" x14ac:dyDescent="0.2">
      <c r="D61" s="5"/>
      <c r="E61" s="5"/>
      <c r="F61" s="5"/>
      <c r="G61" s="5"/>
      <c r="H61" s="5"/>
      <c r="I61" s="5"/>
    </row>
    <row r="62" spans="3:9" x14ac:dyDescent="0.2">
      <c r="D62" s="5"/>
      <c r="E62" s="5"/>
      <c r="F62" s="5"/>
      <c r="G62" s="5"/>
      <c r="H62" s="5"/>
      <c r="I62" s="5"/>
    </row>
  </sheetData>
  <mergeCells count="1">
    <mergeCell ref="D3:E3"/>
  </mergeCells>
  <conditionalFormatting sqref="B7:C7">
    <cfRule type="cellIs" dxfId="1" priority="3" stopIfTrue="1" operator="equal">
      <formula>"   "</formula>
    </cfRule>
    <cfRule type="cellIs" dxfId="0"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B95"/>
  <sheetViews>
    <sheetView showZeros="0" workbookViewId="0">
      <pane xSplit="1" ySplit="7" topLeftCell="B8" activePane="bottomRight" state="frozen"/>
      <selection pane="topRight"/>
      <selection pane="bottomLeft"/>
      <selection pane="bottomRight"/>
    </sheetView>
  </sheetViews>
  <sheetFormatPr defaultColWidth="9.1796875" defaultRowHeight="10" x14ac:dyDescent="0.2"/>
  <cols>
    <col min="1" max="1" width="47.26953125" style="5" bestFit="1" customWidth="1"/>
    <col min="2" max="2" width="8.7265625" style="5" customWidth="1"/>
    <col min="3" max="4" width="8.7265625" style="2" customWidth="1"/>
    <col min="5" max="5" width="1.7265625" style="2" customWidth="1"/>
    <col min="6" max="8" width="8.7265625" style="97" customWidth="1"/>
    <col min="9" max="9" width="1.7265625" style="97" customWidth="1"/>
    <col min="10" max="12" width="8.7265625" style="113" customWidth="1"/>
    <col min="13" max="13" width="1.7265625" style="97" customWidth="1"/>
    <col min="14" max="14" width="8.7265625" style="104" customWidth="1"/>
    <col min="15" max="16" width="8.7265625" style="97" customWidth="1"/>
    <col min="17" max="17" width="1.7265625" style="97" customWidth="1"/>
    <col min="18" max="20" width="8.7265625" style="97" customWidth="1"/>
    <col min="21" max="21" width="1.7265625" style="97" customWidth="1"/>
    <col min="22" max="24" width="8.7265625" style="113" customWidth="1"/>
    <col min="25" max="25" width="1.7265625" style="2" customWidth="1"/>
    <col min="26" max="16384" width="9.1796875" style="2"/>
  </cols>
  <sheetData>
    <row r="1" spans="1:28" ht="11.25" customHeight="1" x14ac:dyDescent="0.25">
      <c r="A1" s="1" t="s">
        <v>128</v>
      </c>
      <c r="B1" s="2"/>
      <c r="N1" s="97"/>
    </row>
    <row r="2" spans="1:28" ht="11.25" customHeight="1" x14ac:dyDescent="0.25">
      <c r="A2" s="1" t="s">
        <v>129</v>
      </c>
      <c r="B2" s="2"/>
      <c r="I2" s="98"/>
      <c r="J2" s="115"/>
      <c r="K2" s="115">
        <v>2</v>
      </c>
      <c r="L2" s="115">
        <v>2</v>
      </c>
      <c r="M2" s="98"/>
      <c r="N2" s="97"/>
      <c r="U2" s="98"/>
      <c r="V2" s="115"/>
      <c r="W2" s="115">
        <v>2</v>
      </c>
      <c r="X2" s="115">
        <v>2</v>
      </c>
      <c r="Y2" s="47"/>
    </row>
    <row r="3" spans="1:28" ht="11.25" customHeight="1" x14ac:dyDescent="0.25">
      <c r="A3" s="1"/>
      <c r="B3" s="2" t="s">
        <v>120</v>
      </c>
      <c r="I3" s="98"/>
      <c r="K3" s="115"/>
      <c r="L3" s="115"/>
      <c r="M3" s="98"/>
      <c r="N3" s="97" t="s">
        <v>123</v>
      </c>
      <c r="U3" s="99"/>
      <c r="W3" s="115"/>
      <c r="X3" s="115"/>
      <c r="Y3" s="47"/>
    </row>
    <row r="4" spans="1:28" ht="11.25" customHeight="1" x14ac:dyDescent="0.2">
      <c r="A4" s="15"/>
      <c r="B4" s="42" t="s">
        <v>121</v>
      </c>
      <c r="C4" s="6"/>
      <c r="D4" s="6"/>
      <c r="E4" s="4"/>
      <c r="F4" s="124" t="s">
        <v>122</v>
      </c>
      <c r="G4" s="124"/>
      <c r="H4" s="124"/>
      <c r="I4" s="100"/>
      <c r="J4" s="116" t="s">
        <v>124</v>
      </c>
      <c r="K4" s="117"/>
      <c r="L4" s="117"/>
      <c r="M4" s="9"/>
      <c r="N4" s="101" t="s">
        <v>121</v>
      </c>
      <c r="O4" s="102"/>
      <c r="P4" s="102"/>
      <c r="Q4" s="100"/>
      <c r="R4" s="124" t="s">
        <v>122</v>
      </c>
      <c r="S4" s="124"/>
      <c r="T4" s="124"/>
      <c r="U4" s="9"/>
      <c r="V4" s="116" t="s">
        <v>124</v>
      </c>
      <c r="W4" s="117"/>
      <c r="X4" s="117"/>
      <c r="Y4" s="7"/>
    </row>
    <row r="5" spans="1:28" ht="11.25" customHeight="1" x14ac:dyDescent="0.2">
      <c r="A5" s="3"/>
      <c r="B5" s="8" t="s">
        <v>4</v>
      </c>
      <c r="C5" s="8" t="s">
        <v>15</v>
      </c>
      <c r="D5" s="8" t="s">
        <v>16</v>
      </c>
      <c r="E5" s="8"/>
      <c r="F5" s="8" t="s">
        <v>4</v>
      </c>
      <c r="G5" s="8" t="s">
        <v>15</v>
      </c>
      <c r="H5" s="8" t="s">
        <v>16</v>
      </c>
      <c r="I5" s="8"/>
      <c r="J5" s="110" t="s">
        <v>4</v>
      </c>
      <c r="K5" s="110" t="s">
        <v>15</v>
      </c>
      <c r="L5" s="110" t="s">
        <v>16</v>
      </c>
      <c r="M5" s="9"/>
      <c r="N5" s="8" t="s">
        <v>4</v>
      </c>
      <c r="O5" s="8" t="s">
        <v>15</v>
      </c>
      <c r="P5" s="8" t="s">
        <v>16</v>
      </c>
      <c r="Q5" s="8"/>
      <c r="R5" s="8" t="s">
        <v>4</v>
      </c>
      <c r="S5" s="8" t="s">
        <v>15</v>
      </c>
      <c r="T5" s="8" t="s">
        <v>16</v>
      </c>
      <c r="U5" s="8"/>
      <c r="V5" s="110" t="s">
        <v>4</v>
      </c>
      <c r="W5" s="110" t="s">
        <v>15</v>
      </c>
      <c r="X5" s="110" t="s">
        <v>16</v>
      </c>
      <c r="Y5" s="8"/>
    </row>
    <row r="6" spans="1:28" ht="11.25" customHeight="1" x14ac:dyDescent="0.2">
      <c r="A6" s="2"/>
      <c r="B6" s="2"/>
      <c r="C6" s="9"/>
      <c r="D6" s="9"/>
      <c r="E6" s="9"/>
      <c r="F6" s="9"/>
      <c r="G6" s="9"/>
      <c r="H6" s="9"/>
      <c r="I6" s="9"/>
      <c r="J6" s="111"/>
      <c r="K6" s="111"/>
      <c r="L6" s="111"/>
      <c r="M6" s="9"/>
      <c r="N6" s="97"/>
      <c r="O6" s="9"/>
      <c r="P6" s="9"/>
      <c r="Q6" s="9"/>
      <c r="R6" s="9"/>
      <c r="S6" s="9"/>
      <c r="T6" s="9"/>
      <c r="U6" s="9"/>
      <c r="V6" s="111"/>
      <c r="W6" s="111"/>
      <c r="X6" s="111"/>
      <c r="Y6" s="9"/>
    </row>
    <row r="7" spans="1:28" ht="11.25" customHeight="1" x14ac:dyDescent="0.2">
      <c r="A7" s="2"/>
      <c r="B7" s="37" t="s">
        <v>13</v>
      </c>
      <c r="C7" s="8"/>
      <c r="D7" s="8"/>
      <c r="E7" s="8"/>
      <c r="F7" s="8"/>
      <c r="G7" s="8"/>
      <c r="H7" s="8"/>
      <c r="I7" s="8"/>
      <c r="J7" s="118"/>
      <c r="K7" s="110"/>
      <c r="L7" s="110"/>
      <c r="M7" s="8"/>
      <c r="N7" s="103"/>
      <c r="O7" s="8"/>
      <c r="P7" s="8"/>
      <c r="Q7" s="8"/>
      <c r="R7" s="8"/>
      <c r="S7" s="8"/>
      <c r="T7" s="8"/>
      <c r="U7" s="8"/>
      <c r="V7" s="118"/>
      <c r="W7" s="110"/>
      <c r="X7" s="110"/>
      <c r="Y7" s="8"/>
    </row>
    <row r="8" spans="1:28" ht="11.25" customHeight="1" x14ac:dyDescent="0.2">
      <c r="A8" s="2"/>
      <c r="B8" s="2"/>
      <c r="C8" s="10"/>
      <c r="D8" s="5"/>
      <c r="E8" s="5"/>
      <c r="G8" s="10"/>
      <c r="H8" s="104"/>
      <c r="N8" s="97"/>
      <c r="O8" s="10"/>
      <c r="P8" s="104"/>
      <c r="Q8" s="104"/>
      <c r="S8" s="10"/>
      <c r="T8" s="104"/>
    </row>
    <row r="9" spans="1:28" s="1" customFormat="1" ht="11.25" customHeight="1" x14ac:dyDescent="0.25">
      <c r="A9" s="18" t="s">
        <v>32</v>
      </c>
      <c r="B9" s="65">
        <f>SUM(C9:D9)</f>
        <v>1876.4240070398137</v>
      </c>
      <c r="C9" s="65">
        <f>SUM(C11,C27,C31,C38,C45,C50,C59,C72,C79)</f>
        <v>1397.2625633794294</v>
      </c>
      <c r="D9" s="65">
        <f>SUM(D11,D27,D31,D38,D45,D50,D59,D72,D79)</f>
        <v>479.16144366038424</v>
      </c>
      <c r="E9" s="66"/>
      <c r="F9" s="65">
        <f>SUM(G9:H9)</f>
        <v>3083.1017669813109</v>
      </c>
      <c r="G9" s="65">
        <f>SUM(G11,G27,G31,G38,G45,G50,G59,G72,G79)</f>
        <v>2031.4726788726666</v>
      </c>
      <c r="H9" s="65">
        <f>SUM(H11,H27,H31,H38,H45,H50,H59,H72,H79)</f>
        <v>1051.6290881086441</v>
      </c>
      <c r="I9" s="65"/>
      <c r="J9" s="65">
        <f>SUM(K9:L9)</f>
        <v>1206.6777599414972</v>
      </c>
      <c r="K9" s="65">
        <f>SUM(K11,K27,K31,K38,K45,K50,K59,K72,K79)</f>
        <v>634.21011549323737</v>
      </c>
      <c r="L9" s="65">
        <f>SUM(L11,L27,L31,L38,L45,L50,L59,L72,L79)</f>
        <v>572.46764444825976</v>
      </c>
      <c r="M9" s="65"/>
      <c r="N9" s="65">
        <f>SUM(O9:P9)</f>
        <v>1785.6378782190502</v>
      </c>
      <c r="O9" s="65">
        <f>SUM(O11,O27,O31,O38,O45,O50,O59,O72,O79)</f>
        <v>1916.7303621200006</v>
      </c>
      <c r="P9" s="65">
        <f>SUM(P11,P27,P31,P38,P45,P50,P59,P72,P79)</f>
        <v>-131.09248390095041</v>
      </c>
      <c r="Q9" s="65"/>
      <c r="R9" s="65">
        <f>SUM(S9:T9)</f>
        <v>2984.8724856914723</v>
      </c>
      <c r="S9" s="65">
        <f>SUM(S11,S27,S31,S38,S45,S50,S59,S72,S79)</f>
        <v>1854.9464532559996</v>
      </c>
      <c r="T9" s="65">
        <f>SUM(T11,T27,T31,T38,T45,T50,T59,T72,T79)</f>
        <v>1129.9260324354727</v>
      </c>
      <c r="U9" s="65"/>
      <c r="V9" s="65">
        <f>SUM(W9:X9)</f>
        <v>1199.2346074724226</v>
      </c>
      <c r="W9" s="65">
        <f>SUM(W11,W27,W31,W38,W45,W50,W59,W72,W79)</f>
        <v>-61.783908864000601</v>
      </c>
      <c r="X9" s="65">
        <f>SUM(X11,X27,X31,X38,X45,X50,X59,X72,X79)</f>
        <v>1261.0185163364231</v>
      </c>
      <c r="Y9" s="65"/>
      <c r="Z9" s="65">
        <f>SUM(AA9:AB9)</f>
        <v>0</v>
      </c>
      <c r="AA9" s="65">
        <f>SUM(AA11,AA27,AA31,AA38,AA45,AA50,AA59,AA72,AA79)</f>
        <v>0</v>
      </c>
      <c r="AB9" s="65">
        <f>SUM(AB11,AB27,AB31,AB38,AB45,AB50,AB59,AB72,AB79)</f>
        <v>0</v>
      </c>
    </row>
    <row r="10" spans="1:28" ht="11.25" customHeight="1" x14ac:dyDescent="0.2">
      <c r="A10" s="11"/>
      <c r="B10" s="67"/>
      <c r="C10" s="67"/>
      <c r="D10" s="67"/>
      <c r="E10" s="68"/>
      <c r="F10" s="96"/>
      <c r="G10" s="96"/>
      <c r="H10" s="96"/>
      <c r="I10" s="96"/>
      <c r="M10" s="96"/>
      <c r="N10" s="67"/>
      <c r="O10" s="96"/>
      <c r="P10" s="96"/>
      <c r="Q10" s="68"/>
      <c r="R10" s="96"/>
      <c r="S10" s="96"/>
      <c r="T10" s="96"/>
      <c r="U10" s="96"/>
      <c r="Y10" s="67"/>
    </row>
    <row r="11" spans="1:28" s="1" customFormat="1" ht="11.25" customHeight="1" x14ac:dyDescent="0.25">
      <c r="A11" s="33" t="s">
        <v>31</v>
      </c>
      <c r="B11" s="65">
        <f>SUM(C11:D11)</f>
        <v>35.314848522345621</v>
      </c>
      <c r="C11" s="65">
        <f>SUM(C12:C25)</f>
        <v>25.208285353333373</v>
      </c>
      <c r="D11" s="65">
        <f>SUM(D12:D25)</f>
        <v>10.106563169012245</v>
      </c>
      <c r="E11" s="69"/>
      <c r="F11" s="95">
        <f>SUM(G11:H11)</f>
        <v>82.382713608008856</v>
      </c>
      <c r="G11" s="95">
        <f>SUM(G12:G25)</f>
        <v>63.591658216666666</v>
      </c>
      <c r="H11" s="95">
        <f>SUM(H12:H25)</f>
        <v>18.791055391342198</v>
      </c>
      <c r="I11" s="95"/>
      <c r="J11" s="112">
        <v>47.067865085663236</v>
      </c>
      <c r="K11" s="112">
        <v>38.383372863333292</v>
      </c>
      <c r="L11" s="112">
        <v>8.6844922223299523</v>
      </c>
      <c r="M11" s="95"/>
      <c r="N11" s="95">
        <f>SUM(O11:P11)</f>
        <v>30.499157149404304</v>
      </c>
      <c r="O11" s="95">
        <f>SUM(O12:O25)</f>
        <v>18.54957512</v>
      </c>
      <c r="P11" s="95">
        <f>SUM(P12:P25)</f>
        <v>11.949582029404306</v>
      </c>
      <c r="Q11" s="69"/>
      <c r="R11" s="95">
        <f>SUM(S11:T11)</f>
        <v>535.4080805324619</v>
      </c>
      <c r="S11" s="95">
        <f>SUM(S12:S25)</f>
        <v>393.20821376999999</v>
      </c>
      <c r="T11" s="95">
        <f>SUM(T12:T25)</f>
        <v>142.19986676246191</v>
      </c>
      <c r="U11" s="95"/>
      <c r="V11" s="112">
        <v>504.90892338305758</v>
      </c>
      <c r="W11" s="112">
        <v>374.65863865</v>
      </c>
      <c r="X11" s="112">
        <v>130.25028473305761</v>
      </c>
      <c r="Y11" s="65"/>
    </row>
    <row r="12" spans="1:28" ht="11.25" customHeight="1" x14ac:dyDescent="0.2">
      <c r="A12" s="43" t="s">
        <v>17</v>
      </c>
      <c r="B12" s="67">
        <f>SUM(C12:D12)</f>
        <v>1.2742626687495537</v>
      </c>
      <c r="C12" s="67">
        <v>0.8802866900000077</v>
      </c>
      <c r="D12" s="67">
        <v>0.39397597874954604</v>
      </c>
      <c r="E12" s="68"/>
      <c r="F12" s="96">
        <f>SUM(G12:H12)</f>
        <v>3.8292358212702204</v>
      </c>
      <c r="G12" s="96">
        <v>3.01847537</v>
      </c>
      <c r="H12" s="96">
        <v>0.81076045127022067</v>
      </c>
      <c r="I12" s="96"/>
      <c r="J12" s="113">
        <v>2.5549731525206667</v>
      </c>
      <c r="K12" s="113">
        <v>2.1381886799999923</v>
      </c>
      <c r="L12" s="113">
        <v>0.41678447252067463</v>
      </c>
      <c r="M12" s="96"/>
      <c r="N12" s="96">
        <f>SUM(O12:P12)</f>
        <v>3.9675923705238033E-4</v>
      </c>
      <c r="O12" s="96">
        <v>3.3812000000000002E-4</v>
      </c>
      <c r="P12" s="96">
        <v>5.8639237052380321E-5</v>
      </c>
      <c r="Q12" s="68"/>
      <c r="R12" s="96">
        <f>SUM(S12:T12)</f>
        <v>0.13764419083576454</v>
      </c>
      <c r="S12" s="96">
        <v>0.111</v>
      </c>
      <c r="T12" s="96">
        <v>2.6644190835764549E-2</v>
      </c>
      <c r="U12" s="96"/>
      <c r="V12" s="113">
        <v>0.13724743159871217</v>
      </c>
      <c r="W12" s="113">
        <v>0.11066188</v>
      </c>
      <c r="X12" s="113">
        <v>2.6585551598712169E-2</v>
      </c>
      <c r="Y12" s="67"/>
    </row>
    <row r="13" spans="1:28" ht="11.25" customHeight="1" x14ac:dyDescent="0.2">
      <c r="A13" s="43" t="s">
        <v>18</v>
      </c>
      <c r="B13" s="67">
        <f t="shared" ref="B13:B25" si="0">SUM(C13:D13)</f>
        <v>1.6707099649260786</v>
      </c>
      <c r="C13" s="67">
        <v>1.2693899000000004</v>
      </c>
      <c r="D13" s="67">
        <v>0.40132006492607819</v>
      </c>
      <c r="E13" s="68"/>
      <c r="F13" s="96">
        <f t="shared" ref="F13:F25" si="1">SUM(G13:H13)</f>
        <v>3.7093124254536325</v>
      </c>
      <c r="G13" s="96">
        <v>3.1674485000000003</v>
      </c>
      <c r="H13" s="96">
        <v>0.54186392545363216</v>
      </c>
      <c r="I13" s="96"/>
      <c r="J13" s="113">
        <v>2.0386024605275539</v>
      </c>
      <c r="K13" s="113">
        <v>1.8980585999999999</v>
      </c>
      <c r="L13" s="113">
        <v>0.14054386052755397</v>
      </c>
      <c r="M13" s="96"/>
      <c r="N13" s="96">
        <f t="shared" ref="N13:N25" si="2">SUM(O13:P13)</f>
        <v>-7.3819090155025459E-4</v>
      </c>
      <c r="O13" s="96">
        <v>-5.0000000000000001E-4</v>
      </c>
      <c r="P13" s="96">
        <v>-2.3819090155025458E-4</v>
      </c>
      <c r="Q13" s="68"/>
      <c r="R13" s="96">
        <f t="shared" ref="R13:R25" si="3">SUM(S13:T13)</f>
        <v>0.52657874976129604</v>
      </c>
      <c r="S13" s="96">
        <v>0.40000999999999998</v>
      </c>
      <c r="T13" s="96">
        <v>0.12656874976129603</v>
      </c>
      <c r="U13" s="96"/>
      <c r="V13" s="113">
        <v>0.52731694066284629</v>
      </c>
      <c r="W13" s="113">
        <v>0.40050999999999998</v>
      </c>
      <c r="X13" s="113">
        <v>0.12680694066284628</v>
      </c>
      <c r="Y13" s="67"/>
    </row>
    <row r="14" spans="1:28" ht="11.25" customHeight="1" x14ac:dyDescent="0.2">
      <c r="A14" s="43" t="s">
        <v>19</v>
      </c>
      <c r="B14" s="67">
        <f t="shared" si="0"/>
        <v>1.1559399131167569</v>
      </c>
      <c r="C14" s="67">
        <v>0.8182233333333333</v>
      </c>
      <c r="D14" s="67">
        <v>0.33771657978342368</v>
      </c>
      <c r="E14" s="68"/>
      <c r="F14" s="96">
        <f t="shared" si="1"/>
        <v>4.0054783264676237</v>
      </c>
      <c r="G14" s="96">
        <v>3.4913749500000004</v>
      </c>
      <c r="H14" s="96">
        <v>0.5141033764676235</v>
      </c>
      <c r="I14" s="96"/>
      <c r="J14" s="113">
        <v>2.8495384133508668</v>
      </c>
      <c r="K14" s="113">
        <v>2.6731516166666669</v>
      </c>
      <c r="L14" s="113">
        <v>0.17638679668419982</v>
      </c>
      <c r="M14" s="96"/>
      <c r="N14" s="96">
        <f t="shared" si="2"/>
        <v>1.5560174893048128E-3</v>
      </c>
      <c r="O14" s="96">
        <v>1E-3</v>
      </c>
      <c r="P14" s="96">
        <v>5.5601748930481283E-4</v>
      </c>
      <c r="Q14" s="68"/>
      <c r="R14" s="96">
        <f t="shared" si="3"/>
        <v>0.40293729306429632</v>
      </c>
      <c r="S14" s="96">
        <v>0.40600000000000003</v>
      </c>
      <c r="T14" s="96">
        <v>-3.0627069357037052E-3</v>
      </c>
      <c r="U14" s="96"/>
      <c r="V14" s="113">
        <v>0.40138127557499148</v>
      </c>
      <c r="W14" s="113">
        <v>0.40500000000000003</v>
      </c>
      <c r="X14" s="113">
        <v>-3.6187244250085182E-3</v>
      </c>
      <c r="Y14" s="67"/>
    </row>
    <row r="15" spans="1:28" ht="11.25" customHeight="1" x14ac:dyDescent="0.2">
      <c r="A15" s="43" t="s">
        <v>20</v>
      </c>
      <c r="B15" s="67">
        <f t="shared" si="0"/>
        <v>27.983710195202406</v>
      </c>
      <c r="C15" s="67">
        <v>20.186892420000031</v>
      </c>
      <c r="D15" s="67">
        <v>7.7968177752023751</v>
      </c>
      <c r="E15" s="68"/>
      <c r="F15" s="96">
        <f t="shared" si="1"/>
        <v>53.204059794028666</v>
      </c>
      <c r="G15" s="96">
        <v>43.213144549999996</v>
      </c>
      <c r="H15" s="96">
        <v>9.9909152440286704</v>
      </c>
      <c r="I15" s="96"/>
      <c r="J15" s="113">
        <v>25.22034959882626</v>
      </c>
      <c r="K15" s="113">
        <v>23.026252129999964</v>
      </c>
      <c r="L15" s="113">
        <v>2.1940974688262953</v>
      </c>
      <c r="M15" s="96"/>
      <c r="N15" s="96">
        <f t="shared" si="2"/>
        <v>0.46935568813513623</v>
      </c>
      <c r="O15" s="96">
        <v>0.23200000000000001</v>
      </c>
      <c r="P15" s="96">
        <v>0.23735568813513622</v>
      </c>
      <c r="Q15" s="68"/>
      <c r="R15" s="96">
        <f t="shared" si="3"/>
        <v>2.1274195856923903</v>
      </c>
      <c r="S15" s="96">
        <v>1.5864419999999999</v>
      </c>
      <c r="T15" s="96">
        <v>0.54097758569239063</v>
      </c>
      <c r="U15" s="96"/>
      <c r="V15" s="113">
        <v>1.6580638975572541</v>
      </c>
      <c r="W15" s="113">
        <v>1.3544419999999999</v>
      </c>
      <c r="X15" s="113">
        <v>0.30362189755725444</v>
      </c>
      <c r="Y15" s="67"/>
    </row>
    <row r="16" spans="1:28" ht="11.25" customHeight="1" x14ac:dyDescent="0.2">
      <c r="A16" s="43" t="s">
        <v>21</v>
      </c>
      <c r="B16" s="67">
        <f t="shared" si="0"/>
        <v>3.2755758155623135E-2</v>
      </c>
      <c r="C16" s="67">
        <v>2.001E-2</v>
      </c>
      <c r="D16" s="67">
        <v>1.2745758155623132E-2</v>
      </c>
      <c r="E16" s="68"/>
      <c r="F16" s="96">
        <f t="shared" si="1"/>
        <v>0.60979048558936766</v>
      </c>
      <c r="G16" s="96">
        <v>0.43504818000000001</v>
      </c>
      <c r="H16" s="96">
        <v>0.17474230558936768</v>
      </c>
      <c r="I16" s="96"/>
      <c r="J16" s="113">
        <v>0.57703472743374451</v>
      </c>
      <c r="K16" s="113">
        <v>0.41503818000000003</v>
      </c>
      <c r="L16" s="113">
        <v>0.16199654743374456</v>
      </c>
      <c r="M16" s="96"/>
      <c r="N16" s="96">
        <f t="shared" si="2"/>
        <v>0</v>
      </c>
      <c r="O16" s="96">
        <v>0</v>
      </c>
      <c r="P16" s="96">
        <v>0</v>
      </c>
      <c r="Q16" s="68"/>
      <c r="R16" s="96">
        <f t="shared" si="3"/>
        <v>2.2270267226942061E-3</v>
      </c>
      <c r="S16" s="96">
        <v>2E-3</v>
      </c>
      <c r="T16" s="96">
        <v>2.2702672269420593E-4</v>
      </c>
      <c r="U16" s="96"/>
      <c r="V16" s="113">
        <v>2.2270267226942061E-3</v>
      </c>
      <c r="W16" s="113">
        <v>2E-3</v>
      </c>
      <c r="X16" s="113">
        <v>2.2702672269420593E-4</v>
      </c>
      <c r="Y16" s="67"/>
    </row>
    <row r="17" spans="1:25" ht="11.25" customHeight="1" x14ac:dyDescent="0.2">
      <c r="A17" s="43" t="s">
        <v>22</v>
      </c>
      <c r="B17" s="67">
        <f t="shared" si="0"/>
        <v>8.256971856754293E-2</v>
      </c>
      <c r="C17" s="67">
        <v>5.2999999999999999E-2</v>
      </c>
      <c r="D17" s="67">
        <v>2.9569718567542931E-2</v>
      </c>
      <c r="E17" s="68"/>
      <c r="F17" s="96">
        <f t="shared" si="1"/>
        <v>0.16527643230508088</v>
      </c>
      <c r="G17" s="96">
        <v>0.129</v>
      </c>
      <c r="H17" s="96">
        <v>3.6276432305080868E-2</v>
      </c>
      <c r="I17" s="96"/>
      <c r="J17" s="113">
        <v>8.2706713737537949E-2</v>
      </c>
      <c r="K17" s="113">
        <v>7.6000000000000012E-2</v>
      </c>
      <c r="L17" s="113">
        <v>6.7067137375379365E-3</v>
      </c>
      <c r="M17" s="96"/>
      <c r="N17" s="96">
        <f t="shared" si="2"/>
        <v>0</v>
      </c>
      <c r="O17" s="96">
        <v>0</v>
      </c>
      <c r="P17" s="96">
        <v>0</v>
      </c>
      <c r="Q17" s="68"/>
      <c r="R17" s="96">
        <f t="shared" si="3"/>
        <v>0</v>
      </c>
      <c r="S17" s="96">
        <v>0</v>
      </c>
      <c r="T17" s="96">
        <v>0</v>
      </c>
      <c r="U17" s="96"/>
      <c r="V17" s="113">
        <v>0</v>
      </c>
      <c r="W17" s="113">
        <v>0</v>
      </c>
      <c r="X17" s="113">
        <v>0</v>
      </c>
      <c r="Y17" s="67"/>
    </row>
    <row r="18" spans="1:25" ht="11.25" customHeight="1" x14ac:dyDescent="0.2">
      <c r="A18" s="43" t="s">
        <v>23</v>
      </c>
      <c r="B18" s="67">
        <f t="shared" si="0"/>
        <v>1.1999912156416104E-2</v>
      </c>
      <c r="C18" s="67">
        <v>8.0000000000000002E-3</v>
      </c>
      <c r="D18" s="67">
        <v>3.9999121564161027E-3</v>
      </c>
      <c r="E18" s="68"/>
      <c r="F18" s="96">
        <f t="shared" si="1"/>
        <v>6.0680483596925031E-2</v>
      </c>
      <c r="G18" s="96">
        <v>4.4999999999999998E-2</v>
      </c>
      <c r="H18" s="96">
        <v>1.5680483596925029E-2</v>
      </c>
      <c r="I18" s="96"/>
      <c r="J18" s="113">
        <v>4.8680571440508927E-2</v>
      </c>
      <c r="K18" s="113">
        <v>3.6999999999999998E-2</v>
      </c>
      <c r="L18" s="113">
        <v>1.1680571440508925E-2</v>
      </c>
      <c r="M18" s="96"/>
      <c r="N18" s="96">
        <f t="shared" si="2"/>
        <v>0.59794993018432141</v>
      </c>
      <c r="O18" s="96">
        <v>0.39300000000000002</v>
      </c>
      <c r="P18" s="96">
        <v>0.20494993018432145</v>
      </c>
      <c r="Q18" s="68"/>
      <c r="R18" s="96">
        <f t="shared" si="3"/>
        <v>0</v>
      </c>
      <c r="S18" s="96">
        <v>0</v>
      </c>
      <c r="T18" s="96">
        <v>0</v>
      </c>
      <c r="U18" s="96"/>
      <c r="V18" s="113">
        <v>-0.59794993018432141</v>
      </c>
      <c r="W18" s="113">
        <v>-0.39300000000000002</v>
      </c>
      <c r="X18" s="113">
        <v>-0.20494993018432145</v>
      </c>
      <c r="Y18" s="67"/>
    </row>
    <row r="19" spans="1:25" ht="11.25" customHeight="1" x14ac:dyDescent="0.2">
      <c r="A19" s="43" t="s">
        <v>24</v>
      </c>
      <c r="B19" s="67">
        <f t="shared" si="0"/>
        <v>1.4006888633754306E-3</v>
      </c>
      <c r="C19" s="67">
        <v>1E-3</v>
      </c>
      <c r="D19" s="67">
        <v>4.0068886337543057E-4</v>
      </c>
      <c r="E19" s="68"/>
      <c r="F19" s="96">
        <f t="shared" si="1"/>
        <v>4.2326530612244902E-2</v>
      </c>
      <c r="G19" s="96">
        <v>3.4000000000000002E-2</v>
      </c>
      <c r="H19" s="96">
        <v>8.3265306122448975E-3</v>
      </c>
      <c r="I19" s="96"/>
      <c r="J19" s="113">
        <v>4.0925841748869471E-2</v>
      </c>
      <c r="K19" s="113">
        <v>3.3000000000000002E-2</v>
      </c>
      <c r="L19" s="113">
        <v>7.9258417488694676E-3</v>
      </c>
      <c r="M19" s="96"/>
      <c r="N19" s="96">
        <f t="shared" si="2"/>
        <v>1.6678687574016133</v>
      </c>
      <c r="O19" s="96">
        <v>1.222</v>
      </c>
      <c r="P19" s="96">
        <v>0.44586875740161325</v>
      </c>
      <c r="Q19" s="68"/>
      <c r="R19" s="96">
        <f t="shared" si="3"/>
        <v>0</v>
      </c>
      <c r="S19" s="96">
        <v>0</v>
      </c>
      <c r="T19" s="96">
        <v>0</v>
      </c>
      <c r="U19" s="96"/>
      <c r="V19" s="113">
        <v>-1.6678687574016133</v>
      </c>
      <c r="W19" s="113">
        <v>-1.222</v>
      </c>
      <c r="X19" s="113">
        <v>-0.44586875740161325</v>
      </c>
      <c r="Y19" s="67"/>
    </row>
    <row r="20" spans="1:25" ht="11.25" customHeight="1" x14ac:dyDescent="0.2">
      <c r="A20" s="43" t="s">
        <v>25</v>
      </c>
      <c r="B20" s="67">
        <f t="shared" si="0"/>
        <v>0.48168714683102498</v>
      </c>
      <c r="C20" s="67">
        <v>0.29299999999999998</v>
      </c>
      <c r="D20" s="67">
        <v>0.188687146831025</v>
      </c>
      <c r="E20" s="68"/>
      <c r="F20" s="96">
        <f t="shared" si="1"/>
        <v>0.48376810482351196</v>
      </c>
      <c r="G20" s="96">
        <v>0.39050000000000001</v>
      </c>
      <c r="H20" s="96">
        <v>9.3268104823511944E-2</v>
      </c>
      <c r="I20" s="96"/>
      <c r="J20" s="113">
        <v>2.0809579924869759E-3</v>
      </c>
      <c r="K20" s="113">
        <v>9.7500000000000031E-2</v>
      </c>
      <c r="L20" s="113">
        <v>-9.5419042007513055E-2</v>
      </c>
      <c r="M20" s="96"/>
      <c r="N20" s="96">
        <f t="shared" si="2"/>
        <v>0.38601342397175187</v>
      </c>
      <c r="O20" s="96">
        <v>0.27400000000000002</v>
      </c>
      <c r="P20" s="96">
        <v>0.11201342397175187</v>
      </c>
      <c r="Q20" s="68"/>
      <c r="R20" s="96">
        <f t="shared" si="3"/>
        <v>0</v>
      </c>
      <c r="S20" s="96">
        <v>0</v>
      </c>
      <c r="T20" s="96">
        <v>0</v>
      </c>
      <c r="U20" s="96"/>
      <c r="V20" s="113">
        <v>-0.38601342397175187</v>
      </c>
      <c r="W20" s="113">
        <v>-0.27400000000000002</v>
      </c>
      <c r="X20" s="113">
        <v>-0.11201342397175187</v>
      </c>
      <c r="Y20" s="67"/>
    </row>
    <row r="21" spans="1:25" ht="11.25" customHeight="1" x14ac:dyDescent="0.2">
      <c r="A21" s="43" t="s">
        <v>26</v>
      </c>
      <c r="B21" s="67">
        <f t="shared" si="0"/>
        <v>0</v>
      </c>
      <c r="C21" s="67">
        <v>0</v>
      </c>
      <c r="D21" s="67">
        <v>0</v>
      </c>
      <c r="E21" s="68"/>
      <c r="F21" s="96">
        <f t="shared" si="1"/>
        <v>0.81012875288683595</v>
      </c>
      <c r="G21" s="96">
        <v>0.72399999999999998</v>
      </c>
      <c r="H21" s="96">
        <v>8.6128752886836024E-2</v>
      </c>
      <c r="I21" s="96"/>
      <c r="J21" s="113">
        <v>0.81012875288683595</v>
      </c>
      <c r="K21" s="113">
        <v>0.72399999999999998</v>
      </c>
      <c r="L21" s="113">
        <v>8.6128752886836024E-2</v>
      </c>
      <c r="M21" s="96"/>
      <c r="N21" s="96">
        <f t="shared" si="2"/>
        <v>24.283795597875155</v>
      </c>
      <c r="O21" s="96">
        <v>15.227021000000001</v>
      </c>
      <c r="P21" s="96">
        <v>9.0567745978751546</v>
      </c>
      <c r="Q21" s="68"/>
      <c r="R21" s="96">
        <f t="shared" si="3"/>
        <v>529.43928456572746</v>
      </c>
      <c r="S21" s="96">
        <v>388.63381576999996</v>
      </c>
      <c r="T21" s="96">
        <v>140.80546879572751</v>
      </c>
      <c r="U21" s="96"/>
      <c r="V21" s="113">
        <v>505.15548896785231</v>
      </c>
      <c r="W21" s="113">
        <v>373.40679476999998</v>
      </c>
      <c r="X21" s="113">
        <v>131.74869419785236</v>
      </c>
      <c r="Y21" s="67"/>
    </row>
    <row r="22" spans="1:25" ht="11.25" customHeight="1" x14ac:dyDescent="0.2">
      <c r="A22" s="43" t="s">
        <v>27</v>
      </c>
      <c r="B22" s="67">
        <f t="shared" si="0"/>
        <v>2.6198125557768375</v>
      </c>
      <c r="C22" s="67">
        <v>1.678483009999999</v>
      </c>
      <c r="D22" s="67">
        <v>0.94132954577683858</v>
      </c>
      <c r="E22" s="68"/>
      <c r="F22" s="96">
        <f>SUM(G22:H22)</f>
        <v>15.330526596605818</v>
      </c>
      <c r="G22" s="96">
        <v>8.8436666666666657</v>
      </c>
      <c r="H22" s="96">
        <v>6.4868599299391523</v>
      </c>
      <c r="I22" s="96"/>
      <c r="J22" s="113">
        <v>12.71071404082898</v>
      </c>
      <c r="K22" s="113">
        <v>7.1651836566666667</v>
      </c>
      <c r="L22" s="113">
        <v>5.5455303841623138</v>
      </c>
      <c r="M22" s="96"/>
      <c r="N22" s="96">
        <f t="shared" si="2"/>
        <v>3.0929591660115219</v>
      </c>
      <c r="O22" s="96">
        <v>1.2007160000000003</v>
      </c>
      <c r="P22" s="96">
        <v>1.8922431660115215</v>
      </c>
      <c r="Q22" s="68"/>
      <c r="R22" s="96">
        <f t="shared" si="3"/>
        <v>2.7269891206579384</v>
      </c>
      <c r="S22" s="96">
        <v>2.023946</v>
      </c>
      <c r="T22" s="96">
        <v>0.70304312065793839</v>
      </c>
      <c r="U22" s="96"/>
      <c r="V22" s="113">
        <v>-0.36597004535358346</v>
      </c>
      <c r="W22" s="113">
        <v>0.82322999999999968</v>
      </c>
      <c r="X22" s="113">
        <v>-1.1892000453535831</v>
      </c>
      <c r="Y22" s="67"/>
    </row>
    <row r="23" spans="1:25" ht="11.25" customHeight="1" x14ac:dyDescent="0.2">
      <c r="A23" s="32" t="s">
        <v>28</v>
      </c>
      <c r="B23" s="67">
        <f t="shared" si="0"/>
        <v>0</v>
      </c>
      <c r="C23" s="67">
        <v>0</v>
      </c>
      <c r="D23" s="67">
        <v>0</v>
      </c>
      <c r="E23" s="68"/>
      <c r="F23" s="96">
        <f t="shared" si="1"/>
        <v>0.13212985436893204</v>
      </c>
      <c r="G23" s="96">
        <v>0.1</v>
      </c>
      <c r="H23" s="96">
        <v>3.2129854368932037E-2</v>
      </c>
      <c r="I23" s="96"/>
      <c r="J23" s="113">
        <v>0.13212985436893204</v>
      </c>
      <c r="K23" s="113">
        <v>0.1</v>
      </c>
      <c r="L23" s="113">
        <v>3.2129854368932037E-2</v>
      </c>
      <c r="M23" s="96"/>
      <c r="N23" s="96">
        <f t="shared" si="2"/>
        <v>0</v>
      </c>
      <c r="O23" s="96">
        <v>0</v>
      </c>
      <c r="P23" s="96">
        <v>0</v>
      </c>
      <c r="Q23" s="68"/>
      <c r="R23" s="96">
        <f t="shared" si="3"/>
        <v>0</v>
      </c>
      <c r="S23" s="96">
        <v>0</v>
      </c>
      <c r="T23" s="96">
        <v>0</v>
      </c>
      <c r="U23" s="96"/>
      <c r="V23" s="113">
        <v>0</v>
      </c>
      <c r="W23" s="113">
        <v>0</v>
      </c>
      <c r="X23" s="113">
        <v>0</v>
      </c>
      <c r="Y23" s="67"/>
    </row>
    <row r="24" spans="1:25" ht="11.25" customHeight="1" x14ac:dyDescent="0.2">
      <c r="A24" s="32" t="s">
        <v>29</v>
      </c>
      <c r="B24" s="67">
        <f t="shared" si="0"/>
        <v>0</v>
      </c>
      <c r="C24" s="67">
        <v>0</v>
      </c>
      <c r="D24" s="67">
        <v>0</v>
      </c>
      <c r="E24" s="68"/>
      <c r="F24" s="96">
        <f t="shared" si="1"/>
        <v>0</v>
      </c>
      <c r="G24" s="96">
        <v>0</v>
      </c>
      <c r="H24" s="96">
        <v>0</v>
      </c>
      <c r="I24" s="96"/>
      <c r="J24" s="113">
        <v>0</v>
      </c>
      <c r="K24" s="113">
        <v>0</v>
      </c>
      <c r="L24" s="113">
        <v>0</v>
      </c>
      <c r="M24" s="96"/>
      <c r="N24" s="96">
        <f t="shared" si="2"/>
        <v>0</v>
      </c>
      <c r="O24" s="96">
        <v>0</v>
      </c>
      <c r="P24" s="96">
        <v>0</v>
      </c>
      <c r="Q24" s="68"/>
      <c r="R24" s="96">
        <f t="shared" si="3"/>
        <v>4.4999999999999998E-2</v>
      </c>
      <c r="S24" s="96">
        <v>4.4999999999999998E-2</v>
      </c>
      <c r="T24" s="96">
        <v>0</v>
      </c>
      <c r="U24" s="96"/>
      <c r="V24" s="113">
        <v>4.4999999999999998E-2</v>
      </c>
      <c r="W24" s="113">
        <v>4.4999999999999998E-2</v>
      </c>
      <c r="X24" s="113">
        <v>0</v>
      </c>
      <c r="Y24" s="67"/>
    </row>
    <row r="25" spans="1:25" ht="11.25" customHeight="1" x14ac:dyDescent="0.2">
      <c r="A25" s="32" t="s">
        <v>30</v>
      </c>
      <c r="B25" s="67">
        <f t="shared" si="0"/>
        <v>0</v>
      </c>
      <c r="C25" s="67">
        <v>0</v>
      </c>
      <c r="D25" s="67">
        <v>0</v>
      </c>
      <c r="E25" s="68"/>
      <c r="F25" s="96">
        <f t="shared" si="1"/>
        <v>0</v>
      </c>
      <c r="G25" s="96">
        <v>0</v>
      </c>
      <c r="H25" s="96">
        <v>0</v>
      </c>
      <c r="I25" s="96"/>
      <c r="J25" s="113">
        <v>0</v>
      </c>
      <c r="K25" s="113">
        <v>0</v>
      </c>
      <c r="L25" s="113">
        <v>0</v>
      </c>
      <c r="M25" s="96"/>
      <c r="N25" s="96">
        <f t="shared" si="2"/>
        <v>0</v>
      </c>
      <c r="O25" s="96">
        <v>0</v>
      </c>
      <c r="P25" s="96">
        <v>0</v>
      </c>
      <c r="Q25" s="68"/>
      <c r="R25" s="96">
        <f t="shared" si="3"/>
        <v>0</v>
      </c>
      <c r="S25" s="96">
        <v>0</v>
      </c>
      <c r="T25" s="96">
        <v>0</v>
      </c>
      <c r="U25" s="96"/>
      <c r="V25" s="113">
        <v>0</v>
      </c>
      <c r="W25" s="113">
        <v>0</v>
      </c>
      <c r="X25" s="113">
        <v>0</v>
      </c>
      <c r="Y25" s="67"/>
    </row>
    <row r="26" spans="1:25" ht="12" customHeight="1" x14ac:dyDescent="0.2">
      <c r="A26" s="32"/>
      <c r="B26" s="67"/>
      <c r="C26" s="67"/>
      <c r="D26" s="67"/>
      <c r="E26" s="68"/>
      <c r="F26" s="96"/>
      <c r="G26" s="96"/>
      <c r="H26" s="96"/>
      <c r="I26" s="96"/>
      <c r="M26" s="96"/>
      <c r="N26" s="96"/>
      <c r="O26" s="96"/>
      <c r="P26" s="96"/>
      <c r="Q26" s="68"/>
      <c r="R26" s="96"/>
      <c r="S26" s="96"/>
      <c r="T26" s="96"/>
      <c r="U26" s="96"/>
      <c r="Y26" s="67"/>
    </row>
    <row r="27" spans="1:25" s="1" customFormat="1" ht="11.25" customHeight="1" x14ac:dyDescent="0.25">
      <c r="A27" s="33" t="s">
        <v>38</v>
      </c>
      <c r="B27" s="65">
        <f>SUM(C27:D27)</f>
        <v>10.176145619781177</v>
      </c>
      <c r="C27" s="65">
        <f>SUM(C28:C29)</f>
        <v>6.7305727200000085</v>
      </c>
      <c r="D27" s="65">
        <f>SUM(D28:D29)</f>
        <v>3.445572899781169</v>
      </c>
      <c r="E27" s="69"/>
      <c r="F27" s="95">
        <f>SUM(G27:H27)</f>
        <v>17.522544827852766</v>
      </c>
      <c r="G27" s="95">
        <f>SUM(G28:G29)</f>
        <v>13.513989793333334</v>
      </c>
      <c r="H27" s="95">
        <f>SUM(H28:H29)</f>
        <v>4.0085550345194312</v>
      </c>
      <c r="I27" s="95"/>
      <c r="J27" s="112">
        <v>7.3463992080715883</v>
      </c>
      <c r="K27" s="112">
        <v>6.7834170733333252</v>
      </c>
      <c r="L27" s="112">
        <v>0.5629821347382622</v>
      </c>
      <c r="M27" s="95"/>
      <c r="N27" s="95">
        <f>SUM(O27:P27)</f>
        <v>0.25905914770690325</v>
      </c>
      <c r="O27" s="95">
        <f>SUM(O28:O29)</f>
        <v>0.1885</v>
      </c>
      <c r="P27" s="95">
        <f>SUM(P28:P29)</f>
        <v>7.0559147706903261E-2</v>
      </c>
      <c r="Q27" s="69"/>
      <c r="R27" s="95">
        <f>SUM(S27:T27)</f>
        <v>1.8747504186835013</v>
      </c>
      <c r="S27" s="95">
        <f>SUM(S28:S29)</f>
        <v>1.4482286</v>
      </c>
      <c r="T27" s="95">
        <f>SUM(T28:T29)</f>
        <v>0.42652181868350136</v>
      </c>
      <c r="U27" s="95"/>
      <c r="V27" s="112">
        <v>1.615691270976598</v>
      </c>
      <c r="W27" s="112">
        <v>1.2597285999999999</v>
      </c>
      <c r="X27" s="112">
        <v>0.35596267097659812</v>
      </c>
      <c r="Y27" s="65"/>
    </row>
    <row r="28" spans="1:25" ht="11.25" customHeight="1" x14ac:dyDescent="0.2">
      <c r="A28" s="43" t="s">
        <v>39</v>
      </c>
      <c r="B28" s="67">
        <f t="shared" ref="B28" si="4">SUM(C28:D28)</f>
        <v>2.6408443245318978</v>
      </c>
      <c r="C28" s="67">
        <v>1.70743366</v>
      </c>
      <c r="D28" s="67">
        <v>0.9334106645318978</v>
      </c>
      <c r="E28" s="68"/>
      <c r="F28" s="96">
        <f t="shared" ref="F28:F29" si="5">SUM(G28:H28)</f>
        <v>4.4241266070717336</v>
      </c>
      <c r="G28" s="96">
        <v>3.4050621799999998</v>
      </c>
      <c r="H28" s="96">
        <v>1.0190644270717339</v>
      </c>
      <c r="I28" s="96"/>
      <c r="J28" s="113">
        <v>1.7832822825398358</v>
      </c>
      <c r="K28" s="113">
        <v>1.6976285199999999</v>
      </c>
      <c r="L28" s="113">
        <v>8.5653762539836142E-2</v>
      </c>
      <c r="M28" s="96"/>
      <c r="N28" s="96">
        <f t="shared" ref="N28:N29" si="6">SUM(O28:P28)</f>
        <v>0.13378172087278717</v>
      </c>
      <c r="O28" s="96">
        <v>0.11700000000000001</v>
      </c>
      <c r="P28" s="96">
        <v>1.6781720872787155E-2</v>
      </c>
      <c r="Q28" s="68"/>
      <c r="R28" s="96">
        <f t="shared" ref="R28:R29" si="7">SUM(S28:T28)</f>
        <v>0.10766228249512449</v>
      </c>
      <c r="S28" s="96">
        <v>9.4308599999999992E-2</v>
      </c>
      <c r="T28" s="96">
        <v>1.3353682495124503E-2</v>
      </c>
      <c r="U28" s="96"/>
      <c r="V28" s="113">
        <v>-2.6119438377662674E-2</v>
      </c>
      <c r="W28" s="113">
        <v>-2.2691400000000014E-2</v>
      </c>
      <c r="X28" s="113">
        <v>-3.4280383776626525E-3</v>
      </c>
      <c r="Y28" s="67"/>
    </row>
    <row r="29" spans="1:25" ht="11.25" customHeight="1" x14ac:dyDescent="0.2">
      <c r="A29" s="43" t="s">
        <v>40</v>
      </c>
      <c r="B29" s="67">
        <f>SUM(C29:D29)</f>
        <v>7.5353012952492797</v>
      </c>
      <c r="C29" s="67">
        <v>5.023139060000009</v>
      </c>
      <c r="D29" s="67">
        <v>2.5121622352492712</v>
      </c>
      <c r="E29" s="68"/>
      <c r="F29" s="96">
        <f t="shared" si="5"/>
        <v>13.098418220781031</v>
      </c>
      <c r="G29" s="96">
        <v>10.108927613333334</v>
      </c>
      <c r="H29" s="96">
        <v>2.9894906074476975</v>
      </c>
      <c r="I29" s="96"/>
      <c r="J29" s="113">
        <v>5.5631169255317516</v>
      </c>
      <c r="K29" s="113">
        <v>5.0857885533333249</v>
      </c>
      <c r="L29" s="113">
        <v>0.47732837219842628</v>
      </c>
      <c r="M29" s="96"/>
      <c r="N29" s="96">
        <f t="shared" si="6"/>
        <v>0.12527742683411611</v>
      </c>
      <c r="O29" s="96">
        <v>7.1499999999999994E-2</v>
      </c>
      <c r="P29" s="96">
        <v>5.3777426834116106E-2</v>
      </c>
      <c r="Q29" s="68"/>
      <c r="R29" s="96">
        <f t="shared" si="7"/>
        <v>1.7670881361883768</v>
      </c>
      <c r="S29" s="96">
        <v>1.35392</v>
      </c>
      <c r="T29" s="96">
        <v>0.41316813618837683</v>
      </c>
      <c r="U29" s="96"/>
      <c r="V29" s="113">
        <v>1.6418107093542607</v>
      </c>
      <c r="W29" s="113">
        <v>1.2824200000000001</v>
      </c>
      <c r="X29" s="113">
        <v>0.35939070935426071</v>
      </c>
      <c r="Y29" s="67"/>
    </row>
    <row r="30" spans="1:25" ht="11.25" customHeight="1" x14ac:dyDescent="0.2">
      <c r="A30" s="43"/>
      <c r="B30" s="67"/>
      <c r="C30" s="67"/>
      <c r="D30" s="67"/>
      <c r="E30" s="68"/>
      <c r="F30" s="96"/>
      <c r="G30" s="96"/>
      <c r="H30" s="96"/>
      <c r="I30" s="96"/>
      <c r="M30" s="96"/>
      <c r="N30" s="96"/>
      <c r="O30" s="96"/>
      <c r="P30" s="96"/>
      <c r="Q30" s="68"/>
      <c r="R30" s="96"/>
      <c r="S30" s="96"/>
      <c r="T30" s="96"/>
      <c r="U30" s="96"/>
      <c r="Y30" s="67"/>
    </row>
    <row r="31" spans="1:25" s="1" customFormat="1" ht="11.25" customHeight="1" x14ac:dyDescent="0.25">
      <c r="A31" s="33" t="s">
        <v>41</v>
      </c>
      <c r="B31" s="65">
        <f>SUM(C31:D31)</f>
        <v>4.1926515991744422</v>
      </c>
      <c r="C31" s="65">
        <f>SUM(C32:C36)</f>
        <v>3.2936477100000028</v>
      </c>
      <c r="D31" s="65">
        <f>SUM(D32:D36)</f>
        <v>0.89900388917443919</v>
      </c>
      <c r="E31" s="69"/>
      <c r="F31" s="95">
        <f>SUM(G31:H31)</f>
        <v>8.0015540499015234</v>
      </c>
      <c r="G31" s="95">
        <f>SUM(G32:G36)</f>
        <v>6.9052486100000001</v>
      </c>
      <c r="H31" s="95">
        <f>SUM(H32:H36)</f>
        <v>1.0963054399015237</v>
      </c>
      <c r="I31" s="95"/>
      <c r="J31" s="112">
        <v>3.8089024507270812</v>
      </c>
      <c r="K31" s="112">
        <v>3.6116008999999973</v>
      </c>
      <c r="L31" s="112">
        <v>0.19730155072708455</v>
      </c>
      <c r="M31" s="95"/>
      <c r="N31" s="95">
        <f>SUM(O31:P31)</f>
        <v>3.013012743885513</v>
      </c>
      <c r="O31" s="95">
        <f>SUM(O32:O36)</f>
        <v>2.1689999999999996</v>
      </c>
      <c r="P31" s="95">
        <f>SUM(P32:P36)</f>
        <v>0.84401274388551339</v>
      </c>
      <c r="Q31" s="69"/>
      <c r="R31" s="95">
        <f>SUM(S31:T31)</f>
        <v>1.0542787233725459</v>
      </c>
      <c r="S31" s="95">
        <f>SUM(S32:S36)</f>
        <v>1.0009999999999999</v>
      </c>
      <c r="T31" s="95">
        <f>SUM(T32:T36)</f>
        <v>5.3278723372546008E-2</v>
      </c>
      <c r="U31" s="95"/>
      <c r="V31" s="112">
        <v>-1.9587340205129671</v>
      </c>
      <c r="W31" s="112">
        <v>-1.1679999999999997</v>
      </c>
      <c r="X31" s="112">
        <v>-0.79073402051296737</v>
      </c>
      <c r="Y31" s="65"/>
    </row>
    <row r="32" spans="1:25" ht="11.25" customHeight="1" x14ac:dyDescent="0.2">
      <c r="A32" s="43" t="s">
        <v>42</v>
      </c>
      <c r="B32" s="67">
        <f t="shared" ref="B32:B36" si="8">SUM(C32:D32)</f>
        <v>3.9672365524917694</v>
      </c>
      <c r="C32" s="67">
        <v>3.1356067100000029</v>
      </c>
      <c r="D32" s="67">
        <v>0.83162984249176652</v>
      </c>
      <c r="E32" s="68"/>
      <c r="F32" s="96">
        <f t="shared" ref="F32:F36" si="9">SUM(G32:H32)</f>
        <v>6.1324971688503664</v>
      </c>
      <c r="G32" s="96">
        <v>5.2812076100000001</v>
      </c>
      <c r="H32" s="96">
        <v>0.85128955885036628</v>
      </c>
      <c r="I32" s="96"/>
      <c r="J32" s="113">
        <v>2.165260616358597</v>
      </c>
      <c r="K32" s="113">
        <v>2.1456008999999971</v>
      </c>
      <c r="L32" s="113">
        <v>1.9659716358599755E-2</v>
      </c>
      <c r="M32" s="96"/>
      <c r="N32" s="96">
        <f t="shared" ref="N32:N36" si="10">SUM(O32:P32)</f>
        <v>2.86478124724704E-3</v>
      </c>
      <c r="O32" s="96">
        <v>2E-3</v>
      </c>
      <c r="P32" s="96">
        <v>8.6478124724704013E-4</v>
      </c>
      <c r="Q32" s="68"/>
      <c r="R32" s="96">
        <f t="shared" ref="R32:R36" si="11">SUM(S32:T32)</f>
        <v>2.2686077852747078E-3</v>
      </c>
      <c r="S32" s="96">
        <v>2E-3</v>
      </c>
      <c r="T32" s="96">
        <v>2.6860778527470786E-4</v>
      </c>
      <c r="U32" s="96"/>
      <c r="V32" s="113">
        <v>-5.9617346197233211E-4</v>
      </c>
      <c r="W32" s="113">
        <v>0</v>
      </c>
      <c r="X32" s="113">
        <v>-5.9617346197233232E-4</v>
      </c>
      <c r="Y32" s="67"/>
    </row>
    <row r="33" spans="1:25" ht="11.25" customHeight="1" x14ac:dyDescent="0.2">
      <c r="A33" s="43" t="s">
        <v>43</v>
      </c>
      <c r="B33" s="67">
        <f t="shared" si="8"/>
        <v>0.18279699964672549</v>
      </c>
      <c r="C33" s="67">
        <v>0.129</v>
      </c>
      <c r="D33" s="67">
        <v>5.3796999646725498E-2</v>
      </c>
      <c r="E33" s="68"/>
      <c r="F33" s="96">
        <f t="shared" si="9"/>
        <v>0.21332633869495804</v>
      </c>
      <c r="G33" s="96">
        <v>0.189</v>
      </c>
      <c r="H33" s="96">
        <v>2.4326338694958032E-2</v>
      </c>
      <c r="I33" s="96"/>
      <c r="J33" s="113">
        <v>3.0529339048232546E-2</v>
      </c>
      <c r="K33" s="113">
        <v>0.06</v>
      </c>
      <c r="L33" s="113">
        <v>-2.9470660951767466E-2</v>
      </c>
      <c r="M33" s="96"/>
      <c r="N33" s="96">
        <f t="shared" si="10"/>
        <v>3.0080701120178026</v>
      </c>
      <c r="O33" s="96">
        <v>2.165</v>
      </c>
      <c r="P33" s="96">
        <v>0.84307011201780269</v>
      </c>
      <c r="Q33" s="68"/>
      <c r="R33" s="96">
        <f t="shared" si="11"/>
        <v>0</v>
      </c>
      <c r="S33" s="96">
        <v>0</v>
      </c>
      <c r="T33" s="96">
        <v>0</v>
      </c>
      <c r="U33" s="96"/>
      <c r="V33" s="113">
        <v>-3.0080701120178026</v>
      </c>
      <c r="W33" s="113">
        <v>-2.165</v>
      </c>
      <c r="X33" s="113">
        <v>-0.84307011201780269</v>
      </c>
      <c r="Y33" s="67"/>
    </row>
    <row r="34" spans="1:25" ht="11.25" customHeight="1" x14ac:dyDescent="0.2">
      <c r="A34" s="43" t="s">
        <v>44</v>
      </c>
      <c r="B34" s="67">
        <f t="shared" si="8"/>
        <v>2.7183083932853717E-3</v>
      </c>
      <c r="C34" s="67">
        <v>2E-3</v>
      </c>
      <c r="D34" s="67">
        <v>7.1830839328537168E-4</v>
      </c>
      <c r="E34" s="68"/>
      <c r="F34" s="96">
        <f t="shared" si="9"/>
        <v>7.0869275243284041E-2</v>
      </c>
      <c r="G34" s="96">
        <v>5.6000000000000001E-2</v>
      </c>
      <c r="H34" s="96">
        <v>1.4869275243284045E-2</v>
      </c>
      <c r="I34" s="96"/>
      <c r="J34" s="113">
        <v>6.8150966849998676E-2</v>
      </c>
      <c r="K34" s="113">
        <v>5.3999999999999999E-2</v>
      </c>
      <c r="L34" s="113">
        <v>1.4150966849998673E-2</v>
      </c>
      <c r="M34" s="96"/>
      <c r="N34" s="96">
        <f t="shared" si="10"/>
        <v>0</v>
      </c>
      <c r="O34" s="96">
        <v>0</v>
      </c>
      <c r="P34" s="96">
        <v>0</v>
      </c>
      <c r="Q34" s="68"/>
      <c r="R34" s="96">
        <f t="shared" si="11"/>
        <v>0</v>
      </c>
      <c r="S34" s="96">
        <v>0</v>
      </c>
      <c r="T34" s="96">
        <v>0</v>
      </c>
      <c r="U34" s="96"/>
      <c r="V34" s="113">
        <v>0</v>
      </c>
      <c r="W34" s="113">
        <v>0</v>
      </c>
      <c r="X34" s="113">
        <v>0</v>
      </c>
      <c r="Y34" s="67"/>
    </row>
    <row r="35" spans="1:25" ht="11.25" customHeight="1" x14ac:dyDescent="0.2">
      <c r="A35" s="43" t="s">
        <v>45</v>
      </c>
      <c r="B35" s="67">
        <f t="shared" si="8"/>
        <v>2.0342928234407427E-2</v>
      </c>
      <c r="C35" s="67">
        <v>1.4999999999999999E-2</v>
      </c>
      <c r="D35" s="67">
        <v>5.342928234407426E-3</v>
      </c>
      <c r="E35" s="68"/>
      <c r="F35" s="96">
        <f t="shared" si="9"/>
        <v>2.917694690420234E-2</v>
      </c>
      <c r="G35" s="96">
        <v>1.6E-2</v>
      </c>
      <c r="H35" s="96">
        <v>1.3176946904202342E-2</v>
      </c>
      <c r="I35" s="96"/>
      <c r="J35" s="113">
        <v>8.834018669794913E-3</v>
      </c>
      <c r="K35" s="113">
        <v>1.0000000000000009E-3</v>
      </c>
      <c r="L35" s="113">
        <v>7.8340186697949156E-3</v>
      </c>
      <c r="M35" s="96"/>
      <c r="N35" s="96">
        <f t="shared" si="10"/>
        <v>0</v>
      </c>
      <c r="O35" s="96">
        <v>0</v>
      </c>
      <c r="P35" s="96">
        <v>0</v>
      </c>
      <c r="Q35" s="68"/>
      <c r="R35" s="96">
        <f t="shared" si="11"/>
        <v>4.7670914498141259E-2</v>
      </c>
      <c r="S35" s="96">
        <v>0.03</v>
      </c>
      <c r="T35" s="96">
        <v>1.767091449814126E-2</v>
      </c>
      <c r="U35" s="96"/>
      <c r="V35" s="113">
        <v>4.7670914498141259E-2</v>
      </c>
      <c r="W35" s="113">
        <v>0.03</v>
      </c>
      <c r="X35" s="113">
        <v>1.767091449814126E-2</v>
      </c>
      <c r="Y35" s="67"/>
    </row>
    <row r="36" spans="1:25" ht="11.25" customHeight="1" x14ac:dyDescent="0.2">
      <c r="A36" s="43" t="s">
        <v>46</v>
      </c>
      <c r="B36" s="67">
        <f t="shared" si="8"/>
        <v>1.9556810408254632E-2</v>
      </c>
      <c r="C36" s="67">
        <v>1.2041000000000168E-2</v>
      </c>
      <c r="D36" s="67">
        <v>7.5158104082544645E-3</v>
      </c>
      <c r="E36" s="68"/>
      <c r="F36" s="96">
        <f t="shared" si="9"/>
        <v>1.5556843202087129</v>
      </c>
      <c r="G36" s="96">
        <v>1.3630409999999999</v>
      </c>
      <c r="H36" s="96">
        <v>0.19264332020871291</v>
      </c>
      <c r="I36" s="96"/>
      <c r="J36" s="113">
        <v>1.5361275098004583</v>
      </c>
      <c r="K36" s="113">
        <v>1.3509999999999998</v>
      </c>
      <c r="L36" s="113">
        <v>0.18512750980045845</v>
      </c>
      <c r="M36" s="96"/>
      <c r="N36" s="96">
        <f t="shared" si="10"/>
        <v>2.0778506204635915E-3</v>
      </c>
      <c r="O36" s="96">
        <v>2E-3</v>
      </c>
      <c r="P36" s="96">
        <v>7.785062046359166E-5</v>
      </c>
      <c r="Q36" s="68"/>
      <c r="R36" s="96">
        <f t="shared" si="11"/>
        <v>1.0043392010891301</v>
      </c>
      <c r="S36" s="96">
        <v>0.96899999999999997</v>
      </c>
      <c r="T36" s="96">
        <v>3.5339201089130044E-2</v>
      </c>
      <c r="U36" s="96"/>
      <c r="V36" s="113">
        <v>1.0022613504686666</v>
      </c>
      <c r="W36" s="113">
        <v>0.96699999999999997</v>
      </c>
      <c r="X36" s="113">
        <v>3.526135046866645E-2</v>
      </c>
      <c r="Y36" s="67"/>
    </row>
    <row r="37" spans="1:25" ht="11.25" customHeight="1" x14ac:dyDescent="0.2">
      <c r="A37" s="43"/>
      <c r="B37" s="67"/>
      <c r="C37" s="67"/>
      <c r="D37" s="67"/>
      <c r="E37" s="68"/>
      <c r="F37" s="96"/>
      <c r="G37" s="96"/>
      <c r="H37" s="96"/>
      <c r="I37" s="96"/>
      <c r="M37" s="96"/>
      <c r="N37" s="96"/>
      <c r="O37" s="96"/>
      <c r="P37" s="96"/>
      <c r="Q37" s="68"/>
      <c r="R37" s="96"/>
      <c r="S37" s="96"/>
      <c r="T37" s="96"/>
      <c r="U37" s="96"/>
      <c r="Y37" s="67"/>
    </row>
    <row r="38" spans="1:25" s="1" customFormat="1" ht="11.25" customHeight="1" x14ac:dyDescent="0.25">
      <c r="A38" s="33" t="s">
        <v>47</v>
      </c>
      <c r="B38" s="65">
        <f>SUM(C38:D38)</f>
        <v>7.7470631381803017</v>
      </c>
      <c r="C38" s="65">
        <f>SUM(C39:C43)</f>
        <v>5.6126597399999998</v>
      </c>
      <c r="D38" s="65">
        <f>SUM(D39:D43)</f>
        <v>2.1344033981803019</v>
      </c>
      <c r="E38" s="69"/>
      <c r="F38" s="95">
        <f>SUM(F39:F43)</f>
        <v>14.387154961524301</v>
      </c>
      <c r="G38" s="95">
        <f>SUM(G39:G43)</f>
        <v>11.722740096666667</v>
      </c>
      <c r="H38" s="95">
        <f>SUM(H39:H43)</f>
        <v>2.6644148648576329</v>
      </c>
      <c r="I38" s="95"/>
      <c r="J38" s="112">
        <v>6.6400918233439992</v>
      </c>
      <c r="K38" s="112">
        <v>6.1100803566666677</v>
      </c>
      <c r="L38" s="112">
        <v>0.53001146667733101</v>
      </c>
      <c r="M38" s="95"/>
      <c r="N38" s="95">
        <f>SUM(N39:N43)</f>
        <v>6.5832978410866669</v>
      </c>
      <c r="O38" s="95">
        <f>SUM(O39:O43)</f>
        <v>4.6535000000000002</v>
      </c>
      <c r="P38" s="95">
        <f>SUM(P39:P43)</f>
        <v>1.9297978410866672</v>
      </c>
      <c r="Q38" s="69"/>
      <c r="R38" s="95">
        <f t="shared" ref="R38:T38" si="12">SUM(R39:R43)</f>
        <v>1.777519495016912</v>
      </c>
      <c r="S38" s="95">
        <f t="shared" si="12"/>
        <v>1.614034</v>
      </c>
      <c r="T38" s="95">
        <f t="shared" si="12"/>
        <v>0.16348549501691181</v>
      </c>
      <c r="U38" s="95"/>
      <c r="V38" s="112">
        <v>-4.8057783460697552</v>
      </c>
      <c r="W38" s="112">
        <v>-3.039466</v>
      </c>
      <c r="X38" s="112">
        <v>-1.7663123460697554</v>
      </c>
      <c r="Y38" s="65"/>
    </row>
    <row r="39" spans="1:25" ht="11.25" customHeight="1" x14ac:dyDescent="0.2">
      <c r="A39" s="43" t="s">
        <v>48</v>
      </c>
      <c r="B39" s="67">
        <f t="shared" ref="B39:B43" si="13">SUM(C39:D39)</f>
        <v>3.5246695622127637</v>
      </c>
      <c r="C39" s="67">
        <v>2.2841480000000001</v>
      </c>
      <c r="D39" s="67">
        <v>1.2405215622127634</v>
      </c>
      <c r="E39" s="68"/>
      <c r="F39" s="96">
        <f t="shared" ref="F39:F43" si="14">SUM(G39:H39)</f>
        <v>4.8363999143166048</v>
      </c>
      <c r="G39" s="96">
        <v>4.1242776966666668</v>
      </c>
      <c r="H39" s="96">
        <v>0.71212221764993811</v>
      </c>
      <c r="I39" s="96"/>
      <c r="J39" s="113">
        <v>1.311730352103841</v>
      </c>
      <c r="K39" s="113">
        <v>1.8401296966666667</v>
      </c>
      <c r="L39" s="113">
        <v>-0.52839934456282533</v>
      </c>
      <c r="M39" s="96"/>
      <c r="N39" s="96">
        <f t="shared" ref="N39:N43" si="15">SUM(O39:P39)</f>
        <v>0.94524749002633501</v>
      </c>
      <c r="O39" s="96">
        <v>0.51300000000000001</v>
      </c>
      <c r="P39" s="96">
        <v>0.43224749002633506</v>
      </c>
      <c r="Q39" s="68"/>
      <c r="R39" s="96">
        <f t="shared" ref="R39:R43" si="16">SUM(S39:T39)</f>
        <v>0.75640995260663513</v>
      </c>
      <c r="S39" s="96">
        <v>0.65200000000000002</v>
      </c>
      <c r="T39" s="96">
        <v>0.10440995260663508</v>
      </c>
      <c r="U39" s="96"/>
      <c r="V39" s="113">
        <v>-0.18883753741969989</v>
      </c>
      <c r="W39" s="113">
        <v>0.13900000000000001</v>
      </c>
      <c r="X39" s="113">
        <v>-0.32783753741970001</v>
      </c>
      <c r="Y39" s="67"/>
    </row>
    <row r="40" spans="1:25" ht="11.25" customHeight="1" x14ac:dyDescent="0.2">
      <c r="A40" s="43" t="s">
        <v>49</v>
      </c>
      <c r="B40" s="67">
        <f t="shared" si="13"/>
        <v>7.7372749555154902E-3</v>
      </c>
      <c r="C40" s="67">
        <v>5.0000000000000001E-3</v>
      </c>
      <c r="D40" s="67">
        <v>2.7372749555154901E-3</v>
      </c>
      <c r="E40" s="68"/>
      <c r="F40" s="96">
        <f t="shared" si="14"/>
        <v>2.3841600842814783</v>
      </c>
      <c r="G40" s="96">
        <v>1.4334499999999999</v>
      </c>
      <c r="H40" s="96">
        <v>0.95071008428147818</v>
      </c>
      <c r="I40" s="96"/>
      <c r="J40" s="113">
        <v>2.3764228093259629</v>
      </c>
      <c r="K40" s="113">
        <v>1.42845</v>
      </c>
      <c r="L40" s="113">
        <v>0.94797280932596273</v>
      </c>
      <c r="M40" s="96"/>
      <c r="N40" s="96">
        <f t="shared" si="15"/>
        <v>0</v>
      </c>
      <c r="O40" s="96">
        <v>0</v>
      </c>
      <c r="P40" s="96">
        <v>0</v>
      </c>
      <c r="Q40" s="68"/>
      <c r="R40" s="96">
        <f t="shared" si="16"/>
        <v>0.8</v>
      </c>
      <c r="S40" s="96">
        <v>0.8</v>
      </c>
      <c r="T40" s="96">
        <v>0</v>
      </c>
      <c r="U40" s="96"/>
      <c r="V40" s="113">
        <v>0.8</v>
      </c>
      <c r="W40" s="113">
        <v>0.8</v>
      </c>
      <c r="X40" s="113">
        <v>0</v>
      </c>
      <c r="Y40" s="67"/>
    </row>
    <row r="41" spans="1:25" ht="11.25" customHeight="1" x14ac:dyDescent="0.2">
      <c r="A41" s="43" t="s">
        <v>50</v>
      </c>
      <c r="B41" s="67">
        <f t="shared" si="13"/>
        <v>2.148279375650429</v>
      </c>
      <c r="C41" s="67">
        <v>2.0062163799999997</v>
      </c>
      <c r="D41" s="67">
        <v>0.14206299565042954</v>
      </c>
      <c r="E41" s="68"/>
      <c r="F41" s="96">
        <f t="shared" si="14"/>
        <v>3.9441736087521027</v>
      </c>
      <c r="G41" s="96">
        <v>3.4986794000000003</v>
      </c>
      <c r="H41" s="96">
        <v>0.44549420875210222</v>
      </c>
      <c r="I41" s="96"/>
      <c r="J41" s="113">
        <v>1.7958942331016736</v>
      </c>
      <c r="K41" s="113">
        <v>1.4924630200000006</v>
      </c>
      <c r="L41" s="113">
        <v>0.30343121310167265</v>
      </c>
      <c r="M41" s="96"/>
      <c r="N41" s="96">
        <f t="shared" si="15"/>
        <v>9.2482967563025889E-2</v>
      </c>
      <c r="O41" s="96">
        <v>6.5000000000000002E-2</v>
      </c>
      <c r="P41" s="96">
        <v>2.7482967563025887E-2</v>
      </c>
      <c r="Q41" s="68"/>
      <c r="R41" s="96">
        <f t="shared" si="16"/>
        <v>0.22110954241027672</v>
      </c>
      <c r="S41" s="96">
        <v>0.16203399999999998</v>
      </c>
      <c r="T41" s="96">
        <v>5.9075542410276738E-2</v>
      </c>
      <c r="U41" s="96"/>
      <c r="V41" s="113">
        <v>0.12862657484725082</v>
      </c>
      <c r="W41" s="113">
        <v>9.7033999999999981E-2</v>
      </c>
      <c r="X41" s="113">
        <v>3.1592574847250851E-2</v>
      </c>
      <c r="Y41" s="67"/>
    </row>
    <row r="42" spans="1:25" ht="11.25" customHeight="1" x14ac:dyDescent="0.2">
      <c r="A42" s="43" t="s">
        <v>51</v>
      </c>
      <c r="B42" s="67">
        <f t="shared" si="13"/>
        <v>2.0663769253615936</v>
      </c>
      <c r="C42" s="67">
        <v>1.3172953600000001</v>
      </c>
      <c r="D42" s="67">
        <v>0.7490815653615932</v>
      </c>
      <c r="E42" s="68"/>
      <c r="F42" s="96">
        <f t="shared" si="14"/>
        <v>3.2224213541741147</v>
      </c>
      <c r="G42" s="96">
        <v>2.6663330000000003</v>
      </c>
      <c r="H42" s="96">
        <v>0.55608835417411429</v>
      </c>
      <c r="I42" s="96"/>
      <c r="J42" s="113">
        <v>1.1560444288125211</v>
      </c>
      <c r="K42" s="113">
        <v>1.3490376400000001</v>
      </c>
      <c r="L42" s="113">
        <v>-0.19299321118747892</v>
      </c>
      <c r="M42" s="96"/>
      <c r="N42" s="96">
        <f t="shared" si="15"/>
        <v>5.545567383497306</v>
      </c>
      <c r="O42" s="96">
        <v>4.0754999999999999</v>
      </c>
      <c r="P42" s="96">
        <v>1.4700673834973064</v>
      </c>
      <c r="Q42" s="68"/>
      <c r="R42" s="96">
        <f t="shared" si="16"/>
        <v>0</v>
      </c>
      <c r="S42" s="96">
        <v>0</v>
      </c>
      <c r="T42" s="96">
        <v>0</v>
      </c>
      <c r="U42" s="96"/>
      <c r="V42" s="113">
        <v>-5.545567383497306</v>
      </c>
      <c r="W42" s="113">
        <v>-4.0754999999999999</v>
      </c>
      <c r="X42" s="113">
        <v>-1.4700673834973064</v>
      </c>
      <c r="Y42" s="67"/>
    </row>
    <row r="43" spans="1:25" ht="11.25" customHeight="1" x14ac:dyDescent="0.2">
      <c r="A43" s="43" t="s">
        <v>125</v>
      </c>
      <c r="B43" s="67">
        <f t="shared" si="13"/>
        <v>0</v>
      </c>
      <c r="C43" s="67">
        <v>0</v>
      </c>
      <c r="D43" s="67">
        <v>0</v>
      </c>
      <c r="E43" s="68"/>
      <c r="F43" s="96">
        <f t="shared" si="14"/>
        <v>0</v>
      </c>
      <c r="G43" s="96">
        <v>0</v>
      </c>
      <c r="H43" s="96">
        <v>0</v>
      </c>
      <c r="I43" s="96"/>
      <c r="J43" s="113">
        <v>0</v>
      </c>
      <c r="K43" s="113">
        <v>0</v>
      </c>
      <c r="L43" s="113">
        <v>0</v>
      </c>
      <c r="M43" s="96"/>
      <c r="N43" s="96">
        <f t="shared" si="15"/>
        <v>0</v>
      </c>
      <c r="O43" s="96">
        <v>0</v>
      </c>
      <c r="P43" s="96">
        <v>0</v>
      </c>
      <c r="Q43" s="68"/>
      <c r="R43" s="96">
        <f t="shared" si="16"/>
        <v>0</v>
      </c>
      <c r="S43" s="96">
        <v>0</v>
      </c>
      <c r="T43" s="96">
        <v>0</v>
      </c>
      <c r="U43" s="96"/>
      <c r="V43" s="113">
        <v>0</v>
      </c>
      <c r="W43" s="113">
        <v>0</v>
      </c>
      <c r="X43" s="113">
        <v>0</v>
      </c>
      <c r="Y43" s="67"/>
    </row>
    <row r="44" spans="1:25" ht="11.25" customHeight="1" x14ac:dyDescent="0.2">
      <c r="A44" s="43"/>
      <c r="B44" s="67"/>
      <c r="C44" s="67"/>
      <c r="D44" s="67"/>
      <c r="E44" s="68"/>
      <c r="F44" s="96"/>
      <c r="G44" s="96"/>
      <c r="H44" s="96"/>
      <c r="I44" s="96"/>
      <c r="M44" s="96"/>
      <c r="N44" s="96"/>
      <c r="O44" s="96"/>
      <c r="P44" s="96"/>
      <c r="Q44" s="68"/>
      <c r="R44" s="96"/>
      <c r="S44" s="96"/>
      <c r="T44" s="96"/>
      <c r="U44" s="96"/>
      <c r="Y44" s="67"/>
    </row>
    <row r="45" spans="1:25" s="1" customFormat="1" ht="11.25" customHeight="1" x14ac:dyDescent="0.25">
      <c r="A45" s="33" t="s">
        <v>52</v>
      </c>
      <c r="B45" s="65">
        <f>SUM(C45:D45)</f>
        <v>10.85453383715592</v>
      </c>
      <c r="C45" s="65">
        <f>SUM(C46:C48)</f>
        <v>7.3349058799999991</v>
      </c>
      <c r="D45" s="65">
        <f>SUM(D46:D48)</f>
        <v>3.5196279571559206</v>
      </c>
      <c r="E45" s="69"/>
      <c r="F45" s="95">
        <f>SUM(G45:H45)</f>
        <v>14.998890958816069</v>
      </c>
      <c r="G45" s="95">
        <f>SUM(G46:G48)</f>
        <v>12.068738829999999</v>
      </c>
      <c r="H45" s="95">
        <f>SUM(H46:H48)</f>
        <v>2.9301521288160712</v>
      </c>
      <c r="I45" s="95"/>
      <c r="J45" s="112">
        <v>4.1443571216601498</v>
      </c>
      <c r="K45" s="112">
        <v>4.73383295</v>
      </c>
      <c r="L45" s="112">
        <v>-0.58947582833984935</v>
      </c>
      <c r="M45" s="95"/>
      <c r="N45" s="95">
        <f>SUM(O45:P45)</f>
        <v>0.80702045710454984</v>
      </c>
      <c r="O45" s="95">
        <f>SUM(O46:O48)</f>
        <v>0.61885900000000038</v>
      </c>
      <c r="P45" s="95">
        <f>SUM(P46:P48)</f>
        <v>0.18816145710454943</v>
      </c>
      <c r="Q45" s="69"/>
      <c r="R45" s="95">
        <f>SUM(S45:T45)</f>
        <v>0.88170818934919315</v>
      </c>
      <c r="S45" s="95">
        <f>SUM(S46:S48)</f>
        <v>0.63119199999999998</v>
      </c>
      <c r="T45" s="95">
        <f>SUM(T46:T48)</f>
        <v>0.25051618934919317</v>
      </c>
      <c r="U45" s="95"/>
      <c r="V45" s="112">
        <v>7.4687732244643312E-2</v>
      </c>
      <c r="W45" s="112">
        <v>1.2332999999999594E-2</v>
      </c>
      <c r="X45" s="112">
        <v>6.2354732244643746E-2</v>
      </c>
      <c r="Y45" s="65"/>
    </row>
    <row r="46" spans="1:25" ht="11.25" customHeight="1" x14ac:dyDescent="0.2">
      <c r="A46" s="43" t="s">
        <v>53</v>
      </c>
      <c r="B46" s="67">
        <f t="shared" ref="B46:B48" si="17">SUM(C46:D46)</f>
        <v>1.1868276708923184</v>
      </c>
      <c r="C46" s="67">
        <v>0.1535</v>
      </c>
      <c r="D46" s="67">
        <v>1.0333276708923185</v>
      </c>
      <c r="E46" s="68"/>
      <c r="F46" s="96">
        <f t="shared" ref="F46:F48" si="18">SUM(G46:H46)</f>
        <v>0.73747663310392264</v>
      </c>
      <c r="G46" s="96">
        <v>0.22687582000000003</v>
      </c>
      <c r="H46" s="96">
        <v>0.51060081310392258</v>
      </c>
      <c r="I46" s="96"/>
      <c r="J46" s="113">
        <v>-0.4493510377883958</v>
      </c>
      <c r="K46" s="113">
        <v>7.3375820000000036E-2</v>
      </c>
      <c r="L46" s="113">
        <v>-0.52272685778839589</v>
      </c>
      <c r="M46" s="96"/>
      <c r="N46" s="96">
        <f t="shared" ref="N46:N48" si="19">SUM(O46:P46)</f>
        <v>0</v>
      </c>
      <c r="O46" s="96">
        <v>0</v>
      </c>
      <c r="P46" s="96">
        <v>0</v>
      </c>
      <c r="Q46" s="68"/>
      <c r="R46" s="96">
        <f t="shared" ref="R46:R48" si="20">SUM(S46:T46)</f>
        <v>0</v>
      </c>
      <c r="S46" s="96">
        <v>0</v>
      </c>
      <c r="T46" s="96">
        <v>0</v>
      </c>
      <c r="U46" s="96"/>
      <c r="V46" s="113">
        <v>0</v>
      </c>
      <c r="W46" s="113">
        <v>0</v>
      </c>
      <c r="X46" s="113">
        <v>0</v>
      </c>
      <c r="Y46" s="67"/>
    </row>
    <row r="47" spans="1:25" ht="11.25" customHeight="1" x14ac:dyDescent="0.2">
      <c r="A47" s="43" t="s">
        <v>54</v>
      </c>
      <c r="B47" s="67">
        <f t="shared" si="17"/>
        <v>0.15941429582245664</v>
      </c>
      <c r="C47" s="67">
        <v>0.10112847999999999</v>
      </c>
      <c r="D47" s="67">
        <v>5.8285815822456663E-2</v>
      </c>
      <c r="E47" s="68"/>
      <c r="F47" s="96">
        <f t="shared" si="18"/>
        <v>0.62756892883699633</v>
      </c>
      <c r="G47" s="96">
        <v>0.49164612999999996</v>
      </c>
      <c r="H47" s="96">
        <v>0.1359227988369964</v>
      </c>
      <c r="I47" s="96"/>
      <c r="J47" s="113">
        <v>0.46815463301453969</v>
      </c>
      <c r="K47" s="113">
        <v>0.39051764999999994</v>
      </c>
      <c r="L47" s="113">
        <v>7.7636983014539737E-2</v>
      </c>
      <c r="M47" s="96"/>
      <c r="N47" s="96">
        <f t="shared" si="19"/>
        <v>0</v>
      </c>
      <c r="O47" s="96">
        <v>0</v>
      </c>
      <c r="P47" s="96">
        <v>0</v>
      </c>
      <c r="Q47" s="68"/>
      <c r="R47" s="96">
        <f t="shared" si="20"/>
        <v>0</v>
      </c>
      <c r="S47" s="96">
        <v>0</v>
      </c>
      <c r="T47" s="96">
        <v>0</v>
      </c>
      <c r="U47" s="96"/>
      <c r="V47" s="113">
        <v>0</v>
      </c>
      <c r="W47" s="113">
        <v>0</v>
      </c>
      <c r="X47" s="113">
        <v>0</v>
      </c>
      <c r="Y47" s="67"/>
    </row>
    <row r="48" spans="1:25" ht="11.25" customHeight="1" x14ac:dyDescent="0.2">
      <c r="A48" s="43" t="s">
        <v>55</v>
      </c>
      <c r="B48" s="67">
        <f t="shared" si="17"/>
        <v>9.5082918704411448</v>
      </c>
      <c r="C48" s="67">
        <v>7.0802773999999991</v>
      </c>
      <c r="D48" s="67">
        <v>2.4280144704411457</v>
      </c>
      <c r="E48" s="68"/>
      <c r="F48" s="96">
        <f t="shared" si="18"/>
        <v>13.633845396875152</v>
      </c>
      <c r="G48" s="96">
        <v>11.35021688</v>
      </c>
      <c r="H48" s="96">
        <v>2.2836285168751522</v>
      </c>
      <c r="I48" s="96"/>
      <c r="J48" s="113">
        <v>4.1255535264340075</v>
      </c>
      <c r="K48" s="113">
        <v>4.2699394800000006</v>
      </c>
      <c r="L48" s="113">
        <v>-0.14438595356599349</v>
      </c>
      <c r="M48" s="96"/>
      <c r="N48" s="96">
        <f t="shared" si="19"/>
        <v>0.80702045710454984</v>
      </c>
      <c r="O48" s="96">
        <v>0.61885900000000038</v>
      </c>
      <c r="P48" s="96">
        <v>0.18816145710454943</v>
      </c>
      <c r="Q48" s="68"/>
      <c r="R48" s="96">
        <f t="shared" si="20"/>
        <v>0.88170818934919315</v>
      </c>
      <c r="S48" s="96">
        <v>0.63119199999999998</v>
      </c>
      <c r="T48" s="96">
        <v>0.25051618934919317</v>
      </c>
      <c r="U48" s="96"/>
      <c r="V48" s="113">
        <v>7.4687732244643312E-2</v>
      </c>
      <c r="W48" s="113">
        <v>1.2332999999999594E-2</v>
      </c>
      <c r="X48" s="113">
        <v>6.2354732244643746E-2</v>
      </c>
      <c r="Y48" s="67"/>
    </row>
    <row r="49" spans="1:25" ht="11.25" customHeight="1" x14ac:dyDescent="0.2">
      <c r="A49" s="43"/>
      <c r="B49" s="67"/>
      <c r="C49" s="67"/>
      <c r="D49" s="67"/>
      <c r="E49" s="68"/>
      <c r="F49" s="96"/>
      <c r="G49" s="96"/>
      <c r="H49" s="96"/>
      <c r="I49" s="96"/>
      <c r="M49" s="96"/>
      <c r="N49" s="96"/>
      <c r="O49" s="96"/>
      <c r="P49" s="96"/>
      <c r="Q49" s="68"/>
      <c r="R49" s="96"/>
      <c r="S49" s="96"/>
      <c r="T49" s="96"/>
      <c r="U49" s="96"/>
      <c r="Y49" s="67"/>
    </row>
    <row r="50" spans="1:25" s="1" customFormat="1" ht="11.25" customHeight="1" x14ac:dyDescent="0.25">
      <c r="A50" s="33" t="s">
        <v>56</v>
      </c>
      <c r="B50" s="65">
        <f>SUM(C50:D50)</f>
        <v>22.638931589652714</v>
      </c>
      <c r="C50" s="65">
        <f>SUM(C51:C57)</f>
        <v>15.434315590000001</v>
      </c>
      <c r="D50" s="65">
        <f>SUM(D51:D57)</f>
        <v>7.2046159996527139</v>
      </c>
      <c r="E50" s="69"/>
      <c r="F50" s="95">
        <f>SUM(G50:H50)</f>
        <v>73.950703702092198</v>
      </c>
      <c r="G50" s="95">
        <f>SUM(G51:G57)</f>
        <v>62.986974169999989</v>
      </c>
      <c r="H50" s="95">
        <f>SUM(H51:H57)</f>
        <v>10.963729532092202</v>
      </c>
      <c r="I50" s="95"/>
      <c r="J50" s="112">
        <v>51.311772112439485</v>
      </c>
      <c r="K50" s="112">
        <v>47.552658579999985</v>
      </c>
      <c r="L50" s="112">
        <v>3.7591135324394882</v>
      </c>
      <c r="M50" s="95"/>
      <c r="N50" s="95">
        <f>SUM(O50:P50)</f>
        <v>11.440523198268361</v>
      </c>
      <c r="O50" s="95">
        <f>SUM(O51:O57)</f>
        <v>7.9471049999999996</v>
      </c>
      <c r="P50" s="95">
        <f>SUM(P51:P57)</f>
        <v>3.4934181982683605</v>
      </c>
      <c r="Q50" s="69"/>
      <c r="R50" s="95">
        <f>SUM(S50:T50)</f>
        <v>12.948246517766908</v>
      </c>
      <c r="S50" s="95">
        <f>SUM(S51:S57)</f>
        <v>10.014187879999998</v>
      </c>
      <c r="T50" s="95">
        <f>SUM(T51:T57)</f>
        <v>2.9340586377669102</v>
      </c>
      <c r="U50" s="95"/>
      <c r="V50" s="112">
        <v>1.5077233194985471</v>
      </c>
      <c r="W50" s="112">
        <v>2.0670828799999983</v>
      </c>
      <c r="X50" s="112">
        <v>-0.5593595605014503</v>
      </c>
      <c r="Y50" s="65"/>
    </row>
    <row r="51" spans="1:25" ht="11.25" customHeight="1" x14ac:dyDescent="0.2">
      <c r="A51" s="43" t="s">
        <v>57</v>
      </c>
      <c r="B51" s="67">
        <f t="shared" ref="B51:B57" si="21">SUM(C51:D51)</f>
        <v>2.0345997106458071</v>
      </c>
      <c r="C51" s="67">
        <v>1.2284269299999997</v>
      </c>
      <c r="D51" s="67">
        <v>0.80617278064580722</v>
      </c>
      <c r="E51" s="68"/>
      <c r="F51" s="96">
        <f t="shared" ref="F51:F57" si="22">SUM(G51:H51)</f>
        <v>3.3400777984385051</v>
      </c>
      <c r="G51" s="96">
        <v>2.6111438100000002</v>
      </c>
      <c r="H51" s="96">
        <v>0.72893398843850488</v>
      </c>
      <c r="I51" s="96"/>
      <c r="J51" s="113">
        <v>1.3054780877926979</v>
      </c>
      <c r="K51" s="113">
        <v>1.3827168800000005</v>
      </c>
      <c r="L51" s="113">
        <v>-7.7238792207302343E-2</v>
      </c>
      <c r="M51" s="96"/>
      <c r="N51" s="96">
        <f t="shared" ref="N51:N57" si="23">SUM(O51:P51)</f>
        <v>2.6036763133640553E-3</v>
      </c>
      <c r="O51" s="96">
        <v>2E-3</v>
      </c>
      <c r="P51" s="96">
        <v>6.0367631336405523E-4</v>
      </c>
      <c r="Q51" s="68"/>
      <c r="R51" s="96">
        <f t="shared" ref="R51:R57" si="24">SUM(S51:T51)</f>
        <v>0.58527679253686304</v>
      </c>
      <c r="S51" s="96">
        <v>0.35640088000000003</v>
      </c>
      <c r="T51" s="96">
        <v>0.22887591253686304</v>
      </c>
      <c r="U51" s="96"/>
      <c r="V51" s="113">
        <v>0.58267311622349904</v>
      </c>
      <c r="W51" s="113">
        <v>0.35440088000000003</v>
      </c>
      <c r="X51" s="113">
        <v>0.22827223622349899</v>
      </c>
      <c r="Y51" s="67"/>
    </row>
    <row r="52" spans="1:25" ht="11.25" customHeight="1" x14ac:dyDescent="0.2">
      <c r="A52" s="43" t="s">
        <v>58</v>
      </c>
      <c r="B52" s="67">
        <f t="shared" si="21"/>
        <v>5.5141984407769584</v>
      </c>
      <c r="C52" s="67">
        <v>3.4472185299999967</v>
      </c>
      <c r="D52" s="67">
        <v>2.0669799107769622</v>
      </c>
      <c r="E52" s="68"/>
      <c r="F52" s="96">
        <f t="shared" si="22"/>
        <v>9.9611894578525231</v>
      </c>
      <c r="G52" s="96">
        <v>8.2933141200000016</v>
      </c>
      <c r="H52" s="96">
        <v>1.6678753378525211</v>
      </c>
      <c r="I52" s="96"/>
      <c r="J52" s="113">
        <v>4.4469910170755647</v>
      </c>
      <c r="K52" s="113">
        <v>4.8460955900000044</v>
      </c>
      <c r="L52" s="113">
        <v>-0.39910457292444113</v>
      </c>
      <c r="M52" s="96"/>
      <c r="N52" s="96">
        <f t="shared" si="23"/>
        <v>3.5014571450517775</v>
      </c>
      <c r="O52" s="96">
        <v>2.6951999999999998</v>
      </c>
      <c r="P52" s="96">
        <v>0.80625714505177781</v>
      </c>
      <c r="Q52" s="68"/>
      <c r="R52" s="96">
        <f t="shared" si="24"/>
        <v>2.4277760452223012</v>
      </c>
      <c r="S52" s="96">
        <v>1.797771</v>
      </c>
      <c r="T52" s="96">
        <v>0.63000504522230116</v>
      </c>
      <c r="U52" s="96"/>
      <c r="V52" s="113">
        <v>-1.0736810998294763</v>
      </c>
      <c r="W52" s="113">
        <v>-0.89742899999999981</v>
      </c>
      <c r="X52" s="113">
        <v>-0.17625209982947665</v>
      </c>
      <c r="Y52" s="67"/>
    </row>
    <row r="53" spans="1:25" ht="11.25" customHeight="1" x14ac:dyDescent="0.2">
      <c r="A53" s="43" t="s">
        <v>59</v>
      </c>
      <c r="B53" s="67">
        <f t="shared" si="21"/>
        <v>12.034235388776469</v>
      </c>
      <c r="C53" s="67">
        <v>8.74766522</v>
      </c>
      <c r="D53" s="67">
        <v>3.2865701687764699</v>
      </c>
      <c r="E53" s="68"/>
      <c r="F53" s="96">
        <f t="shared" si="22"/>
        <v>48.927983792424158</v>
      </c>
      <c r="G53" s="96">
        <v>42.750134999999993</v>
      </c>
      <c r="H53" s="96">
        <v>6.1778487924241645</v>
      </c>
      <c r="I53" s="96"/>
      <c r="J53" s="113">
        <v>36.893748403647692</v>
      </c>
      <c r="K53" s="113">
        <v>34.002469779999991</v>
      </c>
      <c r="L53" s="113">
        <v>2.8912786236476946</v>
      </c>
      <c r="M53" s="96"/>
      <c r="N53" s="96">
        <f t="shared" si="23"/>
        <v>7.6964333995081802</v>
      </c>
      <c r="O53" s="96">
        <v>5.069</v>
      </c>
      <c r="P53" s="96">
        <v>2.6274333995081807</v>
      </c>
      <c r="Q53" s="68"/>
      <c r="R53" s="96">
        <f t="shared" si="24"/>
        <v>8.8890827966732502</v>
      </c>
      <c r="S53" s="96">
        <v>6.9025759999999998</v>
      </c>
      <c r="T53" s="96">
        <v>1.9865067966732504</v>
      </c>
      <c r="U53" s="96"/>
      <c r="V53" s="113">
        <v>1.19264939716507</v>
      </c>
      <c r="W53" s="113">
        <v>1.8335759999999999</v>
      </c>
      <c r="X53" s="113">
        <v>-0.6409266028349303</v>
      </c>
      <c r="Y53" s="67"/>
    </row>
    <row r="54" spans="1:25" ht="11.25" customHeight="1" x14ac:dyDescent="0.2">
      <c r="A54" s="43" t="s">
        <v>60</v>
      </c>
      <c r="B54" s="67">
        <f t="shared" si="21"/>
        <v>1.2276874762510426</v>
      </c>
      <c r="C54" s="67">
        <v>0.79400000000000004</v>
      </c>
      <c r="D54" s="67">
        <v>0.43368747625104254</v>
      </c>
      <c r="E54" s="68"/>
      <c r="F54" s="96">
        <f t="shared" si="22"/>
        <v>3.766189547050474</v>
      </c>
      <c r="G54" s="96">
        <v>2.9117410000000001</v>
      </c>
      <c r="H54" s="96">
        <v>0.85444854705047402</v>
      </c>
      <c r="I54" s="96"/>
      <c r="J54" s="113">
        <v>2.5385020707994315</v>
      </c>
      <c r="K54" s="113">
        <v>2.1177410000000001</v>
      </c>
      <c r="L54" s="113">
        <v>0.42076107079943148</v>
      </c>
      <c r="M54" s="96"/>
      <c r="N54" s="96">
        <f t="shared" si="23"/>
        <v>0.18764606571991715</v>
      </c>
      <c r="O54" s="96">
        <v>0.14599999999999999</v>
      </c>
      <c r="P54" s="96">
        <v>4.1646065719917177E-2</v>
      </c>
      <c r="Q54" s="68"/>
      <c r="R54" s="96">
        <f t="shared" si="24"/>
        <v>0.61926484956383365</v>
      </c>
      <c r="S54" s="96">
        <v>0.57199999999999995</v>
      </c>
      <c r="T54" s="96">
        <v>4.726484956383372E-2</v>
      </c>
      <c r="U54" s="96"/>
      <c r="V54" s="113">
        <v>0.4316187838439165</v>
      </c>
      <c r="W54" s="113">
        <v>0.42599999999999993</v>
      </c>
      <c r="X54" s="113">
        <v>5.618783843916543E-3</v>
      </c>
      <c r="Y54" s="67"/>
    </row>
    <row r="55" spans="1:25" ht="11.25" customHeight="1" x14ac:dyDescent="0.2">
      <c r="A55" s="43" t="s">
        <v>61</v>
      </c>
      <c r="B55" s="67">
        <f t="shared" si="21"/>
        <v>2.7050981057427171E-3</v>
      </c>
      <c r="C55" s="67">
        <v>2E-3</v>
      </c>
      <c r="D55" s="67">
        <v>7.0509810574271681E-4</v>
      </c>
      <c r="E55" s="68"/>
      <c r="F55" s="96">
        <f t="shared" si="22"/>
        <v>1.7427498788103017</v>
      </c>
      <c r="G55" s="96">
        <v>1.3480000000000001</v>
      </c>
      <c r="H55" s="96">
        <v>0.39474987881030171</v>
      </c>
      <c r="I55" s="96"/>
      <c r="J55" s="113">
        <v>1.7400447807045589</v>
      </c>
      <c r="K55" s="113">
        <v>1.3460000000000001</v>
      </c>
      <c r="L55" s="113">
        <v>0.39404478070455901</v>
      </c>
      <c r="M55" s="96"/>
      <c r="N55" s="96">
        <f t="shared" si="23"/>
        <v>0</v>
      </c>
      <c r="O55" s="96">
        <v>0</v>
      </c>
      <c r="P55" s="96">
        <v>0</v>
      </c>
      <c r="Q55" s="68"/>
      <c r="R55" s="96">
        <f t="shared" si="24"/>
        <v>0</v>
      </c>
      <c r="S55" s="96">
        <v>0</v>
      </c>
      <c r="T55" s="96">
        <v>0</v>
      </c>
      <c r="U55" s="96"/>
      <c r="V55" s="113">
        <v>0</v>
      </c>
      <c r="W55" s="113">
        <v>0</v>
      </c>
      <c r="X55" s="113">
        <v>0</v>
      </c>
      <c r="Y55" s="67"/>
    </row>
    <row r="56" spans="1:25" ht="11.25" customHeight="1" x14ac:dyDescent="0.2">
      <c r="A56" s="43" t="s">
        <v>62</v>
      </c>
      <c r="B56" s="67">
        <f t="shared" si="21"/>
        <v>0.20647667103334008</v>
      </c>
      <c r="C56" s="67">
        <v>0.15608299999999872</v>
      </c>
      <c r="D56" s="67">
        <v>5.0393671033341352E-2</v>
      </c>
      <c r="E56" s="68"/>
      <c r="F56" s="96">
        <f t="shared" si="22"/>
        <v>0.59552663539594231</v>
      </c>
      <c r="G56" s="96">
        <v>0.47254400000000002</v>
      </c>
      <c r="H56" s="96">
        <v>0.1229826353959423</v>
      </c>
      <c r="I56" s="96"/>
      <c r="J56" s="113">
        <v>0.3890499643626022</v>
      </c>
      <c r="K56" s="113">
        <v>0.31646100000000132</v>
      </c>
      <c r="L56" s="113">
        <v>7.2588964362600955E-2</v>
      </c>
      <c r="M56" s="96"/>
      <c r="N56" s="96">
        <f t="shared" si="23"/>
        <v>0</v>
      </c>
      <c r="O56" s="96">
        <v>0</v>
      </c>
      <c r="P56" s="96">
        <v>0</v>
      </c>
      <c r="Q56" s="68"/>
      <c r="R56" s="96">
        <f t="shared" si="24"/>
        <v>0</v>
      </c>
      <c r="S56" s="96">
        <v>0</v>
      </c>
      <c r="T56" s="96">
        <v>0</v>
      </c>
      <c r="U56" s="96"/>
      <c r="V56" s="113">
        <v>0</v>
      </c>
      <c r="W56" s="113">
        <v>0</v>
      </c>
      <c r="X56" s="113">
        <v>0</v>
      </c>
      <c r="Y56" s="67"/>
    </row>
    <row r="57" spans="1:25" ht="11.25" customHeight="1" x14ac:dyDescent="0.2">
      <c r="A57" s="43" t="s">
        <v>63</v>
      </c>
      <c r="B57" s="67">
        <f t="shared" si="21"/>
        <v>1.6190288040633514</v>
      </c>
      <c r="C57" s="67">
        <v>1.0589219100000031</v>
      </c>
      <c r="D57" s="67">
        <v>0.56010689406334824</v>
      </c>
      <c r="E57" s="68"/>
      <c r="F57" s="96">
        <f t="shared" si="22"/>
        <v>5.6169865921202939</v>
      </c>
      <c r="G57" s="96">
        <v>4.6000962400000009</v>
      </c>
      <c r="H57" s="96">
        <v>1.0168903521202932</v>
      </c>
      <c r="I57" s="96"/>
      <c r="J57" s="113">
        <v>3.9979577880569428</v>
      </c>
      <c r="K57" s="113">
        <v>3.5411743299999978</v>
      </c>
      <c r="L57" s="113">
        <v>0.45678345805694498</v>
      </c>
      <c r="M57" s="96"/>
      <c r="N57" s="96">
        <f t="shared" si="23"/>
        <v>5.2382911675120651E-2</v>
      </c>
      <c r="O57" s="96">
        <v>3.4904999999999999E-2</v>
      </c>
      <c r="P57" s="96">
        <v>1.7477911675120653E-2</v>
      </c>
      <c r="Q57" s="68"/>
      <c r="R57" s="96">
        <f t="shared" si="24"/>
        <v>0.4268460337706621</v>
      </c>
      <c r="S57" s="96">
        <v>0.38544</v>
      </c>
      <c r="T57" s="96">
        <v>4.1406033770662092E-2</v>
      </c>
      <c r="U57" s="96"/>
      <c r="V57" s="113">
        <v>0.37446312209554145</v>
      </c>
      <c r="W57" s="113">
        <v>0.35053499999999999</v>
      </c>
      <c r="X57" s="113">
        <v>2.3928122095541439E-2</v>
      </c>
      <c r="Y57" s="67"/>
    </row>
    <row r="58" spans="1:25" ht="11.25" customHeight="1" x14ac:dyDescent="0.2">
      <c r="A58" s="43"/>
      <c r="B58" s="67"/>
      <c r="C58" s="67"/>
      <c r="D58" s="67"/>
      <c r="E58" s="68"/>
      <c r="F58" s="96"/>
      <c r="G58" s="96"/>
      <c r="H58" s="96"/>
      <c r="I58" s="96"/>
      <c r="M58" s="96"/>
      <c r="N58" s="96"/>
      <c r="O58" s="96"/>
      <c r="P58" s="96"/>
      <c r="Q58" s="68"/>
      <c r="R58" s="96"/>
      <c r="S58" s="96"/>
      <c r="T58" s="96"/>
      <c r="U58" s="96"/>
      <c r="Y58" s="67"/>
    </row>
    <row r="59" spans="1:25" s="1" customFormat="1" ht="11.25" customHeight="1" x14ac:dyDescent="0.25">
      <c r="A59" s="33" t="s">
        <v>64</v>
      </c>
      <c r="B59" s="65">
        <f>SUM(C59:D59)</f>
        <v>1764.9298177951994</v>
      </c>
      <c r="C59" s="65">
        <f>SUM(C60:C70)</f>
        <v>1316.0485886560957</v>
      </c>
      <c r="D59" s="65">
        <f>SUM(D60:D70)</f>
        <v>448.88122913910365</v>
      </c>
      <c r="E59" s="69"/>
      <c r="F59" s="95">
        <f>SUM(G59:H59)</f>
        <v>2773.5575089275121</v>
      </c>
      <c r="G59" s="95">
        <f>SUM(G60:G70)</f>
        <v>1767.5273515459999</v>
      </c>
      <c r="H59" s="95">
        <f>SUM(H60:H70)</f>
        <v>1006.0301573815123</v>
      </c>
      <c r="I59" s="95"/>
      <c r="J59" s="112">
        <v>1008.6276911323127</v>
      </c>
      <c r="K59" s="112">
        <v>451.47876288990415</v>
      </c>
      <c r="L59" s="112">
        <v>557.1489282424086</v>
      </c>
      <c r="M59" s="95"/>
      <c r="N59" s="95">
        <f>SUM(O59:P59)</f>
        <v>1732.5441440840514</v>
      </c>
      <c r="O59" s="95">
        <f>SUM(O60:O70)</f>
        <v>1882.2708860000005</v>
      </c>
      <c r="P59" s="95">
        <f>SUM(P60:P70)</f>
        <v>-149.72674191594899</v>
      </c>
      <c r="Q59" s="69"/>
      <c r="R59" s="95">
        <f>SUM(S59:T59)</f>
        <v>2429.3960167318246</v>
      </c>
      <c r="S59" s="95">
        <f>SUM(S60:S70)</f>
        <v>1445.9064365059999</v>
      </c>
      <c r="T59" s="95">
        <f>SUM(T60:T70)</f>
        <v>983.48958022582485</v>
      </c>
      <c r="U59" s="95"/>
      <c r="V59" s="112">
        <v>696.85187264777323</v>
      </c>
      <c r="W59" s="112">
        <v>-436.36444949400061</v>
      </c>
      <c r="X59" s="112">
        <v>1133.2163221417738</v>
      </c>
      <c r="Y59" s="65"/>
    </row>
    <row r="60" spans="1:25" ht="11.25" customHeight="1" x14ac:dyDescent="0.2">
      <c r="A60" s="43" t="s">
        <v>65</v>
      </c>
      <c r="B60" s="67">
        <f t="shared" ref="B60:B70" si="25">SUM(C60:D60)</f>
        <v>4.6172102781418696</v>
      </c>
      <c r="C60" s="67">
        <v>2.9255985399999975</v>
      </c>
      <c r="D60" s="67">
        <v>1.6916117381418718</v>
      </c>
      <c r="E60" s="68"/>
      <c r="F60" s="96">
        <f t="shared" ref="F60:F70" si="26">SUM(G60:H60)</f>
        <v>12.241410986949134</v>
      </c>
      <c r="G60" s="96">
        <v>9.4336928700000016</v>
      </c>
      <c r="H60" s="96">
        <v>2.8077181169491321</v>
      </c>
      <c r="I60" s="96"/>
      <c r="J60" s="113">
        <v>7.6242007088072645</v>
      </c>
      <c r="K60" s="113">
        <v>6.508094330000004</v>
      </c>
      <c r="L60" s="113">
        <v>1.1161063788072603</v>
      </c>
      <c r="M60" s="96"/>
      <c r="N60" s="96">
        <f t="shared" ref="N60:N70" si="27">SUM(O60:P60)</f>
        <v>0.37073013947720412</v>
      </c>
      <c r="O60" s="96">
        <v>0.22700000000000001</v>
      </c>
      <c r="P60" s="96">
        <v>0.14373013947720414</v>
      </c>
      <c r="Q60" s="68"/>
      <c r="R60" s="96">
        <f t="shared" ref="R60:R70" si="28">SUM(S60:T60)</f>
        <v>5.3679843474397462</v>
      </c>
      <c r="S60" s="96">
        <v>2.929808</v>
      </c>
      <c r="T60" s="96">
        <v>2.4381763474397462</v>
      </c>
      <c r="U60" s="96"/>
      <c r="V60" s="113">
        <v>4.9972542079625422</v>
      </c>
      <c r="W60" s="113">
        <v>2.7028080000000001</v>
      </c>
      <c r="X60" s="113">
        <v>2.2944462079625421</v>
      </c>
      <c r="Y60" s="67"/>
    </row>
    <row r="61" spans="1:25" ht="11.25" customHeight="1" x14ac:dyDescent="0.2">
      <c r="A61" s="43" t="s">
        <v>66</v>
      </c>
      <c r="B61" s="67">
        <f t="shared" si="25"/>
        <v>2.0247082612203324</v>
      </c>
      <c r="C61" s="67">
        <v>1.2458130000000001</v>
      </c>
      <c r="D61" s="67">
        <v>0.77889526122033248</v>
      </c>
      <c r="E61" s="68"/>
      <c r="F61" s="96">
        <f t="shared" si="26"/>
        <v>1.5334341288659012</v>
      </c>
      <c r="G61" s="96">
        <v>1.196693</v>
      </c>
      <c r="H61" s="96">
        <v>0.33674112886590113</v>
      </c>
      <c r="I61" s="96"/>
      <c r="J61" s="113">
        <v>-0.49127413235443118</v>
      </c>
      <c r="K61" s="113">
        <v>-4.9120000000000053E-2</v>
      </c>
      <c r="L61" s="113">
        <v>-0.44215413235443135</v>
      </c>
      <c r="M61" s="96"/>
      <c r="N61" s="96">
        <f t="shared" si="27"/>
        <v>0</v>
      </c>
      <c r="O61" s="96">
        <v>0</v>
      </c>
      <c r="P61" s="96">
        <v>0</v>
      </c>
      <c r="Q61" s="68"/>
      <c r="R61" s="96">
        <f t="shared" si="28"/>
        <v>8.8428058230075296E-2</v>
      </c>
      <c r="S61" s="96">
        <v>8.6999999999999994E-2</v>
      </c>
      <c r="T61" s="96">
        <v>1.428058230075307E-3</v>
      </c>
      <c r="U61" s="96"/>
      <c r="V61" s="113">
        <v>8.8428058230075296E-2</v>
      </c>
      <c r="W61" s="113">
        <v>8.6999999999999994E-2</v>
      </c>
      <c r="X61" s="113">
        <v>1.428058230075307E-3</v>
      </c>
      <c r="Y61" s="67"/>
    </row>
    <row r="62" spans="1:25" ht="11.25" customHeight="1" x14ac:dyDescent="0.2">
      <c r="A62" s="43" t="s">
        <v>67</v>
      </c>
      <c r="B62" s="67">
        <f t="shared" si="25"/>
        <v>1715.4963072365738</v>
      </c>
      <c r="C62" s="67">
        <v>1282.6711179494293</v>
      </c>
      <c r="D62" s="67">
        <v>432.82518928714438</v>
      </c>
      <c r="E62" s="68"/>
      <c r="F62" s="96">
        <f t="shared" si="26"/>
        <v>228.14580385193952</v>
      </c>
      <c r="G62" s="96">
        <v>219.29467583333337</v>
      </c>
      <c r="H62" s="96">
        <v>8.8511280186061594</v>
      </c>
      <c r="I62" s="96"/>
      <c r="J62" s="113">
        <v>-1487.3505033846343</v>
      </c>
      <c r="K62" s="113">
        <v>-1063.3764421160959</v>
      </c>
      <c r="L62" s="113">
        <v>-423.97406126853821</v>
      </c>
      <c r="M62" s="96"/>
      <c r="N62" s="96">
        <f t="shared" si="27"/>
        <v>1715.4963072365749</v>
      </c>
      <c r="O62" s="96">
        <v>1871.0998860000004</v>
      </c>
      <c r="P62" s="96">
        <v>-155.60357876342542</v>
      </c>
      <c r="Q62" s="68"/>
      <c r="R62" s="96">
        <f t="shared" si="28"/>
        <v>177.96836903498584</v>
      </c>
      <c r="S62" s="96">
        <v>176.10117661999999</v>
      </c>
      <c r="T62" s="96">
        <v>1.8671924149858443</v>
      </c>
      <c r="U62" s="96"/>
      <c r="V62" s="113">
        <v>-1537.527938201589</v>
      </c>
      <c r="W62" s="113">
        <v>-1694.9987093800005</v>
      </c>
      <c r="X62" s="113">
        <v>157.47077117841127</v>
      </c>
      <c r="Y62" s="67"/>
    </row>
    <row r="63" spans="1:25" ht="11.25" customHeight="1" x14ac:dyDescent="0.2">
      <c r="A63" s="43" t="s">
        <v>126</v>
      </c>
      <c r="B63" s="67">
        <f t="shared" si="25"/>
        <v>0</v>
      </c>
      <c r="C63" s="67">
        <v>0</v>
      </c>
      <c r="D63" s="67">
        <v>0</v>
      </c>
      <c r="E63" s="68"/>
      <c r="F63" s="96">
        <f t="shared" si="26"/>
        <v>2378.3007967905146</v>
      </c>
      <c r="G63" s="96">
        <v>1409.334758426</v>
      </c>
      <c r="H63" s="96">
        <v>968.96603836451447</v>
      </c>
      <c r="I63" s="96"/>
      <c r="J63" s="113">
        <v>2378.3007967905146</v>
      </c>
      <c r="K63" s="113">
        <v>1409.334758426</v>
      </c>
      <c r="L63" s="113">
        <v>968.96603836451447</v>
      </c>
      <c r="M63" s="96"/>
      <c r="N63" s="96">
        <f t="shared" si="27"/>
        <v>0</v>
      </c>
      <c r="O63" s="96">
        <v>0</v>
      </c>
      <c r="P63" s="96">
        <v>0</v>
      </c>
      <c r="Q63" s="68"/>
      <c r="R63" s="96">
        <f t="shared" si="28"/>
        <v>2225.7581452505142</v>
      </c>
      <c r="S63" s="96">
        <v>1251.0631848859998</v>
      </c>
      <c r="T63" s="96">
        <v>974.69496036451437</v>
      </c>
      <c r="U63" s="96"/>
      <c r="V63" s="113">
        <v>2225.7581452505142</v>
      </c>
      <c r="W63" s="113">
        <v>1251.0631848859998</v>
      </c>
      <c r="X63" s="113">
        <v>974.69496036451437</v>
      </c>
      <c r="Y63" s="67"/>
    </row>
    <row r="64" spans="1:25" ht="11.25" customHeight="1" x14ac:dyDescent="0.2">
      <c r="A64" s="43" t="s">
        <v>68</v>
      </c>
      <c r="B64" s="67">
        <f t="shared" si="25"/>
        <v>8.9618378870673183</v>
      </c>
      <c r="C64" s="67">
        <v>5.84718611333333</v>
      </c>
      <c r="D64" s="67">
        <v>3.1146517737339883</v>
      </c>
      <c r="E64" s="68"/>
      <c r="F64" s="96">
        <f t="shared" si="26"/>
        <v>42.880589541644284</v>
      </c>
      <c r="G64" s="96">
        <v>33.145308856666659</v>
      </c>
      <c r="H64" s="96">
        <v>9.7352806849776226</v>
      </c>
      <c r="I64" s="96"/>
      <c r="J64" s="113">
        <v>33.918751654576965</v>
      </c>
      <c r="K64" s="113">
        <v>27.29812274333333</v>
      </c>
      <c r="L64" s="113">
        <v>6.6206289112436343</v>
      </c>
      <c r="M64" s="96"/>
      <c r="N64" s="96">
        <f t="shared" si="27"/>
        <v>3.0090299862411962</v>
      </c>
      <c r="O64" s="96">
        <v>2.254</v>
      </c>
      <c r="P64" s="96">
        <v>0.75502998624119644</v>
      </c>
      <c r="Q64" s="68"/>
      <c r="R64" s="96">
        <f t="shared" si="28"/>
        <v>7.357428001743707</v>
      </c>
      <c r="S64" s="96">
        <v>6.7077450000000001</v>
      </c>
      <c r="T64" s="96">
        <v>0.64968300174370663</v>
      </c>
      <c r="U64" s="96"/>
      <c r="V64" s="113">
        <v>4.3483980155025108</v>
      </c>
      <c r="W64" s="113">
        <v>4.4537449999999996</v>
      </c>
      <c r="X64" s="113">
        <v>-0.1053469844974898</v>
      </c>
      <c r="Y64" s="67"/>
    </row>
    <row r="65" spans="1:25" ht="11.25" customHeight="1" x14ac:dyDescent="0.2">
      <c r="A65" s="43" t="s">
        <v>69</v>
      </c>
      <c r="B65" s="67">
        <f t="shared" si="25"/>
        <v>7.4984483596182345</v>
      </c>
      <c r="C65" s="67">
        <v>5.1690799100000007</v>
      </c>
      <c r="D65" s="67">
        <v>2.3293684496182339</v>
      </c>
      <c r="E65" s="68"/>
      <c r="F65" s="96">
        <f t="shared" si="26"/>
        <v>15.142360280395415</v>
      </c>
      <c r="G65" s="96">
        <v>12.024152560000001</v>
      </c>
      <c r="H65" s="96">
        <v>3.1182077203954135</v>
      </c>
      <c r="I65" s="96"/>
      <c r="J65" s="113">
        <v>7.6439119207771808</v>
      </c>
      <c r="K65" s="113">
        <v>6.8550726500000003</v>
      </c>
      <c r="L65" s="113">
        <v>0.78883927077717964</v>
      </c>
      <c r="M65" s="96"/>
      <c r="N65" s="96">
        <f t="shared" si="27"/>
        <v>4.612219303042151</v>
      </c>
      <c r="O65" s="96">
        <v>1.633</v>
      </c>
      <c r="P65" s="96">
        <v>2.979219303042151</v>
      </c>
      <c r="Q65" s="68"/>
      <c r="R65" s="96">
        <f t="shared" si="28"/>
        <v>3.5229481933706595</v>
      </c>
      <c r="S65" s="96">
        <v>3.0630000000000002</v>
      </c>
      <c r="T65" s="96">
        <v>0.45994819337065912</v>
      </c>
      <c r="U65" s="96"/>
      <c r="V65" s="113">
        <v>-1.0892711096714915</v>
      </c>
      <c r="W65" s="113">
        <v>1.4300000000000002</v>
      </c>
      <c r="X65" s="113">
        <v>-2.5192711096714917</v>
      </c>
      <c r="Y65" s="67"/>
    </row>
    <row r="66" spans="1:25" ht="11.25" customHeight="1" x14ac:dyDescent="0.2">
      <c r="A66" s="43" t="s">
        <v>70</v>
      </c>
      <c r="B66" s="67">
        <f t="shared" si="25"/>
        <v>3.3123275372866177</v>
      </c>
      <c r="C66" s="67">
        <v>2.4160286266666686</v>
      </c>
      <c r="D66" s="67">
        <v>0.89629891061994915</v>
      </c>
      <c r="E66" s="68"/>
      <c r="F66" s="96">
        <f t="shared" si="26"/>
        <v>7.5998484820277188</v>
      </c>
      <c r="G66" s="96">
        <v>6.2911083333333337</v>
      </c>
      <c r="H66" s="96">
        <v>1.308740148694385</v>
      </c>
      <c r="I66" s="96"/>
      <c r="J66" s="113">
        <v>4.2875209447411011</v>
      </c>
      <c r="K66" s="113">
        <v>3.8750797066666651</v>
      </c>
      <c r="L66" s="113">
        <v>0.41244123807443589</v>
      </c>
      <c r="M66" s="96"/>
      <c r="N66" s="96">
        <f t="shared" si="27"/>
        <v>2.0097865699820341</v>
      </c>
      <c r="O66" s="96">
        <v>1.655</v>
      </c>
      <c r="P66" s="96">
        <v>0.35478656998203423</v>
      </c>
      <c r="Q66" s="68"/>
      <c r="R66" s="96">
        <f t="shared" si="28"/>
        <v>1.4338118925611958</v>
      </c>
      <c r="S66" s="96">
        <v>1.1754070000000001</v>
      </c>
      <c r="T66" s="96">
        <v>0.2584048925611957</v>
      </c>
      <c r="U66" s="96"/>
      <c r="V66" s="113">
        <v>-0.5759746774208383</v>
      </c>
      <c r="W66" s="113">
        <v>-0.47959299999999994</v>
      </c>
      <c r="X66" s="113">
        <v>-9.638167742083853E-2</v>
      </c>
      <c r="Y66" s="67"/>
    </row>
    <row r="67" spans="1:25" ht="11.25" customHeight="1" x14ac:dyDescent="0.2">
      <c r="A67" s="43" t="s">
        <v>71</v>
      </c>
      <c r="B67" s="67">
        <f t="shared" si="25"/>
        <v>4.9721189140174795</v>
      </c>
      <c r="C67" s="67">
        <v>3.2223549699999854</v>
      </c>
      <c r="D67" s="67">
        <v>1.7497639440174944</v>
      </c>
      <c r="E67" s="68"/>
      <c r="F67" s="96">
        <f t="shared" si="26"/>
        <v>18.495101056804632</v>
      </c>
      <c r="G67" s="96">
        <v>15.04334388</v>
      </c>
      <c r="H67" s="96">
        <v>3.4517571768046316</v>
      </c>
      <c r="I67" s="96"/>
      <c r="J67" s="113">
        <v>13.522982142787153</v>
      </c>
      <c r="K67" s="113">
        <v>11.820988910000015</v>
      </c>
      <c r="L67" s="113">
        <v>1.7019932327871372</v>
      </c>
      <c r="M67" s="96"/>
      <c r="N67" s="96">
        <f t="shared" si="27"/>
        <v>0.58135129182496348</v>
      </c>
      <c r="O67" s="96">
        <v>0.38500000000000001</v>
      </c>
      <c r="P67" s="96">
        <v>0.19635129182496341</v>
      </c>
      <c r="Q67" s="68"/>
      <c r="R67" s="96">
        <f t="shared" si="28"/>
        <v>1.3305965568069305</v>
      </c>
      <c r="S67" s="96">
        <v>0.95304</v>
      </c>
      <c r="T67" s="96">
        <v>0.37755655680693051</v>
      </c>
      <c r="U67" s="96"/>
      <c r="V67" s="113">
        <v>0.74924526498196697</v>
      </c>
      <c r="W67" s="113">
        <v>0.56803999999999999</v>
      </c>
      <c r="X67" s="113">
        <v>0.1812052649819671</v>
      </c>
      <c r="Y67" s="67"/>
    </row>
    <row r="68" spans="1:25" ht="11.25" customHeight="1" x14ac:dyDescent="0.2">
      <c r="A68" s="43" t="s">
        <v>72</v>
      </c>
      <c r="B68" s="67">
        <f t="shared" si="25"/>
        <v>6.9538100431819698</v>
      </c>
      <c r="C68" s="67">
        <v>4.7277296666666642</v>
      </c>
      <c r="D68" s="67">
        <v>2.2260803765153057</v>
      </c>
      <c r="E68" s="68"/>
      <c r="F68" s="96">
        <f t="shared" si="26"/>
        <v>29.902788851572485</v>
      </c>
      <c r="G68" s="96">
        <v>25.804920120000002</v>
      </c>
      <c r="H68" s="96">
        <v>4.0978687315724827</v>
      </c>
      <c r="I68" s="96"/>
      <c r="J68" s="113">
        <v>22.948978808390514</v>
      </c>
      <c r="K68" s="113">
        <v>21.077190453333337</v>
      </c>
      <c r="L68" s="113">
        <v>1.871788355057177</v>
      </c>
      <c r="M68" s="96"/>
      <c r="N68" s="96">
        <f t="shared" si="27"/>
        <v>1.2553172333239471</v>
      </c>
      <c r="O68" s="96">
        <v>1.095</v>
      </c>
      <c r="P68" s="96">
        <v>0.16031723332394704</v>
      </c>
      <c r="Q68" s="68"/>
      <c r="R68" s="96">
        <f t="shared" si="28"/>
        <v>1.4651787451345981</v>
      </c>
      <c r="S68" s="96">
        <v>1.2778830000000001</v>
      </c>
      <c r="T68" s="96">
        <v>0.18729574513459793</v>
      </c>
      <c r="U68" s="96"/>
      <c r="V68" s="113">
        <v>0.20986151181065105</v>
      </c>
      <c r="W68" s="113">
        <v>0.18288300000000013</v>
      </c>
      <c r="X68" s="113">
        <v>2.697851181065089E-2</v>
      </c>
      <c r="Y68" s="67"/>
    </row>
    <row r="69" spans="1:25" ht="11.25" customHeight="1" x14ac:dyDescent="0.2">
      <c r="A69" s="31" t="s">
        <v>73</v>
      </c>
      <c r="B69" s="67">
        <f t="shared" si="25"/>
        <v>11.0325524219438</v>
      </c>
      <c r="C69" s="67">
        <v>7.7851058799999997</v>
      </c>
      <c r="D69" s="67">
        <v>3.2474465419438001</v>
      </c>
      <c r="E69" s="68"/>
      <c r="F69" s="96">
        <f t="shared" si="26"/>
        <v>32.691260778680309</v>
      </c>
      <c r="G69" s="96">
        <v>29.452597666666666</v>
      </c>
      <c r="H69" s="96">
        <v>3.238663112013644</v>
      </c>
      <c r="I69" s="96"/>
      <c r="J69" s="113">
        <v>21.658708356736511</v>
      </c>
      <c r="K69" s="113">
        <v>21.667491786666666</v>
      </c>
      <c r="L69" s="113">
        <v>-8.7834299301561281E-3</v>
      </c>
      <c r="M69" s="96"/>
      <c r="N69" s="96">
        <f t="shared" si="27"/>
        <v>5.2094023235849303</v>
      </c>
      <c r="O69" s="96">
        <v>3.9220000000000002</v>
      </c>
      <c r="P69" s="96">
        <v>1.2874023235849303</v>
      </c>
      <c r="Q69" s="68"/>
      <c r="R69" s="96">
        <f t="shared" si="28"/>
        <v>2.7811266510376811</v>
      </c>
      <c r="S69" s="96">
        <v>2.5051920000000001</v>
      </c>
      <c r="T69" s="96">
        <v>0.27593465103768106</v>
      </c>
      <c r="U69" s="96"/>
      <c r="V69" s="113">
        <v>-2.4282756725472492</v>
      </c>
      <c r="W69" s="113">
        <v>-1.4168080000000001</v>
      </c>
      <c r="X69" s="113">
        <v>-1.0114676725472493</v>
      </c>
      <c r="Y69" s="67"/>
    </row>
    <row r="70" spans="1:25" ht="11.25" customHeight="1" x14ac:dyDescent="0.2">
      <c r="A70" s="31" t="s">
        <v>74</v>
      </c>
      <c r="B70" s="67">
        <f t="shared" si="25"/>
        <v>6.0496856148210605E-2</v>
      </c>
      <c r="C70" s="67">
        <v>3.8573999999999997E-2</v>
      </c>
      <c r="D70" s="67">
        <v>2.1922856148210608E-2</v>
      </c>
      <c r="E70" s="68"/>
      <c r="F70" s="96">
        <f t="shared" si="26"/>
        <v>6.6241141781183837</v>
      </c>
      <c r="G70" s="96">
        <v>6.5061</v>
      </c>
      <c r="H70" s="96">
        <v>0.11801417811838383</v>
      </c>
      <c r="I70" s="96"/>
      <c r="J70" s="113">
        <v>6.563617321970173</v>
      </c>
      <c r="K70" s="113">
        <v>6.4675260000000003</v>
      </c>
      <c r="L70" s="113">
        <v>9.6091321970173227E-2</v>
      </c>
      <c r="M70" s="96"/>
      <c r="N70" s="96">
        <f t="shared" si="27"/>
        <v>0</v>
      </c>
      <c r="O70" s="96">
        <v>0</v>
      </c>
      <c r="P70" s="96">
        <v>0</v>
      </c>
      <c r="Q70" s="68"/>
      <c r="R70" s="96">
        <f t="shared" si="28"/>
        <v>2.3220000000000001</v>
      </c>
      <c r="S70" s="96">
        <v>4.2999999999999997E-2</v>
      </c>
      <c r="T70" s="96">
        <v>2.2789999999999999</v>
      </c>
      <c r="U70" s="96"/>
      <c r="V70" s="113">
        <v>2.3220000000000001</v>
      </c>
      <c r="W70" s="113">
        <v>4.2999999999999997E-2</v>
      </c>
      <c r="X70" s="113">
        <v>2.2789999999999999</v>
      </c>
      <c r="Y70" s="67"/>
    </row>
    <row r="71" spans="1:25" ht="11.25" customHeight="1" x14ac:dyDescent="0.2">
      <c r="A71" s="31"/>
      <c r="B71" s="67"/>
      <c r="C71" s="67"/>
      <c r="D71" s="67"/>
      <c r="E71" s="68"/>
      <c r="F71" s="96"/>
      <c r="G71" s="96"/>
      <c r="H71" s="96"/>
      <c r="I71" s="96"/>
      <c r="M71" s="96"/>
      <c r="N71" s="96"/>
      <c r="O71" s="96"/>
      <c r="P71" s="96"/>
      <c r="Q71" s="68"/>
      <c r="R71" s="96"/>
      <c r="S71" s="96"/>
      <c r="T71" s="96"/>
      <c r="U71" s="96"/>
      <c r="Y71" s="67"/>
    </row>
    <row r="72" spans="1:25" s="1" customFormat="1" ht="11.25" customHeight="1" x14ac:dyDescent="0.25">
      <c r="A72" s="33" t="s">
        <v>76</v>
      </c>
      <c r="B72" s="65">
        <f>SUM(C72:D72)</f>
        <v>20.172080120032309</v>
      </c>
      <c r="C72" s="65">
        <f>SUM(C73:C77)</f>
        <v>17.32737508333334</v>
      </c>
      <c r="D72" s="65">
        <f>SUM(D73:D77)</f>
        <v>2.8447050366989672</v>
      </c>
      <c r="E72" s="69"/>
      <c r="F72" s="95">
        <f>SUM(G72:H72)</f>
        <v>95.190812076088463</v>
      </c>
      <c r="G72" s="95">
        <f>SUM(G73:G77)</f>
        <v>90.695847449999988</v>
      </c>
      <c r="H72" s="95">
        <f>SUM(H73:H77)</f>
        <v>4.4949646260884766</v>
      </c>
      <c r="I72" s="95"/>
      <c r="J72" s="112">
        <v>75.018731956056158</v>
      </c>
      <c r="K72" s="112">
        <v>73.368472366666651</v>
      </c>
      <c r="L72" s="112">
        <v>1.6502595893895093</v>
      </c>
      <c r="M72" s="95"/>
      <c r="N72" s="95">
        <f>SUM(O72:P72)</f>
        <v>0.37008372820649721</v>
      </c>
      <c r="O72" s="95">
        <f>SUM(O73:O77)</f>
        <v>0.24793700000000002</v>
      </c>
      <c r="P72" s="95">
        <f>SUM(P73:P77)</f>
        <v>0.12214672820649719</v>
      </c>
      <c r="Q72" s="69"/>
      <c r="R72" s="95">
        <f>SUM(S72:T72)</f>
        <v>0.98020286430079639</v>
      </c>
      <c r="S72" s="95">
        <f>SUM(S73:S77)</f>
        <v>0.69575949999999998</v>
      </c>
      <c r="T72" s="95">
        <f>SUM(T73:T77)</f>
        <v>0.28444336430079642</v>
      </c>
      <c r="U72" s="95"/>
      <c r="V72" s="112">
        <v>0.61011913609429924</v>
      </c>
      <c r="W72" s="112">
        <v>0.44782249999999996</v>
      </c>
      <c r="X72" s="112">
        <v>0.16229663609429923</v>
      </c>
      <c r="Y72" s="65"/>
    </row>
    <row r="73" spans="1:25" ht="11.25" customHeight="1" x14ac:dyDescent="0.2">
      <c r="A73" s="43" t="s">
        <v>77</v>
      </c>
      <c r="B73" s="67">
        <f t="shared" ref="B73:B77" si="29">SUM(C73:D73)</f>
        <v>8.2700490102779689</v>
      </c>
      <c r="C73" s="67">
        <v>7.8324971500000009</v>
      </c>
      <c r="D73" s="67">
        <v>0.43755186027796744</v>
      </c>
      <c r="E73" s="68"/>
      <c r="F73" s="96">
        <f t="shared" ref="F73:F77" si="30">SUM(G73:H73)</f>
        <v>66.515512650719728</v>
      </c>
      <c r="G73" s="96">
        <v>66.321740599999998</v>
      </c>
      <c r="H73" s="96">
        <v>0.19377205071972439</v>
      </c>
      <c r="I73" s="96"/>
      <c r="J73" s="113">
        <v>58.245463640441756</v>
      </c>
      <c r="K73" s="113">
        <v>58.489243449999996</v>
      </c>
      <c r="L73" s="113">
        <v>-0.24377980955824305</v>
      </c>
      <c r="M73" s="96"/>
      <c r="N73" s="96">
        <f t="shared" ref="N73:N77" si="31">SUM(O73:P73)</f>
        <v>0</v>
      </c>
      <c r="O73" s="96">
        <v>0</v>
      </c>
      <c r="P73" s="96">
        <v>0</v>
      </c>
      <c r="Q73" s="68"/>
      <c r="R73" s="96">
        <f t="shared" ref="R73:R77" si="32">SUM(S73:T73)</f>
        <v>0.06</v>
      </c>
      <c r="S73" s="96">
        <v>0.06</v>
      </c>
      <c r="T73" s="96">
        <v>0</v>
      </c>
      <c r="U73" s="96"/>
      <c r="V73" s="113">
        <v>0.06</v>
      </c>
      <c r="W73" s="113">
        <v>0.06</v>
      </c>
      <c r="X73" s="113">
        <v>0</v>
      </c>
      <c r="Y73" s="67"/>
    </row>
    <row r="74" spans="1:25" ht="11.25" customHeight="1" x14ac:dyDescent="0.2">
      <c r="A74" s="43" t="s">
        <v>78</v>
      </c>
      <c r="B74" s="67">
        <f t="shared" si="29"/>
        <v>0.79589929146862182</v>
      </c>
      <c r="C74" s="67">
        <v>0.53699066666666728</v>
      </c>
      <c r="D74" s="67">
        <v>0.25890862480195459</v>
      </c>
      <c r="E74" s="68"/>
      <c r="F74" s="96">
        <f t="shared" si="30"/>
        <v>0.41776824003867397</v>
      </c>
      <c r="G74" s="96">
        <v>0.32376023999999998</v>
      </c>
      <c r="H74" s="96">
        <v>9.4008000038673961E-2</v>
      </c>
      <c r="I74" s="96"/>
      <c r="J74" s="113">
        <v>-0.37813105142994785</v>
      </c>
      <c r="K74" s="113">
        <v>-0.21323042666666731</v>
      </c>
      <c r="L74" s="113">
        <v>-0.16490062476328063</v>
      </c>
      <c r="M74" s="96"/>
      <c r="N74" s="96">
        <f t="shared" si="31"/>
        <v>0</v>
      </c>
      <c r="O74" s="96">
        <v>0</v>
      </c>
      <c r="P74" s="96">
        <v>0</v>
      </c>
      <c r="Q74" s="68"/>
      <c r="R74" s="96">
        <f t="shared" si="32"/>
        <v>0</v>
      </c>
      <c r="S74" s="96">
        <v>0</v>
      </c>
      <c r="T74" s="96">
        <v>0</v>
      </c>
      <c r="U74" s="96"/>
      <c r="V74" s="113">
        <v>0</v>
      </c>
      <c r="W74" s="113">
        <v>0</v>
      </c>
      <c r="X74" s="113">
        <v>0</v>
      </c>
      <c r="Y74" s="67"/>
    </row>
    <row r="75" spans="1:25" ht="11.25" customHeight="1" x14ac:dyDescent="0.2">
      <c r="A75" s="43" t="s">
        <v>79</v>
      </c>
      <c r="B75" s="67">
        <f t="shared" si="29"/>
        <v>10.873125967989235</v>
      </c>
      <c r="C75" s="67">
        <v>8.796916266666674</v>
      </c>
      <c r="D75" s="67">
        <v>2.0762097013225609</v>
      </c>
      <c r="E75" s="68"/>
      <c r="F75" s="96">
        <f t="shared" si="30"/>
        <v>27.611014266991791</v>
      </c>
      <c r="G75" s="96">
        <v>23.48859461</v>
      </c>
      <c r="H75" s="96">
        <v>4.1224196569917924</v>
      </c>
      <c r="I75" s="96"/>
      <c r="J75" s="113">
        <v>16.737888299002556</v>
      </c>
      <c r="K75" s="113">
        <v>14.691678343333326</v>
      </c>
      <c r="L75" s="113">
        <v>2.0462099556692315</v>
      </c>
      <c r="M75" s="96"/>
      <c r="N75" s="96">
        <f t="shared" si="31"/>
        <v>0.21369696077473221</v>
      </c>
      <c r="O75" s="96">
        <v>0.138937</v>
      </c>
      <c r="P75" s="96">
        <v>7.4759960774732195E-2</v>
      </c>
      <c r="Q75" s="68"/>
      <c r="R75" s="96">
        <f t="shared" si="32"/>
        <v>0.44458420085309641</v>
      </c>
      <c r="S75" s="96">
        <v>0.32475949999999998</v>
      </c>
      <c r="T75" s="96">
        <v>0.11982470085309643</v>
      </c>
      <c r="U75" s="96"/>
      <c r="V75" s="113">
        <v>0.2308872400783642</v>
      </c>
      <c r="W75" s="113">
        <v>0.18582249999999997</v>
      </c>
      <c r="X75" s="113">
        <v>4.5064740078364238E-2</v>
      </c>
      <c r="Y75" s="67"/>
    </row>
    <row r="76" spans="1:25" ht="11.25" customHeight="1" x14ac:dyDescent="0.2">
      <c r="A76" s="43" t="s">
        <v>80</v>
      </c>
      <c r="B76" s="67">
        <f t="shared" si="29"/>
        <v>7.5907217738524935E-2</v>
      </c>
      <c r="C76" s="67">
        <v>5.0879000000000001E-2</v>
      </c>
      <c r="D76" s="67">
        <v>2.5028217738524931E-2</v>
      </c>
      <c r="E76" s="68"/>
      <c r="F76" s="96">
        <f t="shared" si="30"/>
        <v>0.28085974496137367</v>
      </c>
      <c r="G76" s="96">
        <v>0.23599999999999999</v>
      </c>
      <c r="H76" s="96">
        <v>4.4859744961373654E-2</v>
      </c>
      <c r="I76" s="96"/>
      <c r="J76" s="113">
        <v>0.20495252722284873</v>
      </c>
      <c r="K76" s="113">
        <v>0.18512099999999998</v>
      </c>
      <c r="L76" s="113">
        <v>1.9831527222848724E-2</v>
      </c>
      <c r="M76" s="96"/>
      <c r="N76" s="96">
        <f t="shared" si="31"/>
        <v>0</v>
      </c>
      <c r="O76" s="96">
        <v>0</v>
      </c>
      <c r="P76" s="96">
        <v>0</v>
      </c>
      <c r="Q76" s="68"/>
      <c r="R76" s="96">
        <f t="shared" si="32"/>
        <v>0.29068822171528524</v>
      </c>
      <c r="S76" s="96">
        <v>0.14899999999999999</v>
      </c>
      <c r="T76" s="96">
        <v>0.14168822171528525</v>
      </c>
      <c r="U76" s="96"/>
      <c r="V76" s="113">
        <v>0.29068822171528524</v>
      </c>
      <c r="W76" s="113">
        <v>0.14899999999999999</v>
      </c>
      <c r="X76" s="113">
        <v>0.14168822171528525</v>
      </c>
      <c r="Y76" s="67"/>
    </row>
    <row r="77" spans="1:25" ht="11.25" customHeight="1" x14ac:dyDescent="0.2">
      <c r="A77" s="43" t="s">
        <v>81</v>
      </c>
      <c r="B77" s="67">
        <f t="shared" si="29"/>
        <v>0.15709863255795958</v>
      </c>
      <c r="C77" s="67">
        <v>0.110092</v>
      </c>
      <c r="D77" s="67">
        <v>4.7006632557959602E-2</v>
      </c>
      <c r="E77" s="68"/>
      <c r="F77" s="96">
        <f t="shared" si="30"/>
        <v>0.36565717337691284</v>
      </c>
      <c r="G77" s="96">
        <v>0.32575199999999999</v>
      </c>
      <c r="H77" s="96">
        <v>3.9905173376912871E-2</v>
      </c>
      <c r="I77" s="96"/>
      <c r="J77" s="113">
        <v>0.20855854081895325</v>
      </c>
      <c r="K77" s="113">
        <v>0.21565999999999999</v>
      </c>
      <c r="L77" s="113">
        <v>-7.1014591810467306E-3</v>
      </c>
      <c r="M77" s="96"/>
      <c r="N77" s="96">
        <f t="shared" si="31"/>
        <v>0.15638676743176499</v>
      </c>
      <c r="O77" s="96">
        <v>0.109</v>
      </c>
      <c r="P77" s="96">
        <v>4.7386767431764995E-2</v>
      </c>
      <c r="Q77" s="68"/>
      <c r="R77" s="96">
        <f t="shared" si="32"/>
        <v>0.1849304417324148</v>
      </c>
      <c r="S77" s="96">
        <v>0.16200000000000001</v>
      </c>
      <c r="T77" s="96">
        <v>2.2930441732414791E-2</v>
      </c>
      <c r="U77" s="96"/>
      <c r="V77" s="113">
        <v>2.8543674300649802E-2</v>
      </c>
      <c r="W77" s="113">
        <v>5.3000000000000005E-2</v>
      </c>
      <c r="X77" s="113">
        <v>-2.4456325699350204E-2</v>
      </c>
      <c r="Y77" s="67"/>
    </row>
    <row r="78" spans="1:25" ht="11.25" customHeight="1" x14ac:dyDescent="0.2">
      <c r="A78" s="43"/>
      <c r="B78" s="67"/>
      <c r="C78" s="67"/>
      <c r="D78" s="67"/>
      <c r="E78" s="68"/>
      <c r="F78" s="96"/>
      <c r="G78" s="96"/>
      <c r="H78" s="96"/>
      <c r="I78" s="96"/>
      <c r="M78" s="96"/>
      <c r="N78" s="96"/>
      <c r="O78" s="96"/>
      <c r="P78" s="96"/>
      <c r="Q78" s="68"/>
      <c r="R78" s="96"/>
      <c r="S78" s="96"/>
      <c r="T78" s="96"/>
      <c r="U78" s="96"/>
      <c r="Y78" s="67"/>
    </row>
    <row r="79" spans="1:25" s="1" customFormat="1" ht="11.25" customHeight="1" x14ac:dyDescent="0.25">
      <c r="A79" s="33" t="s">
        <v>82</v>
      </c>
      <c r="B79" s="65">
        <f>SUM(C79:D79)</f>
        <v>0.39793481829151867</v>
      </c>
      <c r="C79" s="65">
        <f>SUM(C80:C82)</f>
        <v>0.27221264666666656</v>
      </c>
      <c r="D79" s="65">
        <f>SUM(D80:D82)</f>
        <v>0.12572217162485208</v>
      </c>
      <c r="E79" s="69"/>
      <c r="F79" s="95">
        <f>SUM(G79:H79)</f>
        <v>3.1098838695142841</v>
      </c>
      <c r="G79" s="95">
        <f>SUM(G80:G82)</f>
        <v>2.4601301599999998</v>
      </c>
      <c r="H79" s="95">
        <f>SUM(H80:H82)</f>
        <v>0.64975370951428435</v>
      </c>
      <c r="I79" s="95"/>
      <c r="J79" s="112">
        <v>2.7119490512227653</v>
      </c>
      <c r="K79" s="112">
        <v>2.1879175133333333</v>
      </c>
      <c r="L79" s="112">
        <v>0.52403153788943224</v>
      </c>
      <c r="M79" s="95"/>
      <c r="N79" s="95">
        <f>SUM(O79:P79)</f>
        <v>0.12157986933578621</v>
      </c>
      <c r="O79" s="95">
        <f>SUM(O80:O82)</f>
        <v>8.5000000000000006E-2</v>
      </c>
      <c r="P79" s="95">
        <f>SUM(P80:P82)</f>
        <v>3.6579869335786212E-2</v>
      </c>
      <c r="Q79" s="69"/>
      <c r="R79" s="95">
        <f>SUM(S79:T79)</f>
        <v>0.55168221869612655</v>
      </c>
      <c r="S79" s="95">
        <f>SUM(S80:S82)</f>
        <v>0.42740100000000003</v>
      </c>
      <c r="T79" s="95">
        <f>SUM(T80:T82)</f>
        <v>0.12428121869612653</v>
      </c>
      <c r="U79" s="95"/>
      <c r="V79" s="112">
        <v>0.43010234936034031</v>
      </c>
      <c r="W79" s="112">
        <v>0.34240100000000001</v>
      </c>
      <c r="X79" s="112">
        <v>8.7701349360340325E-2</v>
      </c>
      <c r="Y79" s="65"/>
    </row>
    <row r="80" spans="1:25" ht="11.25" customHeight="1" x14ac:dyDescent="0.2">
      <c r="A80" s="43" t="s">
        <v>83</v>
      </c>
      <c r="B80" s="67">
        <f t="shared" ref="B80:B82" si="33">SUM(C80:D80)</f>
        <v>0.26842370556022632</v>
      </c>
      <c r="C80" s="67">
        <v>0.17899999999999999</v>
      </c>
      <c r="D80" s="67">
        <v>8.9423705560226344E-2</v>
      </c>
      <c r="E80" s="68"/>
      <c r="F80" s="96">
        <f t="shared" ref="F80:F82" si="34">SUM(G80:H80)</f>
        <v>0.87382074449554148</v>
      </c>
      <c r="G80" s="96">
        <v>0.67955916999999999</v>
      </c>
      <c r="H80" s="96">
        <v>0.19426157449554143</v>
      </c>
      <c r="I80" s="96"/>
      <c r="J80" s="113">
        <v>0.60539703893531516</v>
      </c>
      <c r="K80" s="113">
        <v>0.50055917000000005</v>
      </c>
      <c r="L80" s="113">
        <v>0.10483786893531509</v>
      </c>
      <c r="M80" s="96"/>
      <c r="N80" s="96">
        <f>SUM(O80:P80)</f>
        <v>0</v>
      </c>
      <c r="O80" s="96">
        <v>0</v>
      </c>
      <c r="P80" s="96">
        <v>0</v>
      </c>
      <c r="Q80" s="68"/>
      <c r="R80" s="96">
        <f t="shared" ref="R80:R82" si="35">SUM(S80:T80)</f>
        <v>0</v>
      </c>
      <c r="S80" s="96">
        <v>0</v>
      </c>
      <c r="T80" s="96">
        <v>0</v>
      </c>
      <c r="U80" s="96"/>
      <c r="V80" s="113">
        <v>0</v>
      </c>
      <c r="W80" s="113">
        <v>0</v>
      </c>
      <c r="X80" s="113">
        <v>0</v>
      </c>
      <c r="Y80" s="67"/>
    </row>
    <row r="81" spans="1:25" ht="11.25" customHeight="1" x14ac:dyDescent="0.2">
      <c r="A81" s="43" t="s">
        <v>84</v>
      </c>
      <c r="B81" s="67">
        <f t="shared" si="33"/>
        <v>1.7726988083979711E-2</v>
      </c>
      <c r="C81" s="67">
        <v>1.5666666666666669E-2</v>
      </c>
      <c r="D81" s="67">
        <v>2.060321417313043E-3</v>
      </c>
      <c r="E81" s="68"/>
      <c r="F81" s="96">
        <f t="shared" si="34"/>
        <v>1.2879994612052843</v>
      </c>
      <c r="G81" s="96">
        <v>1.0258959999999999</v>
      </c>
      <c r="H81" s="96">
        <v>0.26210346120528427</v>
      </c>
      <c r="I81" s="96"/>
      <c r="J81" s="113">
        <v>1.2702724731213046</v>
      </c>
      <c r="K81" s="113">
        <v>1.0102293333333332</v>
      </c>
      <c r="L81" s="113">
        <v>0.26004313978797122</v>
      </c>
      <c r="M81" s="96"/>
      <c r="N81" s="96">
        <f t="shared" ref="N81:N82" si="36">SUM(O81:P81)</f>
        <v>0</v>
      </c>
      <c r="O81" s="96">
        <v>0</v>
      </c>
      <c r="P81" s="96">
        <v>0</v>
      </c>
      <c r="Q81" s="68"/>
      <c r="R81" s="96">
        <f t="shared" si="35"/>
        <v>0</v>
      </c>
      <c r="S81" s="96">
        <v>0</v>
      </c>
      <c r="T81" s="96">
        <v>0</v>
      </c>
      <c r="U81" s="96"/>
      <c r="V81" s="113">
        <v>0</v>
      </c>
      <c r="W81" s="113">
        <v>0</v>
      </c>
      <c r="X81" s="113">
        <v>0</v>
      </c>
      <c r="Y81" s="67"/>
    </row>
    <row r="82" spans="1:25" ht="11.25" customHeight="1" x14ac:dyDescent="0.2">
      <c r="A82" s="43" t="s">
        <v>85</v>
      </c>
      <c r="B82" s="67">
        <f t="shared" si="33"/>
        <v>0.11178412464731256</v>
      </c>
      <c r="C82" s="67">
        <v>7.7545979999999876E-2</v>
      </c>
      <c r="D82" s="67">
        <v>3.4238144647312688E-2</v>
      </c>
      <c r="E82" s="68"/>
      <c r="F82" s="96">
        <f t="shared" si="34"/>
        <v>0.94806366381345852</v>
      </c>
      <c r="G82" s="96">
        <v>0.75467498999999993</v>
      </c>
      <c r="H82" s="96">
        <v>0.19338867381345862</v>
      </c>
      <c r="I82" s="96"/>
      <c r="J82" s="113">
        <v>0.83627953916614595</v>
      </c>
      <c r="K82" s="113">
        <v>0.67712901000000003</v>
      </c>
      <c r="L82" s="113">
        <v>0.15915052916614592</v>
      </c>
      <c r="M82" s="96"/>
      <c r="N82" s="96">
        <f t="shared" si="36"/>
        <v>0.12157986933578621</v>
      </c>
      <c r="O82" s="96">
        <v>8.5000000000000006E-2</v>
      </c>
      <c r="P82" s="96">
        <v>3.6579869335786212E-2</v>
      </c>
      <c r="Q82" s="68"/>
      <c r="R82" s="96">
        <f t="shared" si="35"/>
        <v>0.55168221869612655</v>
      </c>
      <c r="S82" s="96">
        <v>0.42740100000000003</v>
      </c>
      <c r="T82" s="96">
        <v>0.12428121869612653</v>
      </c>
      <c r="U82" s="96"/>
      <c r="V82" s="113">
        <v>0.43010234936034031</v>
      </c>
      <c r="W82" s="113">
        <v>0.34240100000000001</v>
      </c>
      <c r="X82" s="113">
        <v>8.7701349360340325E-2</v>
      </c>
      <c r="Y82" s="67"/>
    </row>
    <row r="83" spans="1:25" x14ac:dyDescent="0.2">
      <c r="A83" s="14"/>
      <c r="B83" s="12"/>
      <c r="C83" s="3"/>
      <c r="D83" s="3"/>
      <c r="E83" s="3"/>
      <c r="F83" s="35"/>
      <c r="G83" s="35"/>
      <c r="H83" s="35"/>
      <c r="I83" s="35"/>
      <c r="J83" s="119"/>
      <c r="K83" s="119"/>
      <c r="L83" s="119"/>
      <c r="M83" s="35"/>
      <c r="N83" s="12"/>
      <c r="O83" s="35"/>
      <c r="P83" s="35"/>
      <c r="Q83" s="35"/>
      <c r="R83" s="35"/>
      <c r="S83" s="35"/>
      <c r="T83" s="35"/>
      <c r="U83" s="35"/>
      <c r="V83" s="119"/>
      <c r="W83" s="119"/>
      <c r="X83" s="119"/>
      <c r="Y83" s="3"/>
    </row>
    <row r="84" spans="1:25" x14ac:dyDescent="0.2">
      <c r="A84" s="15" t="s">
        <v>12</v>
      </c>
      <c r="B84" s="15"/>
      <c r="C84" s="5"/>
      <c r="D84" s="5"/>
      <c r="E84" s="5"/>
      <c r="G84" s="104"/>
      <c r="H84" s="104"/>
      <c r="N84" s="73"/>
      <c r="O84" s="104"/>
      <c r="P84" s="104"/>
      <c r="Q84" s="104"/>
      <c r="S84" s="104"/>
      <c r="T84" s="104"/>
    </row>
    <row r="85" spans="1:25" x14ac:dyDescent="0.2">
      <c r="A85" s="16"/>
      <c r="C85" s="5"/>
      <c r="D85" s="5"/>
      <c r="E85" s="5"/>
      <c r="G85" s="104"/>
      <c r="H85" s="104"/>
      <c r="O85" s="104"/>
      <c r="P85" s="104"/>
      <c r="Q85" s="104"/>
      <c r="S85" s="104"/>
      <c r="T85" s="104"/>
    </row>
    <row r="86" spans="1:25" x14ac:dyDescent="0.2">
      <c r="A86" s="17"/>
      <c r="B86" s="2"/>
      <c r="N86" s="97"/>
    </row>
    <row r="87" spans="1:25" x14ac:dyDescent="0.2">
      <c r="A87" s="2"/>
      <c r="B87" s="2"/>
      <c r="N87" s="97"/>
    </row>
    <row r="88" spans="1:25" x14ac:dyDescent="0.2">
      <c r="A88" s="2"/>
      <c r="B88" s="2"/>
      <c r="N88" s="97"/>
    </row>
    <row r="89" spans="1:25" x14ac:dyDescent="0.2">
      <c r="A89" s="2"/>
      <c r="B89" s="2"/>
      <c r="N89" s="97"/>
    </row>
    <row r="90" spans="1:25" x14ac:dyDescent="0.2">
      <c r="C90" s="5"/>
      <c r="D90" s="5"/>
      <c r="E90" s="5"/>
      <c r="G90" s="104"/>
      <c r="H90" s="104"/>
      <c r="O90" s="104"/>
      <c r="P90" s="104"/>
      <c r="Q90" s="104"/>
      <c r="S90" s="104"/>
      <c r="T90" s="104"/>
    </row>
    <row r="91" spans="1:25" x14ac:dyDescent="0.2">
      <c r="C91" s="5"/>
      <c r="D91" s="5"/>
      <c r="E91" s="5"/>
      <c r="G91" s="104"/>
      <c r="H91" s="104"/>
      <c r="O91" s="104"/>
      <c r="P91" s="104"/>
      <c r="Q91" s="104"/>
      <c r="S91" s="104"/>
      <c r="T91" s="104"/>
    </row>
    <row r="92" spans="1:25" x14ac:dyDescent="0.2">
      <c r="C92" s="5"/>
      <c r="D92" s="5"/>
      <c r="E92" s="5"/>
      <c r="G92" s="104"/>
      <c r="H92" s="104"/>
      <c r="O92" s="104"/>
      <c r="P92" s="104"/>
      <c r="Q92" s="104"/>
      <c r="S92" s="104"/>
      <c r="T92" s="104"/>
    </row>
    <row r="93" spans="1:25" x14ac:dyDescent="0.2">
      <c r="C93" s="5"/>
      <c r="D93" s="5"/>
      <c r="E93" s="5"/>
      <c r="G93" s="104"/>
      <c r="H93" s="104"/>
      <c r="O93" s="104"/>
      <c r="P93" s="104"/>
      <c r="Q93" s="104"/>
      <c r="S93" s="104"/>
      <c r="T93" s="104"/>
    </row>
    <row r="94" spans="1:25" x14ac:dyDescent="0.2">
      <c r="C94" s="5"/>
      <c r="D94" s="5"/>
      <c r="E94" s="5"/>
      <c r="G94" s="104"/>
      <c r="H94" s="104"/>
      <c r="O94" s="104"/>
      <c r="P94" s="104"/>
      <c r="Q94" s="104"/>
      <c r="S94" s="104"/>
      <c r="T94" s="104"/>
    </row>
    <row r="95" spans="1:25" x14ac:dyDescent="0.2">
      <c r="C95" s="5"/>
      <c r="D95" s="5"/>
      <c r="E95" s="5"/>
      <c r="G95" s="104"/>
      <c r="H95" s="104"/>
      <c r="O95" s="104"/>
      <c r="P95" s="104"/>
      <c r="Q95" s="104"/>
      <c r="S95" s="104"/>
      <c r="T95" s="104"/>
    </row>
  </sheetData>
  <mergeCells count="2">
    <mergeCell ref="F4:H4"/>
    <mergeCell ref="R4:T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Y95"/>
  <sheetViews>
    <sheetView showZeros="0" workbookViewId="0">
      <pane xSplit="1" ySplit="7" topLeftCell="B8" activePane="bottomRight" state="frozen"/>
      <selection pane="topRight"/>
      <selection pane="bottomLeft"/>
      <selection pane="bottomRight"/>
    </sheetView>
  </sheetViews>
  <sheetFormatPr defaultColWidth="9.1796875" defaultRowHeight="10" x14ac:dyDescent="0.2"/>
  <cols>
    <col min="1" max="1" width="47.26953125" style="5" bestFit="1" customWidth="1"/>
    <col min="2" max="2" width="8.7265625" style="5" customWidth="1"/>
    <col min="3" max="4" width="8.7265625" style="2" customWidth="1"/>
    <col min="5" max="5" width="1.7265625" style="2" customWidth="1"/>
    <col min="6" max="8" width="8.7265625" style="2" customWidth="1"/>
    <col min="9" max="9" width="1.7265625" style="2" customWidth="1"/>
    <col min="10" max="12" width="8.7265625" style="106" customWidth="1"/>
    <col min="13" max="13" width="1.7265625" style="2" customWidth="1"/>
    <col min="14" max="14" width="8.7265625" style="5" customWidth="1"/>
    <col min="15" max="16" width="8.7265625" style="2" customWidth="1"/>
    <col min="17" max="17" width="1.7265625" style="2" customWidth="1"/>
    <col min="18" max="20" width="8.7265625" style="2" customWidth="1"/>
    <col min="21" max="21" width="1.7265625" style="2" customWidth="1"/>
    <col min="22" max="24" width="8.7265625" style="106" customWidth="1"/>
    <col min="25" max="25" width="1.7265625" style="2" customWidth="1"/>
    <col min="26" max="16384" width="9.1796875" style="2"/>
  </cols>
  <sheetData>
    <row r="1" spans="1:25" ht="11.25" customHeight="1" x14ac:dyDescent="0.25">
      <c r="A1" s="1" t="s">
        <v>131</v>
      </c>
      <c r="B1" s="2"/>
      <c r="N1" s="2"/>
    </row>
    <row r="2" spans="1:25" ht="11.25" customHeight="1" x14ac:dyDescent="0.25">
      <c r="A2" s="1" t="s">
        <v>130</v>
      </c>
      <c r="B2" s="2"/>
      <c r="I2" s="47"/>
      <c r="J2" s="107"/>
      <c r="K2" s="107">
        <v>2</v>
      </c>
      <c r="L2" s="107">
        <v>2</v>
      </c>
      <c r="M2" s="47"/>
      <c r="N2" s="2"/>
      <c r="U2" s="47"/>
      <c r="V2" s="107"/>
      <c r="W2" s="107">
        <v>2</v>
      </c>
      <c r="X2" s="107">
        <v>2</v>
      </c>
      <c r="Y2" s="47"/>
    </row>
    <row r="3" spans="1:25" ht="11.25" customHeight="1" x14ac:dyDescent="0.25">
      <c r="A3" s="1"/>
      <c r="B3" s="2" t="s">
        <v>147</v>
      </c>
      <c r="I3" s="47"/>
      <c r="K3" s="107"/>
      <c r="L3" s="107"/>
      <c r="M3" s="47"/>
      <c r="N3" s="2" t="s">
        <v>148</v>
      </c>
      <c r="U3" s="48"/>
      <c r="W3" s="107"/>
      <c r="X3" s="107"/>
      <c r="Y3" s="47"/>
    </row>
    <row r="4" spans="1:25" ht="11.25" customHeight="1" x14ac:dyDescent="0.2">
      <c r="A4" s="15"/>
      <c r="B4" s="42" t="s">
        <v>121</v>
      </c>
      <c r="C4" s="6"/>
      <c r="D4" s="6"/>
      <c r="E4" s="4"/>
      <c r="F4" s="123" t="s">
        <v>122</v>
      </c>
      <c r="G4" s="123"/>
      <c r="H4" s="123"/>
      <c r="I4" s="4"/>
      <c r="J4" s="108" t="s">
        <v>124</v>
      </c>
      <c r="K4" s="109"/>
      <c r="L4" s="109"/>
      <c r="M4" s="7"/>
      <c r="N4" s="42" t="s">
        <v>121</v>
      </c>
      <c r="O4" s="6"/>
      <c r="P4" s="6"/>
      <c r="Q4" s="4"/>
      <c r="R4" s="123" t="s">
        <v>122</v>
      </c>
      <c r="S4" s="123"/>
      <c r="T4" s="123"/>
      <c r="U4" s="7"/>
      <c r="V4" s="108" t="s">
        <v>124</v>
      </c>
      <c r="W4" s="109"/>
      <c r="X4" s="109"/>
      <c r="Y4" s="7"/>
    </row>
    <row r="5" spans="1:25" ht="11.25" customHeight="1" x14ac:dyDescent="0.2">
      <c r="A5" s="3"/>
      <c r="B5" s="8" t="s">
        <v>4</v>
      </c>
      <c r="C5" s="8" t="s">
        <v>15</v>
      </c>
      <c r="D5" s="8" t="s">
        <v>16</v>
      </c>
      <c r="E5" s="8"/>
      <c r="F5" s="8" t="s">
        <v>4</v>
      </c>
      <c r="G5" s="8" t="s">
        <v>15</v>
      </c>
      <c r="H5" s="8" t="s">
        <v>16</v>
      </c>
      <c r="I5" s="8"/>
      <c r="J5" s="110" t="s">
        <v>4</v>
      </c>
      <c r="K5" s="110" t="s">
        <v>15</v>
      </c>
      <c r="L5" s="110" t="s">
        <v>16</v>
      </c>
      <c r="M5" s="9"/>
      <c r="N5" s="8" t="s">
        <v>4</v>
      </c>
      <c r="O5" s="8" t="s">
        <v>15</v>
      </c>
      <c r="P5" s="8" t="s">
        <v>16</v>
      </c>
      <c r="Q5" s="8"/>
      <c r="R5" s="8" t="s">
        <v>4</v>
      </c>
      <c r="S5" s="8" t="s">
        <v>15</v>
      </c>
      <c r="T5" s="8" t="s">
        <v>16</v>
      </c>
      <c r="U5" s="8"/>
      <c r="V5" s="110" t="s">
        <v>4</v>
      </c>
      <c r="W5" s="110" t="s">
        <v>15</v>
      </c>
      <c r="X5" s="110" t="s">
        <v>16</v>
      </c>
      <c r="Y5" s="8"/>
    </row>
    <row r="6" spans="1:25" ht="11.25" customHeight="1" x14ac:dyDescent="0.2">
      <c r="A6" s="2"/>
      <c r="B6" s="2"/>
      <c r="C6" s="9"/>
      <c r="D6" s="9"/>
      <c r="E6" s="9"/>
      <c r="F6" s="9"/>
      <c r="G6" s="9"/>
      <c r="H6" s="9"/>
      <c r="I6" s="9"/>
      <c r="J6" s="111"/>
      <c r="K6" s="111"/>
      <c r="L6" s="111"/>
      <c r="M6" s="9"/>
      <c r="N6" s="2"/>
      <c r="O6" s="9"/>
      <c r="P6" s="9"/>
      <c r="Q6" s="9"/>
      <c r="R6" s="9"/>
      <c r="S6" s="9"/>
      <c r="T6" s="9"/>
      <c r="U6" s="9"/>
      <c r="V6" s="111"/>
      <c r="W6" s="111"/>
      <c r="X6" s="111"/>
      <c r="Y6" s="9"/>
    </row>
    <row r="7" spans="1:25" ht="11.25" customHeight="1" x14ac:dyDescent="0.2">
      <c r="A7" s="2"/>
      <c r="B7" s="37" t="s">
        <v>13</v>
      </c>
      <c r="C7" s="8"/>
      <c r="D7" s="8"/>
      <c r="E7" s="8"/>
      <c r="F7" s="8"/>
      <c r="G7" s="8"/>
      <c r="H7" s="8"/>
      <c r="I7" s="8"/>
      <c r="J7" s="110"/>
      <c r="K7" s="110"/>
      <c r="L7" s="110"/>
      <c r="M7" s="8"/>
      <c r="N7" s="37"/>
      <c r="O7" s="8"/>
      <c r="P7" s="8"/>
      <c r="Q7" s="8"/>
      <c r="R7" s="8"/>
      <c r="S7" s="8"/>
      <c r="T7" s="8"/>
      <c r="U7" s="8"/>
      <c r="V7" s="110"/>
      <c r="W7" s="110"/>
      <c r="X7" s="110"/>
      <c r="Y7" s="8"/>
    </row>
    <row r="8" spans="1:25" ht="11.25" customHeight="1" x14ac:dyDescent="0.2">
      <c r="A8" s="2"/>
      <c r="B8" s="2"/>
      <c r="C8" s="10"/>
      <c r="D8" s="5"/>
      <c r="E8" s="5"/>
      <c r="G8" s="10"/>
      <c r="H8" s="5"/>
      <c r="N8" s="2"/>
      <c r="O8" s="10"/>
      <c r="P8" s="5"/>
      <c r="Q8" s="5"/>
      <c r="S8" s="10"/>
      <c r="T8" s="5"/>
    </row>
    <row r="9" spans="1:25" s="1" customFormat="1" ht="11.25" customHeight="1" x14ac:dyDescent="0.25">
      <c r="A9" s="18" t="s">
        <v>32</v>
      </c>
      <c r="B9" s="65">
        <f>SUM(C9:D9)</f>
        <v>45.737144840118923</v>
      </c>
      <c r="C9" s="65">
        <f>SUM(C11,C27,C31,C38,C45,C50,C59,C72,C79)</f>
        <v>31.795525333333309</v>
      </c>
      <c r="D9" s="65">
        <f>SUM(D11,D27,D31,D38,D45,D50,D59,D72,D79)</f>
        <v>13.941619506785612</v>
      </c>
      <c r="E9" s="66"/>
      <c r="F9" s="65">
        <f>SUM(G9:H9)</f>
        <v>100.51403554921495</v>
      </c>
      <c r="G9" s="65">
        <f>SUM(G11,G27,G31,G38,G45,G50,G59,G72,G79)</f>
        <v>79.814790771666665</v>
      </c>
      <c r="H9" s="65">
        <f>SUM(H11,H27,H31,H38,H45,H50,H59,H72,H79)</f>
        <v>20.699244777548291</v>
      </c>
      <c r="I9" s="65"/>
      <c r="J9" s="65">
        <f>SUM(K9:L9)</f>
        <v>54.776890709096023</v>
      </c>
      <c r="K9" s="65">
        <f>SUM(K11,K27,K31,K38,K45,K50,K59,K72,K79)</f>
        <v>48.019265438333349</v>
      </c>
      <c r="L9" s="65">
        <f>SUM(L11,L27,L31,L38,L45,L50,L59,L72,L79)</f>
        <v>6.7576252707626754</v>
      </c>
      <c r="M9" s="65"/>
      <c r="N9" s="65">
        <f>SUM(O9:P9)</f>
        <v>431.74185666769722</v>
      </c>
      <c r="O9" s="65">
        <f>SUM(O11,O27,O31,O38,O45,O50,O59,O72,O79)</f>
        <v>327.38661480666678</v>
      </c>
      <c r="P9" s="65">
        <f>SUM(P11,P27,P31,P38,P45,P50,P59,P72,P79)</f>
        <v>104.35524186103044</v>
      </c>
      <c r="Q9" s="65"/>
      <c r="R9" s="65">
        <f>SUM(S9:T9)</f>
        <v>664.93136662689778</v>
      </c>
      <c r="S9" s="65">
        <f>SUM(S11,S27,S31,S38,S45,S50,S59,S72,S79)</f>
        <v>574.29032196666662</v>
      </c>
      <c r="T9" s="65">
        <f>SUM(T11,T27,T31,T38,T45,T50,T59,T72,T79)</f>
        <v>90.641044660231202</v>
      </c>
      <c r="U9" s="65"/>
      <c r="V9" s="65">
        <f>SUM(W9:X9)</f>
        <v>233.18950995920065</v>
      </c>
      <c r="W9" s="65">
        <f>SUM(W11,W27,W31,W38,W45,W50,W59,W72,W79)</f>
        <v>246.9037071599999</v>
      </c>
      <c r="X9" s="65">
        <f>SUM(X11,X27,X31,X38,X45,X50,X59,X72,X79)</f>
        <v>-13.714197200799257</v>
      </c>
      <c r="Y9" s="65"/>
    </row>
    <row r="10" spans="1:25" ht="11.25" customHeight="1" x14ac:dyDescent="0.2">
      <c r="A10" s="11"/>
      <c r="B10" s="67"/>
      <c r="C10" s="67"/>
      <c r="D10" s="67"/>
      <c r="E10" s="68"/>
      <c r="F10" s="67"/>
      <c r="G10" s="67"/>
      <c r="H10" s="67"/>
      <c r="I10" s="67"/>
      <c r="J10" s="113"/>
      <c r="K10" s="113"/>
      <c r="L10" s="113"/>
      <c r="M10" s="67"/>
      <c r="N10" s="67"/>
      <c r="O10" s="67"/>
      <c r="P10" s="67"/>
      <c r="Q10" s="68"/>
      <c r="R10" s="67"/>
      <c r="S10" s="67"/>
      <c r="T10" s="67"/>
      <c r="U10" s="67"/>
      <c r="V10" s="113"/>
      <c r="W10" s="113"/>
      <c r="X10" s="113"/>
      <c r="Y10" s="67"/>
    </row>
    <row r="11" spans="1:25" s="1" customFormat="1" ht="11.25" customHeight="1" x14ac:dyDescent="0.25">
      <c r="A11" s="33" t="s">
        <v>31</v>
      </c>
      <c r="B11" s="65">
        <f>SUM(C11:D11)</f>
        <v>12.775736625488712</v>
      </c>
      <c r="C11" s="65">
        <f>SUM(C12:C25)</f>
        <v>9.1896533333333323</v>
      </c>
      <c r="D11" s="65">
        <f>SUM(D12:D25)</f>
        <v>3.5860832921553785</v>
      </c>
      <c r="E11" s="69"/>
      <c r="F11" s="65">
        <f>SUM(G11:H11)</f>
        <v>26.866011660265627</v>
      </c>
      <c r="G11" s="65">
        <f>SUM(G12:G25)</f>
        <v>21.691956771666668</v>
      </c>
      <c r="H11" s="65">
        <f>SUM(H12:H25)</f>
        <v>5.1740548885989597</v>
      </c>
      <c r="I11" s="65"/>
      <c r="J11" s="112">
        <v>14.090275034776916</v>
      </c>
      <c r="K11" s="112">
        <v>12.502303438333335</v>
      </c>
      <c r="L11" s="112">
        <v>1.5879715964435812</v>
      </c>
      <c r="M11" s="65"/>
      <c r="N11" s="65">
        <f>SUM(O11:P11)</f>
        <v>175.76946295974756</v>
      </c>
      <c r="O11" s="65">
        <f>SUM(O12:O25)</f>
        <v>135.62963243666667</v>
      </c>
      <c r="P11" s="65">
        <f>SUM(P12:P25)</f>
        <v>40.139830523080903</v>
      </c>
      <c r="Q11" s="69"/>
      <c r="R11" s="65">
        <f>SUM(S11:T11)</f>
        <v>196.58522436024617</v>
      </c>
      <c r="S11" s="65">
        <f>SUM(S12:S25)</f>
        <v>171.64198429999999</v>
      </c>
      <c r="T11" s="65">
        <f>SUM(T12:T25)</f>
        <v>24.943240060246197</v>
      </c>
      <c r="U11" s="65"/>
      <c r="V11" s="112">
        <v>20.815761400498616</v>
      </c>
      <c r="W11" s="112">
        <v>36.012351863333322</v>
      </c>
      <c r="X11" s="112">
        <v>-15.196590462834706</v>
      </c>
      <c r="Y11" s="65"/>
    </row>
    <row r="12" spans="1:25" ht="11.25" customHeight="1" x14ac:dyDescent="0.2">
      <c r="A12" s="43" t="s">
        <v>17</v>
      </c>
      <c r="B12" s="67">
        <f t="shared" ref="B12:B25" si="0">SUM(C12:D12)</f>
        <v>0.23885573463121609</v>
      </c>
      <c r="C12" s="67">
        <v>0.15166666666666664</v>
      </c>
      <c r="D12" s="67">
        <v>8.7189067964549449E-2</v>
      </c>
      <c r="E12" s="68"/>
      <c r="F12" s="67">
        <f t="shared" ref="F12:F25" si="1">SUM(G12:H12)</f>
        <v>0.93841185010671979</v>
      </c>
      <c r="G12" s="67">
        <v>0.65600000000000003</v>
      </c>
      <c r="H12" s="67">
        <v>0.28241185010671982</v>
      </c>
      <c r="I12" s="67"/>
      <c r="J12" s="113">
        <v>0.69955611547550367</v>
      </c>
      <c r="K12" s="113">
        <v>0.50433333333333341</v>
      </c>
      <c r="L12" s="113">
        <v>0.19522278214217037</v>
      </c>
      <c r="M12" s="67"/>
      <c r="N12" s="67">
        <f t="shared" ref="N12:N25" si="2">SUM(O12:P12)</f>
        <v>3.7523489070272156E-2</v>
      </c>
      <c r="O12" s="67">
        <v>2.5999999999999999E-2</v>
      </c>
      <c r="P12" s="67">
        <v>1.1523489070272159E-2</v>
      </c>
      <c r="Q12" s="68"/>
      <c r="R12" s="67">
        <f t="shared" ref="R12:R25" si="3">SUM(S12:T12)</f>
        <v>0.2863250649961071</v>
      </c>
      <c r="S12" s="67">
        <v>0.25800000000000001</v>
      </c>
      <c r="T12" s="67">
        <v>2.832506499610711E-2</v>
      </c>
      <c r="U12" s="67"/>
      <c r="V12" s="113">
        <v>0.24880157592583496</v>
      </c>
      <c r="W12" s="113">
        <v>0.23200000000000001</v>
      </c>
      <c r="X12" s="113">
        <v>1.680157592583495E-2</v>
      </c>
      <c r="Y12" s="67"/>
    </row>
    <row r="13" spans="1:25" ht="11.25" customHeight="1" x14ac:dyDescent="0.2">
      <c r="A13" s="43" t="s">
        <v>18</v>
      </c>
      <c r="B13" s="67">
        <f t="shared" si="0"/>
        <v>0.74640720931946136</v>
      </c>
      <c r="C13" s="67">
        <v>0.48499999999999999</v>
      </c>
      <c r="D13" s="67">
        <v>0.26140720931946143</v>
      </c>
      <c r="E13" s="68"/>
      <c r="F13" s="67">
        <f t="shared" si="1"/>
        <v>2.3563470953759063</v>
      </c>
      <c r="G13" s="67">
        <v>1.8584045533333335</v>
      </c>
      <c r="H13" s="67">
        <v>0.49794254204257277</v>
      </c>
      <c r="I13" s="67"/>
      <c r="J13" s="113">
        <v>1.6099398860564449</v>
      </c>
      <c r="K13" s="113">
        <v>1.3734045533333337</v>
      </c>
      <c r="L13" s="113">
        <v>0.23653533272311134</v>
      </c>
      <c r="M13" s="67"/>
      <c r="N13" s="67">
        <f t="shared" si="2"/>
        <v>8.1691907656703275</v>
      </c>
      <c r="O13" s="67">
        <v>5.9055050533333322</v>
      </c>
      <c r="P13" s="67">
        <v>2.2636857123369953</v>
      </c>
      <c r="Q13" s="68"/>
      <c r="R13" s="67">
        <f t="shared" si="3"/>
        <v>14.559221456956422</v>
      </c>
      <c r="S13" s="67">
        <v>11.591156966666667</v>
      </c>
      <c r="T13" s="67">
        <v>2.9680644902897546</v>
      </c>
      <c r="U13" s="67"/>
      <c r="V13" s="113">
        <v>6.3900306912860945</v>
      </c>
      <c r="W13" s="113">
        <v>5.6856519133333343</v>
      </c>
      <c r="X13" s="113">
        <v>0.70437877795275927</v>
      </c>
      <c r="Y13" s="67"/>
    </row>
    <row r="14" spans="1:25" ht="11.25" customHeight="1" x14ac:dyDescent="0.2">
      <c r="A14" s="43" t="s">
        <v>19</v>
      </c>
      <c r="B14" s="67">
        <f t="shared" si="0"/>
        <v>0.3399712717536072</v>
      </c>
      <c r="C14" s="67">
        <v>0.22</v>
      </c>
      <c r="D14" s="67">
        <v>0.11997127175360717</v>
      </c>
      <c r="E14" s="68"/>
      <c r="F14" s="67">
        <f t="shared" si="1"/>
        <v>0.18464315347144675</v>
      </c>
      <c r="G14" s="67">
        <v>0.14199999999999999</v>
      </c>
      <c r="H14" s="67">
        <v>4.264315347144676E-2</v>
      </c>
      <c r="I14" s="67"/>
      <c r="J14" s="113">
        <v>-0.15532811828216045</v>
      </c>
      <c r="K14" s="113">
        <v>-7.8000000000000014E-2</v>
      </c>
      <c r="L14" s="113">
        <v>-7.7328118282160407E-2</v>
      </c>
      <c r="M14" s="67"/>
      <c r="N14" s="67">
        <f t="shared" si="2"/>
        <v>9.001763307654004</v>
      </c>
      <c r="O14" s="67">
        <v>5.9632640499999994</v>
      </c>
      <c r="P14" s="67">
        <v>3.0384992576540042</v>
      </c>
      <c r="Q14" s="68"/>
      <c r="R14" s="67">
        <f t="shared" si="3"/>
        <v>11.110457198608522</v>
      </c>
      <c r="S14" s="67">
        <v>10.184636000000001</v>
      </c>
      <c r="T14" s="67">
        <v>0.92582119860852097</v>
      </c>
      <c r="U14" s="67"/>
      <c r="V14" s="113">
        <v>2.1086938909545179</v>
      </c>
      <c r="W14" s="113">
        <v>4.2213719500000018</v>
      </c>
      <c r="X14" s="113">
        <v>-2.112678059045483</v>
      </c>
      <c r="Y14" s="67"/>
    </row>
    <row r="15" spans="1:25" ht="11.25" customHeight="1" x14ac:dyDescent="0.2">
      <c r="A15" s="43" t="s">
        <v>20</v>
      </c>
      <c r="B15" s="67">
        <f t="shared" si="0"/>
        <v>9.4938278231781155</v>
      </c>
      <c r="C15" s="67">
        <v>7.2969866666666663</v>
      </c>
      <c r="D15" s="67">
        <v>2.1968411565114483</v>
      </c>
      <c r="E15" s="68"/>
      <c r="F15" s="67">
        <f t="shared" si="1"/>
        <v>19.102271394380693</v>
      </c>
      <c r="G15" s="67">
        <v>16.191552218333335</v>
      </c>
      <c r="H15" s="67">
        <v>2.9107191760473565</v>
      </c>
      <c r="I15" s="67"/>
      <c r="J15" s="113">
        <v>9.608443571202578</v>
      </c>
      <c r="K15" s="113">
        <v>8.8945655516666697</v>
      </c>
      <c r="L15" s="113">
        <v>0.71387801953590824</v>
      </c>
      <c r="M15" s="67"/>
      <c r="N15" s="67">
        <f t="shared" si="2"/>
        <v>1.6243461519118712</v>
      </c>
      <c r="O15" s="67">
        <v>1.0026520000000001</v>
      </c>
      <c r="P15" s="67">
        <v>0.62169415191187116</v>
      </c>
      <c r="Q15" s="68"/>
      <c r="R15" s="67">
        <f t="shared" si="3"/>
        <v>1.9590211916642157</v>
      </c>
      <c r="S15" s="67">
        <v>1.8709</v>
      </c>
      <c r="T15" s="67">
        <v>8.8121191664215823E-2</v>
      </c>
      <c r="U15" s="67"/>
      <c r="V15" s="113">
        <v>0.33467503975234458</v>
      </c>
      <c r="W15" s="113">
        <v>0.86824799999999991</v>
      </c>
      <c r="X15" s="113">
        <v>-0.53357296024765533</v>
      </c>
      <c r="Y15" s="67"/>
    </row>
    <row r="16" spans="1:25" ht="11.25" customHeight="1" x14ac:dyDescent="0.2">
      <c r="A16" s="43" t="s">
        <v>21</v>
      </c>
      <c r="B16" s="67">
        <f t="shared" si="0"/>
        <v>0.13569566781183501</v>
      </c>
      <c r="C16" s="67">
        <v>7.3999999999999996E-2</v>
      </c>
      <c r="D16" s="67">
        <v>6.1695667811835005E-2</v>
      </c>
      <c r="E16" s="68"/>
      <c r="F16" s="67">
        <f t="shared" si="1"/>
        <v>0.3961142915934342</v>
      </c>
      <c r="G16" s="67">
        <v>0.28799999999999998</v>
      </c>
      <c r="H16" s="67">
        <v>0.10811429159343421</v>
      </c>
      <c r="I16" s="67"/>
      <c r="J16" s="113">
        <v>0.26041862378159919</v>
      </c>
      <c r="K16" s="113">
        <v>0.21399999999999997</v>
      </c>
      <c r="L16" s="113">
        <v>4.6418623781599201E-2</v>
      </c>
      <c r="M16" s="67"/>
      <c r="N16" s="67">
        <f t="shared" si="2"/>
        <v>30.808577343309324</v>
      </c>
      <c r="O16" s="67">
        <v>28.442927999999998</v>
      </c>
      <c r="P16" s="67">
        <v>2.3656493433093266</v>
      </c>
      <c r="Q16" s="68"/>
      <c r="R16" s="67">
        <f t="shared" si="3"/>
        <v>41.356531316299524</v>
      </c>
      <c r="S16" s="67">
        <v>40.552</v>
      </c>
      <c r="T16" s="67">
        <v>0.80453131629952579</v>
      </c>
      <c r="U16" s="67"/>
      <c r="V16" s="113">
        <v>10.5479539729902</v>
      </c>
      <c r="W16" s="113">
        <v>12.109072000000001</v>
      </c>
      <c r="X16" s="113">
        <v>-1.5611180270098008</v>
      </c>
      <c r="Y16" s="67"/>
    </row>
    <row r="17" spans="1:25" ht="11.25" customHeight="1" x14ac:dyDescent="0.2">
      <c r="A17" s="43" t="s">
        <v>22</v>
      </c>
      <c r="B17" s="67">
        <f t="shared" si="0"/>
        <v>0</v>
      </c>
      <c r="C17" s="67">
        <v>0</v>
      </c>
      <c r="D17" s="67">
        <v>0</v>
      </c>
      <c r="E17" s="68"/>
      <c r="F17" s="67">
        <f t="shared" si="1"/>
        <v>0</v>
      </c>
      <c r="G17" s="67">
        <v>0</v>
      </c>
      <c r="H17" s="67">
        <v>0</v>
      </c>
      <c r="I17" s="67"/>
      <c r="J17" s="113">
        <v>0</v>
      </c>
      <c r="K17" s="113">
        <v>0</v>
      </c>
      <c r="L17" s="113">
        <v>0</v>
      </c>
      <c r="M17" s="67"/>
      <c r="N17" s="67">
        <f t="shared" si="2"/>
        <v>2.4090214110888244</v>
      </c>
      <c r="O17" s="67">
        <v>1.413</v>
      </c>
      <c r="P17" s="67">
        <v>0.99602141108882425</v>
      </c>
      <c r="Q17" s="68"/>
      <c r="R17" s="67">
        <f t="shared" si="3"/>
        <v>1.1946651445545382</v>
      </c>
      <c r="S17" s="67">
        <v>0.84399999999999997</v>
      </c>
      <c r="T17" s="67">
        <v>0.35066514455453812</v>
      </c>
      <c r="U17" s="67"/>
      <c r="V17" s="113">
        <v>-1.2143562665342862</v>
      </c>
      <c r="W17" s="113">
        <v>-0.56900000000000006</v>
      </c>
      <c r="X17" s="113">
        <v>-0.64535626653428613</v>
      </c>
      <c r="Y17" s="67"/>
    </row>
    <row r="18" spans="1:25" ht="11.25" customHeight="1" x14ac:dyDescent="0.2">
      <c r="A18" s="43" t="s">
        <v>23</v>
      </c>
      <c r="B18" s="67">
        <f t="shared" si="0"/>
        <v>0</v>
      </c>
      <c r="C18" s="67">
        <v>0</v>
      </c>
      <c r="D18" s="67">
        <v>0</v>
      </c>
      <c r="E18" s="68"/>
      <c r="F18" s="67">
        <f t="shared" si="1"/>
        <v>0</v>
      </c>
      <c r="G18" s="67">
        <v>0</v>
      </c>
      <c r="H18" s="67">
        <v>0</v>
      </c>
      <c r="I18" s="67"/>
      <c r="J18" s="113">
        <v>0</v>
      </c>
      <c r="K18" s="113">
        <v>0</v>
      </c>
      <c r="L18" s="113">
        <v>0</v>
      </c>
      <c r="M18" s="67"/>
      <c r="N18" s="67">
        <f t="shared" si="2"/>
        <v>3.0722020359179156</v>
      </c>
      <c r="O18" s="67">
        <v>1.681</v>
      </c>
      <c r="P18" s="67">
        <v>1.3912020359179158</v>
      </c>
      <c r="Q18" s="68"/>
      <c r="R18" s="67">
        <f t="shared" si="3"/>
        <v>1.7053222260665839</v>
      </c>
      <c r="S18" s="67">
        <v>1.266</v>
      </c>
      <c r="T18" s="67">
        <v>0.43932222606658383</v>
      </c>
      <c r="U18" s="67"/>
      <c r="V18" s="113">
        <v>-1.3668798098513317</v>
      </c>
      <c r="W18" s="113">
        <v>-0.41500000000000004</v>
      </c>
      <c r="X18" s="113">
        <v>-0.95187980985133192</v>
      </c>
      <c r="Y18" s="67"/>
    </row>
    <row r="19" spans="1:25" ht="11.25" customHeight="1" x14ac:dyDescent="0.2">
      <c r="A19" s="43" t="s">
        <v>24</v>
      </c>
      <c r="B19" s="67">
        <f t="shared" si="0"/>
        <v>2.5774647887323941E-2</v>
      </c>
      <c r="C19" s="67">
        <v>1.7999999999999999E-2</v>
      </c>
      <c r="D19" s="67">
        <v>7.7746478873239443E-3</v>
      </c>
      <c r="E19" s="68"/>
      <c r="F19" s="67">
        <f t="shared" si="1"/>
        <v>0.18692543411644535</v>
      </c>
      <c r="G19" s="67">
        <v>0.15</v>
      </c>
      <c r="H19" s="67">
        <v>3.692543411644536E-2</v>
      </c>
      <c r="I19" s="67"/>
      <c r="J19" s="113">
        <v>0.16115078622912141</v>
      </c>
      <c r="K19" s="113">
        <v>0.13200000000000001</v>
      </c>
      <c r="L19" s="113">
        <v>2.9150786229121414E-2</v>
      </c>
      <c r="M19" s="67"/>
      <c r="N19" s="67">
        <f t="shared" si="2"/>
        <v>95.478660561877007</v>
      </c>
      <c r="O19" s="67">
        <v>74.354983333333337</v>
      </c>
      <c r="P19" s="67">
        <v>21.123677228543674</v>
      </c>
      <c r="Q19" s="68"/>
      <c r="R19" s="67">
        <f t="shared" si="3"/>
        <v>86.682638765220943</v>
      </c>
      <c r="S19" s="67">
        <v>72.582381666666663</v>
      </c>
      <c r="T19" s="67">
        <v>14.100257098554279</v>
      </c>
      <c r="U19" s="67"/>
      <c r="V19" s="113">
        <v>-8.7960217966560634</v>
      </c>
      <c r="W19" s="113">
        <v>-1.7726016666666737</v>
      </c>
      <c r="X19" s="113">
        <v>-7.023420129989395</v>
      </c>
      <c r="Y19" s="67"/>
    </row>
    <row r="20" spans="1:25" ht="11.25" customHeight="1" x14ac:dyDescent="0.2">
      <c r="A20" s="43" t="s">
        <v>25</v>
      </c>
      <c r="B20" s="67">
        <f t="shared" si="0"/>
        <v>0</v>
      </c>
      <c r="C20" s="67">
        <v>0</v>
      </c>
      <c r="D20" s="67">
        <v>0</v>
      </c>
      <c r="E20" s="68"/>
      <c r="F20" s="67">
        <f t="shared" si="1"/>
        <v>0.299846781414354</v>
      </c>
      <c r="G20" s="67">
        <v>0.28399999999999997</v>
      </c>
      <c r="H20" s="67">
        <v>1.5846781414354014E-2</v>
      </c>
      <c r="I20" s="67"/>
      <c r="J20" s="113">
        <v>0.299846781414354</v>
      </c>
      <c r="K20" s="113">
        <v>0.28399999999999997</v>
      </c>
      <c r="L20" s="113">
        <v>1.5846781414354014E-2</v>
      </c>
      <c r="M20" s="67"/>
      <c r="N20" s="67">
        <f t="shared" si="2"/>
        <v>22.36471909530778</v>
      </c>
      <c r="O20" s="67">
        <v>15.951299999999989</v>
      </c>
      <c r="P20" s="67">
        <v>6.4134190953077903</v>
      </c>
      <c r="Q20" s="68"/>
      <c r="R20" s="67">
        <f t="shared" si="3"/>
        <v>34.746224320738108</v>
      </c>
      <c r="S20" s="67">
        <v>29.898909666666665</v>
      </c>
      <c r="T20" s="67">
        <v>4.847314654071444</v>
      </c>
      <c r="U20" s="67"/>
      <c r="V20" s="113">
        <v>12.381505225430327</v>
      </c>
      <c r="W20" s="113">
        <v>13.947609666666676</v>
      </c>
      <c r="X20" s="113">
        <v>-1.5661044412363463</v>
      </c>
      <c r="Y20" s="67"/>
    </row>
    <row r="21" spans="1:25" ht="11.25" customHeight="1" x14ac:dyDescent="0.2">
      <c r="A21" s="43" t="s">
        <v>26</v>
      </c>
      <c r="B21" s="67">
        <f t="shared" si="0"/>
        <v>0</v>
      </c>
      <c r="C21" s="67">
        <v>0</v>
      </c>
      <c r="D21" s="67">
        <v>0</v>
      </c>
      <c r="E21" s="68"/>
      <c r="F21" s="67">
        <f t="shared" si="1"/>
        <v>0</v>
      </c>
      <c r="G21" s="67">
        <v>0</v>
      </c>
      <c r="H21" s="67">
        <v>0</v>
      </c>
      <c r="I21" s="67"/>
      <c r="J21" s="113">
        <v>0</v>
      </c>
      <c r="K21" s="113">
        <v>0</v>
      </c>
      <c r="L21" s="113">
        <v>0</v>
      </c>
      <c r="M21" s="67"/>
      <c r="N21" s="67">
        <f t="shared" si="2"/>
        <v>0</v>
      </c>
      <c r="O21" s="67">
        <v>0</v>
      </c>
      <c r="P21" s="67">
        <v>0</v>
      </c>
      <c r="Q21" s="68"/>
      <c r="R21" s="67">
        <f t="shared" si="3"/>
        <v>0</v>
      </c>
      <c r="S21" s="67">
        <v>0</v>
      </c>
      <c r="T21" s="67">
        <v>0</v>
      </c>
      <c r="U21" s="67"/>
      <c r="V21" s="113">
        <v>0</v>
      </c>
      <c r="W21" s="113">
        <v>0</v>
      </c>
      <c r="X21" s="113">
        <v>0</v>
      </c>
      <c r="Y21" s="67"/>
    </row>
    <row r="22" spans="1:25" ht="11.25" customHeight="1" x14ac:dyDescent="0.2">
      <c r="A22" s="43" t="s">
        <v>27</v>
      </c>
      <c r="B22" s="67">
        <f t="shared" si="0"/>
        <v>1.7952042709071532</v>
      </c>
      <c r="C22" s="67">
        <v>0.94399999999999995</v>
      </c>
      <c r="D22" s="67">
        <v>0.85120427090715323</v>
      </c>
      <c r="E22" s="68"/>
      <c r="F22" s="67">
        <f t="shared" si="1"/>
        <v>3.4014516598066304</v>
      </c>
      <c r="G22" s="67">
        <v>2.1219999999999999</v>
      </c>
      <c r="H22" s="67">
        <v>1.2794516598066306</v>
      </c>
      <c r="I22" s="67"/>
      <c r="J22" s="113">
        <v>1.6062473888994773</v>
      </c>
      <c r="K22" s="113">
        <v>1.1779999999999999</v>
      </c>
      <c r="L22" s="113">
        <v>0.42824738889947733</v>
      </c>
      <c r="M22" s="67"/>
      <c r="N22" s="67">
        <f t="shared" si="2"/>
        <v>2.8034587979402374</v>
      </c>
      <c r="O22" s="67">
        <v>0.88900000000000001</v>
      </c>
      <c r="P22" s="67">
        <v>1.9144587979402377</v>
      </c>
      <c r="Q22" s="68"/>
      <c r="R22" s="67">
        <f t="shared" si="3"/>
        <v>2.9848176751412296</v>
      </c>
      <c r="S22" s="67">
        <v>2.5939999999999999</v>
      </c>
      <c r="T22" s="67">
        <v>0.39081767514122967</v>
      </c>
      <c r="U22" s="67"/>
      <c r="V22" s="113">
        <v>0.1813588772009922</v>
      </c>
      <c r="W22" s="113">
        <v>1.7049999999999998</v>
      </c>
      <c r="X22" s="113">
        <v>-1.5236411227990079</v>
      </c>
      <c r="Y22" s="67"/>
    </row>
    <row r="23" spans="1:25" ht="11.25" customHeight="1" x14ac:dyDescent="0.2">
      <c r="A23" s="32" t="s">
        <v>28</v>
      </c>
      <c r="B23" s="67">
        <f t="shared" si="0"/>
        <v>0</v>
      </c>
      <c r="C23" s="67">
        <v>0</v>
      </c>
      <c r="D23" s="67">
        <v>0</v>
      </c>
      <c r="E23" s="68"/>
      <c r="F23" s="67">
        <f t="shared" si="1"/>
        <v>0</v>
      </c>
      <c r="G23" s="67">
        <v>0</v>
      </c>
      <c r="H23" s="67">
        <v>0</v>
      </c>
      <c r="I23" s="67"/>
      <c r="J23" s="113">
        <v>0</v>
      </c>
      <c r="K23" s="113">
        <v>0</v>
      </c>
      <c r="L23" s="113">
        <v>0</v>
      </c>
      <c r="M23" s="67"/>
      <c r="N23" s="67">
        <f t="shared" si="2"/>
        <v>0</v>
      </c>
      <c r="O23" s="67">
        <v>0</v>
      </c>
      <c r="P23" s="67">
        <v>0</v>
      </c>
      <c r="Q23" s="68"/>
      <c r="R23" s="67">
        <f t="shared" si="3"/>
        <v>0</v>
      </c>
      <c r="S23" s="67">
        <v>0</v>
      </c>
      <c r="T23" s="67">
        <v>0</v>
      </c>
      <c r="U23" s="67"/>
      <c r="V23" s="113">
        <v>0</v>
      </c>
      <c r="W23" s="113">
        <v>0</v>
      </c>
      <c r="X23" s="113">
        <v>0</v>
      </c>
      <c r="Y23" s="67"/>
    </row>
    <row r="24" spans="1:25" ht="11.25" customHeight="1" x14ac:dyDescent="0.2">
      <c r="A24" s="32" t="s">
        <v>29</v>
      </c>
      <c r="B24" s="67">
        <f t="shared" si="0"/>
        <v>0</v>
      </c>
      <c r="C24" s="67">
        <v>0</v>
      </c>
      <c r="D24" s="67">
        <v>0</v>
      </c>
      <c r="E24" s="68"/>
      <c r="F24" s="67">
        <f t="shared" si="1"/>
        <v>0</v>
      </c>
      <c r="G24" s="67">
        <v>0</v>
      </c>
      <c r="H24" s="67">
        <v>0</v>
      </c>
      <c r="I24" s="67"/>
      <c r="J24" s="113">
        <v>0</v>
      </c>
      <c r="K24" s="113">
        <v>0</v>
      </c>
      <c r="L24" s="113">
        <v>0</v>
      </c>
      <c r="M24" s="67"/>
      <c r="N24" s="67">
        <f t="shared" si="2"/>
        <v>0</v>
      </c>
      <c r="O24" s="67">
        <v>0</v>
      </c>
      <c r="P24" s="67">
        <v>0</v>
      </c>
      <c r="Q24" s="68"/>
      <c r="R24" s="67">
        <f t="shared" si="3"/>
        <v>0</v>
      </c>
      <c r="S24" s="67">
        <v>0</v>
      </c>
      <c r="T24" s="67">
        <v>0</v>
      </c>
      <c r="U24" s="67"/>
      <c r="V24" s="113">
        <v>0</v>
      </c>
      <c r="W24" s="113">
        <v>0</v>
      </c>
      <c r="X24" s="113">
        <v>0</v>
      </c>
      <c r="Y24" s="67"/>
    </row>
    <row r="25" spans="1:25" ht="11.25" customHeight="1" x14ac:dyDescent="0.2">
      <c r="A25" s="32" t="s">
        <v>30</v>
      </c>
      <c r="B25" s="67">
        <f t="shared" si="0"/>
        <v>0</v>
      </c>
      <c r="C25" s="67">
        <v>0</v>
      </c>
      <c r="D25" s="67">
        <v>0</v>
      </c>
      <c r="E25" s="68"/>
      <c r="F25" s="67">
        <f t="shared" si="1"/>
        <v>0</v>
      </c>
      <c r="G25" s="67">
        <v>0</v>
      </c>
      <c r="H25" s="67">
        <v>0</v>
      </c>
      <c r="I25" s="67"/>
      <c r="J25" s="113">
        <v>0</v>
      </c>
      <c r="K25" s="113">
        <v>0</v>
      </c>
      <c r="L25" s="113">
        <v>0</v>
      </c>
      <c r="M25" s="67"/>
      <c r="N25" s="67">
        <f t="shared" si="2"/>
        <v>0</v>
      </c>
      <c r="O25" s="67">
        <v>0</v>
      </c>
      <c r="P25" s="67">
        <v>0</v>
      </c>
      <c r="Q25" s="68"/>
      <c r="R25" s="67">
        <f t="shared" si="3"/>
        <v>0</v>
      </c>
      <c r="S25" s="67">
        <v>0</v>
      </c>
      <c r="T25" s="67">
        <v>0</v>
      </c>
      <c r="U25" s="67"/>
      <c r="V25" s="113">
        <v>0</v>
      </c>
      <c r="W25" s="113">
        <v>0</v>
      </c>
      <c r="X25" s="113">
        <v>0</v>
      </c>
      <c r="Y25" s="67"/>
    </row>
    <row r="26" spans="1:25" ht="12" customHeight="1" x14ac:dyDescent="0.2">
      <c r="A26" s="32"/>
      <c r="B26" s="67"/>
      <c r="C26" s="67"/>
      <c r="D26" s="67"/>
      <c r="E26" s="68"/>
      <c r="F26" s="67"/>
      <c r="G26" s="67"/>
      <c r="H26" s="67"/>
      <c r="I26" s="67"/>
      <c r="J26" s="113"/>
      <c r="K26" s="113"/>
      <c r="L26" s="113"/>
      <c r="M26" s="67"/>
      <c r="N26" s="67"/>
      <c r="O26" s="67"/>
      <c r="P26" s="67"/>
      <c r="Q26" s="68"/>
      <c r="R26" s="67"/>
      <c r="S26" s="67"/>
      <c r="T26" s="67"/>
      <c r="U26" s="67"/>
      <c r="V26" s="113"/>
      <c r="W26" s="113"/>
      <c r="X26" s="113"/>
      <c r="Y26" s="67"/>
    </row>
    <row r="27" spans="1:25" s="1" customFormat="1" ht="11.25" customHeight="1" x14ac:dyDescent="0.25">
      <c r="A27" s="33" t="s">
        <v>38</v>
      </c>
      <c r="B27" s="65">
        <f>SUM(C27:D27)</f>
        <v>0.15692947187479778</v>
      </c>
      <c r="C27" s="65">
        <f>SUM(C28:C29)</f>
        <v>9.9333333333333343E-2</v>
      </c>
      <c r="D27" s="65">
        <f>SUM(D28:D29)</f>
        <v>5.7596138541464427E-2</v>
      </c>
      <c r="E27" s="69"/>
      <c r="F27" s="65">
        <f>SUM(G27:H27)</f>
        <v>1.4691414464065264</v>
      </c>
      <c r="G27" s="65">
        <f>SUM(G28:G29)</f>
        <v>1.0710519999999999</v>
      </c>
      <c r="H27" s="65">
        <f>SUM(H28:H29)</f>
        <v>0.39808944640652644</v>
      </c>
      <c r="I27" s="65"/>
      <c r="J27" s="112">
        <v>1.3122119745317287</v>
      </c>
      <c r="K27" s="112">
        <v>0.97171866666666651</v>
      </c>
      <c r="L27" s="112">
        <v>0.34049330786506199</v>
      </c>
      <c r="M27" s="65"/>
      <c r="N27" s="65">
        <f>SUM(O27:P27)</f>
        <v>3.4038295335589273</v>
      </c>
      <c r="O27" s="65">
        <f>SUM(O28:O29)</f>
        <v>2.5637991999999996</v>
      </c>
      <c r="P27" s="65">
        <f>SUM(P28:P29)</f>
        <v>0.84003033355892764</v>
      </c>
      <c r="Q27" s="69"/>
      <c r="R27" s="65">
        <f>SUM(S27:T27)</f>
        <v>8.0213579363563472</v>
      </c>
      <c r="S27" s="65">
        <f>SUM(S28:S29)</f>
        <v>7.0889379999999997</v>
      </c>
      <c r="T27" s="65">
        <f>SUM(T28:T29)</f>
        <v>0.93241993635634746</v>
      </c>
      <c r="U27" s="65"/>
      <c r="V27" s="112">
        <v>4.6175284027974204</v>
      </c>
      <c r="W27" s="112">
        <v>4.5251388000000006</v>
      </c>
      <c r="X27" s="112">
        <v>9.2389602797419812E-2</v>
      </c>
      <c r="Y27" s="65"/>
    </row>
    <row r="28" spans="1:25" ht="11.25" customHeight="1" x14ac:dyDescent="0.2">
      <c r="A28" s="43" t="s">
        <v>39</v>
      </c>
      <c r="B28" s="67">
        <f t="shared" ref="B28" si="4">SUM(C28:D28)</f>
        <v>0</v>
      </c>
      <c r="C28" s="67">
        <v>0</v>
      </c>
      <c r="D28" s="67">
        <v>0</v>
      </c>
      <c r="E28" s="68"/>
      <c r="F28" s="67">
        <f t="shared" ref="F28" si="5">SUM(G28:H28)</f>
        <v>0.35509922663669713</v>
      </c>
      <c r="G28" s="67">
        <v>0.247</v>
      </c>
      <c r="H28" s="67">
        <v>0.10809922663669716</v>
      </c>
      <c r="I28" s="67"/>
      <c r="J28" s="113">
        <v>0.35509922663669713</v>
      </c>
      <c r="K28" s="113">
        <v>0.247</v>
      </c>
      <c r="L28" s="113">
        <v>0.10809922663669716</v>
      </c>
      <c r="M28" s="67"/>
      <c r="N28" s="67">
        <f t="shared" ref="N28" si="6">SUM(O28:P28)</f>
        <v>0</v>
      </c>
      <c r="O28" s="67">
        <v>0</v>
      </c>
      <c r="P28" s="67">
        <v>0</v>
      </c>
      <c r="Q28" s="68"/>
      <c r="R28" s="67">
        <f t="shared" ref="R28" si="7">SUM(S28:T28)</f>
        <v>4.6973679255940051E-3</v>
      </c>
      <c r="S28" s="67">
        <v>4.0000000000000001E-3</v>
      </c>
      <c r="T28" s="67">
        <v>6.9736792559400536E-4</v>
      </c>
      <c r="U28" s="67"/>
      <c r="V28" s="113">
        <v>4.6973679255940051E-3</v>
      </c>
      <c r="W28" s="113">
        <v>4.0000000000000001E-3</v>
      </c>
      <c r="X28" s="113">
        <v>6.9736792559400536E-4</v>
      </c>
      <c r="Y28" s="67"/>
    </row>
    <row r="29" spans="1:25" ht="11.25" customHeight="1" x14ac:dyDescent="0.2">
      <c r="A29" s="43" t="s">
        <v>40</v>
      </c>
      <c r="B29" s="67">
        <f t="shared" ref="B29" si="8">SUM(C29:D29)</f>
        <v>0.15692947187479778</v>
      </c>
      <c r="C29" s="67">
        <v>9.9333333333333343E-2</v>
      </c>
      <c r="D29" s="67">
        <v>5.7596138541464427E-2</v>
      </c>
      <c r="E29" s="68"/>
      <c r="F29" s="67">
        <f t="shared" ref="F29" si="9">SUM(G29:H29)</f>
        <v>1.1140422197698294</v>
      </c>
      <c r="G29" s="67">
        <v>0.82405200000000001</v>
      </c>
      <c r="H29" s="67">
        <v>0.2899902197698293</v>
      </c>
      <c r="I29" s="67"/>
      <c r="J29" s="113">
        <v>0.95711274789503165</v>
      </c>
      <c r="K29" s="113">
        <v>0.72471866666666662</v>
      </c>
      <c r="L29" s="113">
        <v>0.23239408122836488</v>
      </c>
      <c r="M29" s="67"/>
      <c r="N29" s="67">
        <f t="shared" ref="N29" si="10">SUM(O29:P29)</f>
        <v>3.4038295335589273</v>
      </c>
      <c r="O29" s="67">
        <v>2.5637991999999996</v>
      </c>
      <c r="P29" s="67">
        <v>0.84003033355892764</v>
      </c>
      <c r="Q29" s="68"/>
      <c r="R29" s="67">
        <f t="shared" ref="R29" si="11">SUM(S29:T29)</f>
        <v>8.016660568430753</v>
      </c>
      <c r="S29" s="67">
        <v>7.0849380000000002</v>
      </c>
      <c r="T29" s="67">
        <v>0.93172256843075341</v>
      </c>
      <c r="U29" s="67"/>
      <c r="V29" s="113">
        <v>4.6128310348718262</v>
      </c>
      <c r="W29" s="113">
        <v>4.521138800000001</v>
      </c>
      <c r="X29" s="113">
        <v>9.1692234871825762E-2</v>
      </c>
      <c r="Y29" s="67"/>
    </row>
    <row r="30" spans="1:25" ht="11.25" customHeight="1" x14ac:dyDescent="0.2">
      <c r="A30" s="43"/>
      <c r="B30" s="67"/>
      <c r="C30" s="67"/>
      <c r="D30" s="67"/>
      <c r="E30" s="68"/>
      <c r="F30" s="67"/>
      <c r="G30" s="67"/>
      <c r="H30" s="67"/>
      <c r="I30" s="67"/>
      <c r="J30" s="113"/>
      <c r="K30" s="113"/>
      <c r="L30" s="113"/>
      <c r="M30" s="67"/>
      <c r="N30" s="67"/>
      <c r="O30" s="67"/>
      <c r="P30" s="67"/>
      <c r="Q30" s="68"/>
      <c r="R30" s="67"/>
      <c r="S30" s="67"/>
      <c r="T30" s="67"/>
      <c r="U30" s="67"/>
      <c r="V30" s="113"/>
      <c r="W30" s="113"/>
      <c r="X30" s="113"/>
      <c r="Y30" s="67"/>
    </row>
    <row r="31" spans="1:25" s="1" customFormat="1" ht="11.25" customHeight="1" x14ac:dyDescent="0.25">
      <c r="A31" s="33" t="s">
        <v>41</v>
      </c>
      <c r="B31" s="65">
        <f>SUM(C31:D31)</f>
        <v>2.0660178082456526</v>
      </c>
      <c r="C31" s="65">
        <f>SUM(C32:C36)</f>
        <v>1.2406669999999866</v>
      </c>
      <c r="D31" s="65">
        <f>SUM(D32:D36)</f>
        <v>0.82535080824566598</v>
      </c>
      <c r="E31" s="69"/>
      <c r="F31" s="65">
        <f>SUM(G31:H31)</f>
        <v>4.8103487927309727</v>
      </c>
      <c r="G31" s="65">
        <f>SUM(G32:G36)</f>
        <v>3.7881659999999999</v>
      </c>
      <c r="H31" s="65">
        <f>SUM(H32:H36)</f>
        <v>1.0221827927309728</v>
      </c>
      <c r="I31" s="65"/>
      <c r="J31" s="112">
        <v>2.7443309844853201</v>
      </c>
      <c r="K31" s="112">
        <v>2.5474990000000135</v>
      </c>
      <c r="L31" s="112">
        <v>0.19683198448530681</v>
      </c>
      <c r="M31" s="65"/>
      <c r="N31" s="65">
        <f>SUM(O31:P31)</f>
        <v>41.955622433214167</v>
      </c>
      <c r="O31" s="65">
        <f>SUM(O32:O36)</f>
        <v>35.164707119999996</v>
      </c>
      <c r="P31" s="65">
        <f>SUM(P32:P36)</f>
        <v>6.7909153132141711</v>
      </c>
      <c r="Q31" s="69"/>
      <c r="R31" s="65">
        <f>SUM(S31:T31)</f>
        <v>62.732674509634229</v>
      </c>
      <c r="S31" s="65">
        <f>SUM(S32:S36)</f>
        <v>59.527541333333339</v>
      </c>
      <c r="T31" s="65">
        <f>SUM(T32:T36)</f>
        <v>3.2051331763008908</v>
      </c>
      <c r="U31" s="65"/>
      <c r="V31" s="112">
        <v>20.777052076420063</v>
      </c>
      <c r="W31" s="112">
        <v>24.362834213333343</v>
      </c>
      <c r="X31" s="112">
        <v>-3.5857821369132803</v>
      </c>
      <c r="Y31" s="65"/>
    </row>
    <row r="32" spans="1:25" ht="11.25" customHeight="1" x14ac:dyDescent="0.2">
      <c r="A32" s="43" t="s">
        <v>42</v>
      </c>
      <c r="B32" s="67">
        <f t="shared" ref="B32:B36" si="12">SUM(C32:D32)</f>
        <v>0.97235425671794773</v>
      </c>
      <c r="C32" s="67">
        <v>0.56699999999999995</v>
      </c>
      <c r="D32" s="67">
        <v>0.40535425671794778</v>
      </c>
      <c r="E32" s="68"/>
      <c r="F32" s="67">
        <f t="shared" ref="F32:F36" si="13">SUM(G32:H32)</f>
        <v>1.6588884623388613</v>
      </c>
      <c r="G32" s="67">
        <v>1.306</v>
      </c>
      <c r="H32" s="67">
        <v>0.35288846233886123</v>
      </c>
      <c r="I32" s="67"/>
      <c r="J32" s="113">
        <v>0.68653420562091361</v>
      </c>
      <c r="K32" s="113">
        <v>0.7390000000000001</v>
      </c>
      <c r="L32" s="113">
        <v>-5.246579437908655E-2</v>
      </c>
      <c r="M32" s="67"/>
      <c r="N32" s="67">
        <f t="shared" ref="N32:N36" si="14">SUM(O32:P32)</f>
        <v>4.5143443073822596</v>
      </c>
      <c r="O32" s="67">
        <v>4.3330096833333327</v>
      </c>
      <c r="P32" s="67">
        <v>0.18133462404892678</v>
      </c>
      <c r="Q32" s="68"/>
      <c r="R32" s="67">
        <f t="shared" ref="R32:R36" si="15">SUM(S32:T32)</f>
        <v>2.7656105339178185</v>
      </c>
      <c r="S32" s="67">
        <v>2.5527500000000001</v>
      </c>
      <c r="T32" s="67">
        <v>0.21286053391781862</v>
      </c>
      <c r="U32" s="67"/>
      <c r="V32" s="113">
        <v>-1.748733773464441</v>
      </c>
      <c r="W32" s="113">
        <v>-1.7802596833333326</v>
      </c>
      <c r="X32" s="113">
        <v>3.1525909868891838E-2</v>
      </c>
      <c r="Y32" s="67"/>
    </row>
    <row r="33" spans="1:25" ht="11.25" customHeight="1" x14ac:dyDescent="0.2">
      <c r="A33" s="43" t="s">
        <v>43</v>
      </c>
      <c r="B33" s="67">
        <f t="shared" si="12"/>
        <v>0.91599949180974549</v>
      </c>
      <c r="C33" s="67">
        <v>0.52200000000000002</v>
      </c>
      <c r="D33" s="67">
        <v>0.39399949180974547</v>
      </c>
      <c r="E33" s="68"/>
      <c r="F33" s="67">
        <f t="shared" si="13"/>
        <v>2.8025891885632932</v>
      </c>
      <c r="G33" s="67">
        <v>2.1985000000000001</v>
      </c>
      <c r="H33" s="67">
        <v>0.60408918856329286</v>
      </c>
      <c r="I33" s="67"/>
      <c r="J33" s="113">
        <v>1.8865896967535476</v>
      </c>
      <c r="K33" s="113">
        <v>1.6765000000000001</v>
      </c>
      <c r="L33" s="113">
        <v>0.21008969675354738</v>
      </c>
      <c r="M33" s="67"/>
      <c r="N33" s="67">
        <f t="shared" si="14"/>
        <v>35.33309010638213</v>
      </c>
      <c r="O33" s="67">
        <v>29.3934</v>
      </c>
      <c r="P33" s="67">
        <v>5.9396901063821286</v>
      </c>
      <c r="Q33" s="68"/>
      <c r="R33" s="67">
        <f t="shared" si="15"/>
        <v>56.834448367764764</v>
      </c>
      <c r="S33" s="67">
        <v>54.673347666666672</v>
      </c>
      <c r="T33" s="67">
        <v>2.1611007010980945</v>
      </c>
      <c r="U33" s="67"/>
      <c r="V33" s="113">
        <v>21.501358261382634</v>
      </c>
      <c r="W33" s="113">
        <v>25.279947666666672</v>
      </c>
      <c r="X33" s="113">
        <v>-3.7785894052840341</v>
      </c>
      <c r="Y33" s="67"/>
    </row>
    <row r="34" spans="1:25" ht="11.25" customHeight="1" x14ac:dyDescent="0.2">
      <c r="A34" s="43" t="s">
        <v>44</v>
      </c>
      <c r="B34" s="67">
        <f t="shared" si="12"/>
        <v>1.1478831392405063E-2</v>
      </c>
      <c r="C34" s="67">
        <v>8.0000000000000002E-3</v>
      </c>
      <c r="D34" s="67">
        <v>3.4788313924050637E-3</v>
      </c>
      <c r="E34" s="68"/>
      <c r="F34" s="67">
        <f t="shared" si="13"/>
        <v>1.6099588741485604E-2</v>
      </c>
      <c r="G34" s="67">
        <v>0.01</v>
      </c>
      <c r="H34" s="67">
        <v>6.0995887414856042E-3</v>
      </c>
      <c r="I34" s="67"/>
      <c r="J34" s="113">
        <v>4.6207573490805402E-3</v>
      </c>
      <c r="K34" s="113">
        <v>2E-3</v>
      </c>
      <c r="L34" s="113">
        <v>2.6207573490805405E-3</v>
      </c>
      <c r="M34" s="67"/>
      <c r="N34" s="67">
        <f t="shared" si="14"/>
        <v>1.1882583425012219</v>
      </c>
      <c r="O34" s="67">
        <v>0.74199999999999999</v>
      </c>
      <c r="P34" s="67">
        <v>0.44625834250122193</v>
      </c>
      <c r="Q34" s="68"/>
      <c r="R34" s="67">
        <f t="shared" si="15"/>
        <v>1.4936341175029679</v>
      </c>
      <c r="S34" s="67">
        <v>1.073</v>
      </c>
      <c r="T34" s="67">
        <v>0.42063411750296792</v>
      </c>
      <c r="U34" s="67"/>
      <c r="V34" s="113">
        <v>0.30537577500174606</v>
      </c>
      <c r="W34" s="113">
        <v>0.33099999999999996</v>
      </c>
      <c r="X34" s="113">
        <v>-2.5624224998254008E-2</v>
      </c>
      <c r="Y34" s="67"/>
    </row>
    <row r="35" spans="1:25" ht="11.25" customHeight="1" x14ac:dyDescent="0.2">
      <c r="A35" s="43" t="s">
        <v>45</v>
      </c>
      <c r="B35" s="67">
        <f t="shared" si="12"/>
        <v>5.5649176244387992E-3</v>
      </c>
      <c r="C35" s="67">
        <v>5.0000000000000001E-3</v>
      </c>
      <c r="D35" s="67">
        <v>5.6491762443879891E-4</v>
      </c>
      <c r="E35" s="68"/>
      <c r="F35" s="67">
        <f t="shared" si="13"/>
        <v>7.6518475875485464E-2</v>
      </c>
      <c r="G35" s="67">
        <v>4.7E-2</v>
      </c>
      <c r="H35" s="67">
        <v>2.9518475875485457E-2</v>
      </c>
      <c r="I35" s="67"/>
      <c r="J35" s="113">
        <v>7.0953558251046669E-2</v>
      </c>
      <c r="K35" s="113">
        <v>4.2000000000000003E-2</v>
      </c>
      <c r="L35" s="113">
        <v>2.895355825104666E-2</v>
      </c>
      <c r="M35" s="67"/>
      <c r="N35" s="67">
        <f t="shared" si="14"/>
        <v>0.47869146106296984</v>
      </c>
      <c r="O35" s="67">
        <v>0.40311793666666668</v>
      </c>
      <c r="P35" s="67">
        <v>7.5573524396303174E-2</v>
      </c>
      <c r="Q35" s="68"/>
      <c r="R35" s="67">
        <f t="shared" si="15"/>
        <v>1.1962940434869997</v>
      </c>
      <c r="S35" s="67">
        <v>0.87839966666666669</v>
      </c>
      <c r="T35" s="67">
        <v>0.31789437682033295</v>
      </c>
      <c r="U35" s="67"/>
      <c r="V35" s="113">
        <v>0.71760258242402997</v>
      </c>
      <c r="W35" s="113">
        <v>0.47528173000000001</v>
      </c>
      <c r="X35" s="113">
        <v>0.24232085242402979</v>
      </c>
      <c r="Y35" s="67"/>
    </row>
    <row r="36" spans="1:25" ht="11.25" customHeight="1" x14ac:dyDescent="0.2">
      <c r="A36" s="43" t="s">
        <v>46</v>
      </c>
      <c r="B36" s="67">
        <f t="shared" si="12"/>
        <v>0.16062031070111568</v>
      </c>
      <c r="C36" s="67">
        <v>0.13866699999998672</v>
      </c>
      <c r="D36" s="67">
        <v>2.1953310701128975E-2</v>
      </c>
      <c r="E36" s="68"/>
      <c r="F36" s="67">
        <f t="shared" si="13"/>
        <v>0.25625307721184742</v>
      </c>
      <c r="G36" s="67">
        <v>0.22666600000000001</v>
      </c>
      <c r="H36" s="67">
        <v>2.9587077211847421E-2</v>
      </c>
      <c r="I36" s="67"/>
      <c r="J36" s="113">
        <v>9.5632766510731743E-2</v>
      </c>
      <c r="K36" s="113">
        <v>8.7999000000013289E-2</v>
      </c>
      <c r="L36" s="113">
        <v>7.6337665107184469E-3</v>
      </c>
      <c r="M36" s="67"/>
      <c r="N36" s="67">
        <f t="shared" si="14"/>
        <v>0.44123821588558826</v>
      </c>
      <c r="O36" s="67">
        <v>0.29317949999999837</v>
      </c>
      <c r="P36" s="67">
        <v>0.14805871588558989</v>
      </c>
      <c r="Q36" s="68"/>
      <c r="R36" s="67">
        <f t="shared" si="15"/>
        <v>0.44268744696167683</v>
      </c>
      <c r="S36" s="67">
        <v>0.35004399999999997</v>
      </c>
      <c r="T36" s="67">
        <v>9.2643446961676881E-2</v>
      </c>
      <c r="U36" s="67"/>
      <c r="V36" s="113">
        <v>1.4492310760885752E-3</v>
      </c>
      <c r="W36" s="113">
        <v>5.6864500000001594E-2</v>
      </c>
      <c r="X36" s="113">
        <v>-5.5415268923913005E-2</v>
      </c>
      <c r="Y36" s="67"/>
    </row>
    <row r="37" spans="1:25" ht="11.25" customHeight="1" x14ac:dyDescent="0.2">
      <c r="A37" s="43"/>
      <c r="B37" s="67"/>
      <c r="C37" s="67"/>
      <c r="D37" s="67"/>
      <c r="E37" s="68"/>
      <c r="F37" s="67"/>
      <c r="G37" s="67"/>
      <c r="H37" s="67"/>
      <c r="I37" s="67"/>
      <c r="J37" s="113"/>
      <c r="K37" s="113"/>
      <c r="L37" s="113"/>
      <c r="M37" s="67"/>
      <c r="N37" s="67"/>
      <c r="O37" s="67"/>
      <c r="P37" s="67"/>
      <c r="Q37" s="68"/>
      <c r="R37" s="67"/>
      <c r="S37" s="67"/>
      <c r="T37" s="67"/>
      <c r="U37" s="67"/>
      <c r="V37" s="113"/>
      <c r="W37" s="113"/>
      <c r="X37" s="113"/>
      <c r="Y37" s="67"/>
    </row>
    <row r="38" spans="1:25" s="1" customFormat="1" ht="11.25" customHeight="1" x14ac:dyDescent="0.25">
      <c r="A38" s="33" t="s">
        <v>47</v>
      </c>
      <c r="B38" s="65">
        <f>SUM(C38:D38)</f>
        <v>5.284700999958579</v>
      </c>
      <c r="C38" s="65">
        <f>SUM(C39:C43)</f>
        <v>3.7603333333333335</v>
      </c>
      <c r="D38" s="65">
        <f>SUM(D39:D43)</f>
        <v>1.5243676666252459</v>
      </c>
      <c r="E38" s="69"/>
      <c r="F38" s="65">
        <f t="shared" ref="F38:H38" si="16">SUM(F39:F43)</f>
        <v>7.7416879189026311</v>
      </c>
      <c r="G38" s="65">
        <f t="shared" si="16"/>
        <v>6.393732</v>
      </c>
      <c r="H38" s="65">
        <f t="shared" si="16"/>
        <v>1.3479559189026311</v>
      </c>
      <c r="I38" s="65"/>
      <c r="J38" s="112">
        <v>2.4569869189440521</v>
      </c>
      <c r="K38" s="112">
        <v>2.6333986666666664</v>
      </c>
      <c r="L38" s="112">
        <v>-0.17641174772261481</v>
      </c>
      <c r="M38" s="65"/>
      <c r="N38" s="65">
        <f t="shared" ref="N38:P38" si="17">SUM(N39:N43)</f>
        <v>113.30429910732889</v>
      </c>
      <c r="O38" s="65">
        <f t="shared" si="17"/>
        <v>84.374449010000035</v>
      </c>
      <c r="P38" s="65">
        <f t="shared" si="17"/>
        <v>28.92985009732886</v>
      </c>
      <c r="Q38" s="69"/>
      <c r="R38" s="65">
        <f t="shared" ref="R38:T38" si="18">SUM(R39:R43)</f>
        <v>199.7447348935743</v>
      </c>
      <c r="S38" s="65">
        <f t="shared" si="18"/>
        <v>161.99485533333331</v>
      </c>
      <c r="T38" s="65">
        <f t="shared" si="18"/>
        <v>37.749879560240984</v>
      </c>
      <c r="U38" s="65"/>
      <c r="V38" s="112">
        <v>86.440435786245416</v>
      </c>
      <c r="W38" s="112">
        <v>77.62040632333327</v>
      </c>
      <c r="X38" s="112">
        <v>8.8200294629121245</v>
      </c>
      <c r="Y38" s="65"/>
    </row>
    <row r="39" spans="1:25" ht="11.25" customHeight="1" x14ac:dyDescent="0.2">
      <c r="A39" s="43" t="s">
        <v>48</v>
      </c>
      <c r="B39" s="67">
        <f t="shared" ref="B39:B43" si="19">SUM(C39:D39)</f>
        <v>0.89675920298849787</v>
      </c>
      <c r="C39" s="67">
        <v>0.51</v>
      </c>
      <c r="D39" s="67">
        <v>0.38675920298849781</v>
      </c>
      <c r="E39" s="68"/>
      <c r="F39" s="67">
        <f t="shared" ref="F39:F43" si="20">SUM(G39:H39)</f>
        <v>1.147701588657799</v>
      </c>
      <c r="G39" s="67">
        <v>0.87</v>
      </c>
      <c r="H39" s="67">
        <v>0.27770158865779893</v>
      </c>
      <c r="I39" s="67"/>
      <c r="J39" s="113">
        <v>0.25094238566930116</v>
      </c>
      <c r="K39" s="113">
        <v>0.36</v>
      </c>
      <c r="L39" s="113">
        <v>-0.10905761433069888</v>
      </c>
      <c r="M39" s="67"/>
      <c r="N39" s="67">
        <f t="shared" ref="N39:N43" si="21">SUM(O39:P39)</f>
        <v>2.2959352063499461</v>
      </c>
      <c r="O39" s="67">
        <v>1.2595440100000002</v>
      </c>
      <c r="P39" s="67">
        <v>1.0363911963499459</v>
      </c>
      <c r="Q39" s="68"/>
      <c r="R39" s="67">
        <f t="shared" ref="R39:R43" si="22">SUM(S39:T39)</f>
        <v>3.492303265748288</v>
      </c>
      <c r="S39" s="67">
        <v>1.506248</v>
      </c>
      <c r="T39" s="67">
        <v>1.9860552657482877</v>
      </c>
      <c r="U39" s="67"/>
      <c r="V39" s="113">
        <v>1.1963680593983419</v>
      </c>
      <c r="W39" s="113">
        <v>0.24670398999999987</v>
      </c>
      <c r="X39" s="113">
        <v>0.9496640693983418</v>
      </c>
      <c r="Y39" s="67"/>
    </row>
    <row r="40" spans="1:25" ht="11.25" customHeight="1" x14ac:dyDescent="0.2">
      <c r="A40" s="43" t="s">
        <v>49</v>
      </c>
      <c r="B40" s="67">
        <f t="shared" si="19"/>
        <v>3.5384669178387548E-2</v>
      </c>
      <c r="C40" s="67">
        <v>3.3333333333333333E-2</v>
      </c>
      <c r="D40" s="67">
        <v>2.051335845054212E-3</v>
      </c>
      <c r="E40" s="68"/>
      <c r="F40" s="67">
        <f t="shared" si="20"/>
        <v>0.5049612349499123</v>
      </c>
      <c r="G40" s="67">
        <v>0.5</v>
      </c>
      <c r="H40" s="67">
        <v>4.9612349499122705E-3</v>
      </c>
      <c r="I40" s="67"/>
      <c r="J40" s="113">
        <v>0.46957656577152473</v>
      </c>
      <c r="K40" s="113">
        <v>0.46666666666666667</v>
      </c>
      <c r="L40" s="113">
        <v>2.9098991048580585E-3</v>
      </c>
      <c r="M40" s="67"/>
      <c r="N40" s="67">
        <f t="shared" si="21"/>
        <v>2.3681371297306213</v>
      </c>
      <c r="O40" s="67">
        <v>1.57691</v>
      </c>
      <c r="P40" s="67">
        <v>0.79122712973062137</v>
      </c>
      <c r="Q40" s="68"/>
      <c r="R40" s="67">
        <f t="shared" si="22"/>
        <v>4.2243464522046192</v>
      </c>
      <c r="S40" s="67">
        <v>3.2192500000000002</v>
      </c>
      <c r="T40" s="67">
        <v>1.0050964522046195</v>
      </c>
      <c r="U40" s="67"/>
      <c r="V40" s="113">
        <v>1.8562093224739979</v>
      </c>
      <c r="W40" s="113">
        <v>1.6423400000000001</v>
      </c>
      <c r="X40" s="113">
        <v>0.21386932247399815</v>
      </c>
      <c r="Y40" s="67"/>
    </row>
    <row r="41" spans="1:25" ht="11.25" customHeight="1" x14ac:dyDescent="0.2">
      <c r="A41" s="43" t="s">
        <v>50</v>
      </c>
      <c r="B41" s="67">
        <f t="shared" si="19"/>
        <v>0.34148882560107496</v>
      </c>
      <c r="C41" s="67">
        <v>0.26100000000000001</v>
      </c>
      <c r="D41" s="67">
        <v>8.0488825601074981E-2</v>
      </c>
      <c r="E41" s="68"/>
      <c r="F41" s="67">
        <f t="shared" si="20"/>
        <v>0.84908687600368737</v>
      </c>
      <c r="G41" s="67">
        <v>0.65</v>
      </c>
      <c r="H41" s="67">
        <v>0.19908687600368732</v>
      </c>
      <c r="I41" s="67"/>
      <c r="J41" s="113">
        <v>0.50759805040261241</v>
      </c>
      <c r="K41" s="113">
        <v>0.38900000000000001</v>
      </c>
      <c r="L41" s="113">
        <v>0.11859805040261234</v>
      </c>
      <c r="M41" s="67"/>
      <c r="N41" s="67">
        <f t="shared" si="21"/>
        <v>3.2096650771476525</v>
      </c>
      <c r="O41" s="67">
        <v>2.5818050000000001</v>
      </c>
      <c r="P41" s="67">
        <v>0.62786007714765224</v>
      </c>
      <c r="Q41" s="68"/>
      <c r="R41" s="67">
        <f t="shared" si="22"/>
        <v>6.5429313586772073</v>
      </c>
      <c r="S41" s="67">
        <v>5.7732433333333342</v>
      </c>
      <c r="T41" s="67">
        <v>0.76968802534387337</v>
      </c>
      <c r="U41" s="67"/>
      <c r="V41" s="113">
        <v>3.3332662815295548</v>
      </c>
      <c r="W41" s="113">
        <v>3.191438333333334</v>
      </c>
      <c r="X41" s="113">
        <v>0.14182794819622113</v>
      </c>
      <c r="Y41" s="67"/>
    </row>
    <row r="42" spans="1:25" ht="11.25" customHeight="1" x14ac:dyDescent="0.2">
      <c r="A42" s="43" t="s">
        <v>51</v>
      </c>
      <c r="B42" s="67">
        <f t="shared" si="19"/>
        <v>4.0110683021906191</v>
      </c>
      <c r="C42" s="67">
        <v>2.956</v>
      </c>
      <c r="D42" s="67">
        <v>1.0550683021906189</v>
      </c>
      <c r="E42" s="68"/>
      <c r="F42" s="67">
        <f t="shared" si="20"/>
        <v>5.2399382192912327</v>
      </c>
      <c r="G42" s="67">
        <v>4.3737320000000004</v>
      </c>
      <c r="H42" s="67">
        <v>0.86620621929123265</v>
      </c>
      <c r="I42" s="67"/>
      <c r="J42" s="113">
        <v>1.2288699171006137</v>
      </c>
      <c r="K42" s="113">
        <v>1.4177320000000004</v>
      </c>
      <c r="L42" s="113">
        <v>-0.18886208289938622</v>
      </c>
      <c r="M42" s="67"/>
      <c r="N42" s="67">
        <f t="shared" si="21"/>
        <v>105.43056169410067</v>
      </c>
      <c r="O42" s="67">
        <v>78.956190000000035</v>
      </c>
      <c r="P42" s="67">
        <v>26.47437169410064</v>
      </c>
      <c r="Q42" s="68"/>
      <c r="R42" s="67">
        <f t="shared" si="22"/>
        <v>6.811998767160544</v>
      </c>
      <c r="S42" s="67">
        <v>5.3217110000000005</v>
      </c>
      <c r="T42" s="67">
        <v>1.4902877671605439</v>
      </c>
      <c r="U42" s="67"/>
      <c r="V42" s="113">
        <v>-98.618562926940129</v>
      </c>
      <c r="W42" s="113">
        <v>-73.634479000000027</v>
      </c>
      <c r="X42" s="113">
        <v>-24.984083926940094</v>
      </c>
      <c r="Y42" s="67"/>
    </row>
    <row r="43" spans="1:25" ht="11.25" customHeight="1" x14ac:dyDescent="0.2">
      <c r="A43" s="43" t="s">
        <v>125</v>
      </c>
      <c r="B43" s="67">
        <f t="shared" si="19"/>
        <v>0</v>
      </c>
      <c r="C43" s="67">
        <v>0</v>
      </c>
      <c r="D43" s="67">
        <v>0</v>
      </c>
      <c r="E43" s="68"/>
      <c r="F43" s="67">
        <f t="shared" si="20"/>
        <v>0</v>
      </c>
      <c r="G43" s="67">
        <v>0</v>
      </c>
      <c r="H43" s="67">
        <v>0</v>
      </c>
      <c r="I43" s="67"/>
      <c r="J43" s="113">
        <v>0</v>
      </c>
      <c r="K43" s="113">
        <v>0</v>
      </c>
      <c r="L43" s="113">
        <v>0</v>
      </c>
      <c r="M43" s="67"/>
      <c r="N43" s="67">
        <f t="shared" si="21"/>
        <v>0</v>
      </c>
      <c r="O43" s="67">
        <v>0</v>
      </c>
      <c r="P43" s="67">
        <v>0</v>
      </c>
      <c r="Q43" s="68"/>
      <c r="R43" s="67">
        <f t="shared" si="22"/>
        <v>178.67315504978365</v>
      </c>
      <c r="S43" s="67">
        <v>146.17440299999998</v>
      </c>
      <c r="T43" s="67">
        <v>32.498752049783661</v>
      </c>
      <c r="U43" s="67"/>
      <c r="V43" s="113">
        <v>178.67315504978365</v>
      </c>
      <c r="W43" s="113">
        <v>146.17440299999998</v>
      </c>
      <c r="X43" s="113">
        <v>32.498752049783661</v>
      </c>
      <c r="Y43" s="67"/>
    </row>
    <row r="44" spans="1:25" ht="11.25" customHeight="1" x14ac:dyDescent="0.2">
      <c r="A44" s="43"/>
      <c r="B44" s="67"/>
      <c r="C44" s="67"/>
      <c r="D44" s="67"/>
      <c r="E44" s="68"/>
      <c r="F44" s="67"/>
      <c r="G44" s="67"/>
      <c r="H44" s="67"/>
      <c r="I44" s="67"/>
      <c r="J44" s="113"/>
      <c r="K44" s="113"/>
      <c r="L44" s="113"/>
      <c r="M44" s="67"/>
      <c r="N44" s="67"/>
      <c r="O44" s="67"/>
      <c r="P44" s="67"/>
      <c r="Q44" s="68"/>
      <c r="R44" s="67"/>
      <c r="S44" s="67"/>
      <c r="T44" s="67"/>
      <c r="U44" s="67"/>
      <c r="V44" s="113"/>
      <c r="W44" s="113"/>
      <c r="X44" s="113"/>
      <c r="Y44" s="67"/>
    </row>
    <row r="45" spans="1:25" s="1" customFormat="1" ht="11.25" customHeight="1" x14ac:dyDescent="0.25">
      <c r="A45" s="33" t="s">
        <v>52</v>
      </c>
      <c r="B45" s="65">
        <f>SUM(C45:D45)</f>
        <v>2.855600721857289</v>
      </c>
      <c r="C45" s="65">
        <f>SUM(C46:C48)</f>
        <v>1.6254949999999981</v>
      </c>
      <c r="D45" s="65">
        <f>SUM(D46:D48)</f>
        <v>1.2301057218572908</v>
      </c>
      <c r="E45" s="69"/>
      <c r="F45" s="65">
        <f>SUM(G45:H45)</f>
        <v>5.5007089179229514</v>
      </c>
      <c r="G45" s="65">
        <f>SUM(G46:G48)</f>
        <v>3.983867</v>
      </c>
      <c r="H45" s="65">
        <f>SUM(H46:H48)</f>
        <v>1.5168419179229515</v>
      </c>
      <c r="I45" s="65"/>
      <c r="J45" s="112">
        <v>2.6451081960656624</v>
      </c>
      <c r="K45" s="112">
        <v>2.3583720000000019</v>
      </c>
      <c r="L45" s="112">
        <v>0.2867361960656607</v>
      </c>
      <c r="M45" s="65"/>
      <c r="N45" s="65">
        <f>SUM(O45:P45)</f>
        <v>1.3280686751195594</v>
      </c>
      <c r="O45" s="65">
        <f>SUM(O46:O48)</f>
        <v>0.78076908</v>
      </c>
      <c r="P45" s="65">
        <f>SUM(P46:P48)</f>
        <v>0.5472995951195595</v>
      </c>
      <c r="Q45" s="69"/>
      <c r="R45" s="65">
        <f>SUM(S45:T45)</f>
        <v>1.120404227264822</v>
      </c>
      <c r="S45" s="65">
        <f>SUM(S46:S48)</f>
        <v>0.74175999999999997</v>
      </c>
      <c r="T45" s="65">
        <f>SUM(T46:T48)</f>
        <v>0.37864422726482205</v>
      </c>
      <c r="U45" s="65"/>
      <c r="V45" s="112">
        <v>-0.20766444785473737</v>
      </c>
      <c r="W45" s="112">
        <v>-3.9009080000000029E-2</v>
      </c>
      <c r="X45" s="112">
        <v>-0.16865536785473745</v>
      </c>
      <c r="Y45" s="65"/>
    </row>
    <row r="46" spans="1:25" ht="11.25" customHeight="1" x14ac:dyDescent="0.2">
      <c r="A46" s="43" t="s">
        <v>53</v>
      </c>
      <c r="B46" s="67">
        <f t="shared" ref="B46:B48" si="23">SUM(C46:D46)</f>
        <v>0</v>
      </c>
      <c r="C46" s="67">
        <v>0</v>
      </c>
      <c r="D46" s="67">
        <v>0</v>
      </c>
      <c r="E46" s="68"/>
      <c r="F46" s="67">
        <f t="shared" ref="F46:F48" si="24">SUM(G46:H46)</f>
        <v>3.4327987403558094E-2</v>
      </c>
      <c r="G46" s="67">
        <v>1.4641999999999999E-2</v>
      </c>
      <c r="H46" s="67">
        <v>1.9685987403558092E-2</v>
      </c>
      <c r="I46" s="67"/>
      <c r="J46" s="113">
        <v>3.4327987403558094E-2</v>
      </c>
      <c r="K46" s="113">
        <v>1.4641999999999999E-2</v>
      </c>
      <c r="L46" s="113">
        <v>1.9685987403558092E-2</v>
      </c>
      <c r="M46" s="67"/>
      <c r="N46" s="67">
        <f t="shared" ref="N46:N48" si="25">SUM(O46:P46)</f>
        <v>5.1678918352645535E-2</v>
      </c>
      <c r="O46" s="67">
        <v>1.7710079999999996E-2</v>
      </c>
      <c r="P46" s="67">
        <v>3.3968838352645539E-2</v>
      </c>
      <c r="Q46" s="68"/>
      <c r="R46" s="67">
        <f t="shared" ref="R46:R48" si="26">SUM(S46:T46)</f>
        <v>0.20260977064661151</v>
      </c>
      <c r="S46" s="67">
        <v>1.6E-2</v>
      </c>
      <c r="T46" s="67">
        <v>0.18660977064661149</v>
      </c>
      <c r="U46" s="67"/>
      <c r="V46" s="113">
        <v>0.15093085229396597</v>
      </c>
      <c r="W46" s="113">
        <v>-1.7100799999999958E-3</v>
      </c>
      <c r="X46" s="113">
        <v>0.15264093229396597</v>
      </c>
      <c r="Y46" s="67"/>
    </row>
    <row r="47" spans="1:25" ht="11.25" customHeight="1" x14ac:dyDescent="0.2">
      <c r="A47" s="43" t="s">
        <v>54</v>
      </c>
      <c r="B47" s="67">
        <f t="shared" si="23"/>
        <v>0</v>
      </c>
      <c r="C47" s="67">
        <v>0</v>
      </c>
      <c r="D47" s="67">
        <v>0</v>
      </c>
      <c r="E47" s="68"/>
      <c r="F47" s="67">
        <f t="shared" si="24"/>
        <v>0.14031151964041763</v>
      </c>
      <c r="G47" s="67">
        <v>0.12</v>
      </c>
      <c r="H47" s="67">
        <v>2.0311519640417629E-2</v>
      </c>
      <c r="I47" s="67"/>
      <c r="J47" s="113">
        <v>0.14031151964041763</v>
      </c>
      <c r="K47" s="113">
        <v>0.12</v>
      </c>
      <c r="L47" s="113">
        <v>2.0311519640417629E-2</v>
      </c>
      <c r="M47" s="67"/>
      <c r="N47" s="67">
        <f t="shared" si="25"/>
        <v>0.28201048334427997</v>
      </c>
      <c r="O47" s="67">
        <v>0.17399999999999999</v>
      </c>
      <c r="P47" s="67">
        <v>0.10801048334428</v>
      </c>
      <c r="Q47" s="68"/>
      <c r="R47" s="67">
        <f t="shared" si="26"/>
        <v>0.24494230774005318</v>
      </c>
      <c r="S47" s="67">
        <v>0.18580000000000002</v>
      </c>
      <c r="T47" s="67">
        <v>5.9142307740053156E-2</v>
      </c>
      <c r="U47" s="67"/>
      <c r="V47" s="113">
        <v>-3.7068175604226788E-2</v>
      </c>
      <c r="W47" s="113">
        <v>1.1800000000000033E-2</v>
      </c>
      <c r="X47" s="113">
        <v>-4.8868175604226842E-2</v>
      </c>
      <c r="Y47" s="67"/>
    </row>
    <row r="48" spans="1:25" ht="11.25" customHeight="1" x14ac:dyDescent="0.2">
      <c r="A48" s="43" t="s">
        <v>55</v>
      </c>
      <c r="B48" s="67">
        <f t="shared" si="23"/>
        <v>2.855600721857289</v>
      </c>
      <c r="C48" s="67">
        <v>1.6254949999999981</v>
      </c>
      <c r="D48" s="67">
        <v>1.2301057218572908</v>
      </c>
      <c r="E48" s="68"/>
      <c r="F48" s="67">
        <f t="shared" si="24"/>
        <v>5.3260694108789757</v>
      </c>
      <c r="G48" s="67">
        <v>3.8492250000000001</v>
      </c>
      <c r="H48" s="67">
        <v>1.4768444108789758</v>
      </c>
      <c r="I48" s="67"/>
      <c r="J48" s="113">
        <v>2.4704686890216867</v>
      </c>
      <c r="K48" s="113">
        <v>2.223730000000002</v>
      </c>
      <c r="L48" s="113">
        <v>0.24673868902168494</v>
      </c>
      <c r="M48" s="67"/>
      <c r="N48" s="67">
        <f t="shared" si="25"/>
        <v>0.99437927342263399</v>
      </c>
      <c r="O48" s="67">
        <v>0.589059</v>
      </c>
      <c r="P48" s="67">
        <v>0.40532027342263394</v>
      </c>
      <c r="Q48" s="68"/>
      <c r="R48" s="67">
        <f t="shared" si="26"/>
        <v>0.67285214887815736</v>
      </c>
      <c r="S48" s="67">
        <v>0.53996</v>
      </c>
      <c r="T48" s="67">
        <v>0.13289214887815742</v>
      </c>
      <c r="U48" s="67"/>
      <c r="V48" s="113">
        <v>-0.32152712454447663</v>
      </c>
      <c r="W48" s="113">
        <v>-4.9099000000000004E-2</v>
      </c>
      <c r="X48" s="113">
        <v>-0.27242812454447651</v>
      </c>
      <c r="Y48" s="67"/>
    </row>
    <row r="49" spans="1:25" ht="11.25" customHeight="1" x14ac:dyDescent="0.2">
      <c r="A49" s="43"/>
      <c r="B49" s="67"/>
      <c r="C49" s="67"/>
      <c r="D49" s="67"/>
      <c r="E49" s="68"/>
      <c r="F49" s="67"/>
      <c r="G49" s="67"/>
      <c r="H49" s="67"/>
      <c r="I49" s="67"/>
      <c r="J49" s="113"/>
      <c r="K49" s="113"/>
      <c r="L49" s="113"/>
      <c r="M49" s="67"/>
      <c r="N49" s="67"/>
      <c r="O49" s="67"/>
      <c r="P49" s="67"/>
      <c r="Q49" s="68"/>
      <c r="R49" s="67"/>
      <c r="S49" s="67"/>
      <c r="T49" s="67"/>
      <c r="U49" s="67"/>
      <c r="V49" s="113"/>
      <c r="W49" s="113"/>
      <c r="X49" s="113"/>
      <c r="Y49" s="67"/>
    </row>
    <row r="50" spans="1:25" s="1" customFormat="1" ht="11.25" customHeight="1" x14ac:dyDescent="0.25">
      <c r="A50" s="33" t="s">
        <v>56</v>
      </c>
      <c r="B50" s="65">
        <f>SUM(C50:D50)</f>
        <v>6.2707725088768136</v>
      </c>
      <c r="C50" s="65">
        <f>SUM(C51:C57)</f>
        <v>4.1347229999999984</v>
      </c>
      <c r="D50" s="65">
        <f>SUM(D51:D57)</f>
        <v>2.1360495088768152</v>
      </c>
      <c r="E50" s="69"/>
      <c r="F50" s="65">
        <f>SUM(G50:H50)</f>
        <v>18.134783230710667</v>
      </c>
      <c r="G50" s="65">
        <f>SUM(G51:G57)</f>
        <v>14.022759666666667</v>
      </c>
      <c r="H50" s="65">
        <f>SUM(H51:H57)</f>
        <v>4.1120235640439997</v>
      </c>
      <c r="I50" s="65"/>
      <c r="J50" s="112">
        <v>11.864010721833854</v>
      </c>
      <c r="K50" s="112">
        <v>9.8880366666666681</v>
      </c>
      <c r="L50" s="112">
        <v>1.9759740551671845</v>
      </c>
      <c r="M50" s="65"/>
      <c r="N50" s="65">
        <f>SUM(O50:P50)</f>
        <v>43.814084269626264</v>
      </c>
      <c r="O50" s="65">
        <f>SUM(O51:O57)</f>
        <v>28.438302326666683</v>
      </c>
      <c r="P50" s="65">
        <f>SUM(P51:P57)</f>
        <v>15.375781942959577</v>
      </c>
      <c r="Q50" s="69"/>
      <c r="R50" s="65">
        <f>SUM(S50:T50)</f>
        <v>66.474372951715381</v>
      </c>
      <c r="S50" s="65">
        <f>SUM(S51:S57)</f>
        <v>52.096349499999988</v>
      </c>
      <c r="T50" s="65">
        <f>SUM(T51:T57)</f>
        <v>14.378023451715396</v>
      </c>
      <c r="U50" s="65"/>
      <c r="V50" s="112">
        <v>22.660288682089117</v>
      </c>
      <c r="W50" s="112">
        <v>23.658047173333305</v>
      </c>
      <c r="X50" s="112">
        <v>-0.99775849124418059</v>
      </c>
      <c r="Y50" s="65"/>
    </row>
    <row r="51" spans="1:25" ht="11.25" customHeight="1" x14ac:dyDescent="0.2">
      <c r="A51" s="43" t="s">
        <v>57</v>
      </c>
      <c r="B51" s="67">
        <f t="shared" ref="B51:B57" si="27">SUM(C51:D51)</f>
        <v>0.44687774962759957</v>
      </c>
      <c r="C51" s="67">
        <v>0.39591666666666669</v>
      </c>
      <c r="D51" s="67">
        <v>5.0961082960932859E-2</v>
      </c>
      <c r="E51" s="68"/>
      <c r="F51" s="67">
        <f t="shared" ref="F51:F57" si="28">SUM(G51:H51)</f>
        <v>1.5923881107930911</v>
      </c>
      <c r="G51" s="67">
        <v>1.31925</v>
      </c>
      <c r="H51" s="67">
        <v>0.27313811079309097</v>
      </c>
      <c r="I51" s="67"/>
      <c r="J51" s="113">
        <v>1.1455103611654915</v>
      </c>
      <c r="K51" s="113">
        <v>0.92333333333333334</v>
      </c>
      <c r="L51" s="113">
        <v>0.22217702783215812</v>
      </c>
      <c r="M51" s="67"/>
      <c r="N51" s="67">
        <f t="shared" ref="N51:N57" si="29">SUM(O51:P51)</f>
        <v>1.6384012363794564</v>
      </c>
      <c r="O51" s="67">
        <v>1.4214666666666695</v>
      </c>
      <c r="P51" s="67">
        <v>0.21693456971278685</v>
      </c>
      <c r="Q51" s="68"/>
      <c r="R51" s="67">
        <f t="shared" ref="R51:R57" si="30">SUM(S51:T51)</f>
        <v>3.3972825622053335</v>
      </c>
      <c r="S51" s="67">
        <v>2.8119009999999998</v>
      </c>
      <c r="T51" s="67">
        <v>0.58538156220533366</v>
      </c>
      <c r="U51" s="67"/>
      <c r="V51" s="113">
        <v>1.7588813258258771</v>
      </c>
      <c r="W51" s="113">
        <v>1.3904343333333302</v>
      </c>
      <c r="X51" s="113">
        <v>0.36844699249254681</v>
      </c>
      <c r="Y51" s="67"/>
    </row>
    <row r="52" spans="1:25" ht="11.25" customHeight="1" x14ac:dyDescent="0.2">
      <c r="A52" s="43" t="s">
        <v>58</v>
      </c>
      <c r="B52" s="67">
        <f t="shared" si="27"/>
        <v>0.99734117100548514</v>
      </c>
      <c r="C52" s="67">
        <v>0.55900000000000005</v>
      </c>
      <c r="D52" s="67">
        <v>0.43834117100548503</v>
      </c>
      <c r="E52" s="68"/>
      <c r="F52" s="67">
        <f t="shared" si="28"/>
        <v>2.5780271205745908</v>
      </c>
      <c r="G52" s="67">
        <v>1.5268920000000001</v>
      </c>
      <c r="H52" s="67">
        <v>1.0511351205745909</v>
      </c>
      <c r="I52" s="67"/>
      <c r="J52" s="113">
        <v>1.5806859495691057</v>
      </c>
      <c r="K52" s="113">
        <v>0.96789200000000009</v>
      </c>
      <c r="L52" s="113">
        <v>0.61279394956910593</v>
      </c>
      <c r="M52" s="67"/>
      <c r="N52" s="67">
        <f t="shared" si="29"/>
        <v>26.011012512450876</v>
      </c>
      <c r="O52" s="67">
        <v>16.22648550000001</v>
      </c>
      <c r="P52" s="67">
        <v>9.7845270124508659</v>
      </c>
      <c r="Q52" s="68"/>
      <c r="R52" s="67">
        <f t="shared" si="30"/>
        <v>37.252413852994046</v>
      </c>
      <c r="S52" s="67">
        <v>28.348081499999999</v>
      </c>
      <c r="T52" s="67">
        <v>8.9043323529940448</v>
      </c>
      <c r="U52" s="67"/>
      <c r="V52" s="113">
        <v>11.24140134054317</v>
      </c>
      <c r="W52" s="113">
        <v>12.12159599999999</v>
      </c>
      <c r="X52" s="113">
        <v>-0.88019465945682107</v>
      </c>
      <c r="Y52" s="67"/>
    </row>
    <row r="53" spans="1:25" ht="11.25" customHeight="1" x14ac:dyDescent="0.2">
      <c r="A53" s="43" t="s">
        <v>59</v>
      </c>
      <c r="B53" s="67">
        <f t="shared" si="27"/>
        <v>2.7657398491481286</v>
      </c>
      <c r="C53" s="67">
        <v>1.6954729999999982</v>
      </c>
      <c r="D53" s="67">
        <v>1.0702668491481302</v>
      </c>
      <c r="E53" s="68"/>
      <c r="F53" s="67">
        <f t="shared" si="28"/>
        <v>11.745761327561361</v>
      </c>
      <c r="G53" s="67">
        <v>9.3877066666666664</v>
      </c>
      <c r="H53" s="67">
        <v>2.3580546608946951</v>
      </c>
      <c r="I53" s="67"/>
      <c r="J53" s="113">
        <v>8.9800214784132315</v>
      </c>
      <c r="K53" s="113">
        <v>7.6922336666666684</v>
      </c>
      <c r="L53" s="113">
        <v>1.2877878117465649</v>
      </c>
      <c r="M53" s="67"/>
      <c r="N53" s="67">
        <f t="shared" si="29"/>
        <v>7.8868894679279382</v>
      </c>
      <c r="O53" s="67">
        <v>5.253095000000001</v>
      </c>
      <c r="P53" s="67">
        <v>2.6337944679279368</v>
      </c>
      <c r="Q53" s="68"/>
      <c r="R53" s="67">
        <f t="shared" si="30"/>
        <v>15.232015221327767</v>
      </c>
      <c r="S53" s="67">
        <v>11.929649999999999</v>
      </c>
      <c r="T53" s="67">
        <v>3.3023652213277681</v>
      </c>
      <c r="U53" s="67"/>
      <c r="V53" s="113">
        <v>7.3451257533998291</v>
      </c>
      <c r="W53" s="113">
        <v>6.6765549999999978</v>
      </c>
      <c r="X53" s="113">
        <v>0.6685707533998313</v>
      </c>
      <c r="Y53" s="67"/>
    </row>
    <row r="54" spans="1:25" ht="11.25" customHeight="1" x14ac:dyDescent="0.2">
      <c r="A54" s="43" t="s">
        <v>60</v>
      </c>
      <c r="B54" s="67">
        <f t="shared" si="27"/>
        <v>2.9059521803269813E-2</v>
      </c>
      <c r="C54" s="67">
        <v>2.5499999999999998E-2</v>
      </c>
      <c r="D54" s="67">
        <v>3.5595218032698135E-3</v>
      </c>
      <c r="E54" s="68"/>
      <c r="F54" s="67">
        <f t="shared" si="28"/>
        <v>3.401711696064029E-2</v>
      </c>
      <c r="G54" s="67">
        <v>3.15E-2</v>
      </c>
      <c r="H54" s="67">
        <v>2.5171169606402889E-3</v>
      </c>
      <c r="I54" s="67"/>
      <c r="J54" s="113">
        <v>4.9575951573704764E-3</v>
      </c>
      <c r="K54" s="113">
        <v>6.0000000000000019E-3</v>
      </c>
      <c r="L54" s="113">
        <v>-1.0424048426295246E-3</v>
      </c>
      <c r="M54" s="67"/>
      <c r="N54" s="67">
        <f t="shared" si="29"/>
        <v>1.4373535048903079</v>
      </c>
      <c r="O54" s="67">
        <v>1.1479999999999999</v>
      </c>
      <c r="P54" s="67">
        <v>0.28935350489030803</v>
      </c>
      <c r="Q54" s="68"/>
      <c r="R54" s="67">
        <f t="shared" si="30"/>
        <v>1.6057546452368068</v>
      </c>
      <c r="S54" s="67">
        <v>1.2712999999999999</v>
      </c>
      <c r="T54" s="67">
        <v>0.33445464523680685</v>
      </c>
      <c r="U54" s="67"/>
      <c r="V54" s="113">
        <v>0.16840114034649889</v>
      </c>
      <c r="W54" s="113">
        <v>0.12329999999999997</v>
      </c>
      <c r="X54" s="113">
        <v>4.5101140346498814E-2</v>
      </c>
      <c r="Y54" s="67"/>
    </row>
    <row r="55" spans="1:25" ht="11.25" customHeight="1" x14ac:dyDescent="0.2">
      <c r="A55" s="43" t="s">
        <v>61</v>
      </c>
      <c r="B55" s="67">
        <f t="shared" si="27"/>
        <v>0.2</v>
      </c>
      <c r="C55" s="67">
        <v>0.2</v>
      </c>
      <c r="D55" s="67">
        <v>0</v>
      </c>
      <c r="E55" s="68"/>
      <c r="F55" s="67">
        <f t="shared" si="28"/>
        <v>0.26200759419836223</v>
      </c>
      <c r="G55" s="67">
        <v>0.246</v>
      </c>
      <c r="H55" s="67">
        <v>1.6007594198362243E-2</v>
      </c>
      <c r="I55" s="67"/>
      <c r="J55" s="113">
        <v>6.2007594198362215E-2</v>
      </c>
      <c r="K55" s="113">
        <v>4.5999999999999985E-2</v>
      </c>
      <c r="L55" s="113">
        <v>1.6007594198362243E-2</v>
      </c>
      <c r="M55" s="67"/>
      <c r="N55" s="67">
        <f t="shared" si="29"/>
        <v>0.30835258470628818</v>
      </c>
      <c r="O55" s="67">
        <v>0.23300000000000001</v>
      </c>
      <c r="P55" s="67">
        <v>7.5352584706288181E-2</v>
      </c>
      <c r="Q55" s="68"/>
      <c r="R55" s="67">
        <f t="shared" si="30"/>
        <v>1.3004144692546034</v>
      </c>
      <c r="S55" s="67">
        <v>1.2520340000000001</v>
      </c>
      <c r="T55" s="67">
        <v>4.8380469254603285E-2</v>
      </c>
      <c r="U55" s="67"/>
      <c r="V55" s="113">
        <v>0.99206188454831512</v>
      </c>
      <c r="W55" s="113">
        <v>1.019034</v>
      </c>
      <c r="X55" s="113">
        <v>-2.6972115451684896E-2</v>
      </c>
      <c r="Y55" s="67"/>
    </row>
    <row r="56" spans="1:25" ht="11.25" customHeight="1" x14ac:dyDescent="0.2">
      <c r="A56" s="43" t="s">
        <v>62</v>
      </c>
      <c r="B56" s="67">
        <f t="shared" si="27"/>
        <v>9.6753376888026571E-2</v>
      </c>
      <c r="C56" s="67">
        <v>5.45E-2</v>
      </c>
      <c r="D56" s="67">
        <v>4.2253376888026564E-2</v>
      </c>
      <c r="E56" s="68"/>
      <c r="F56" s="67">
        <f t="shared" si="28"/>
        <v>0</v>
      </c>
      <c r="G56" s="67">
        <v>0</v>
      </c>
      <c r="H56" s="67">
        <v>0</v>
      </c>
      <c r="I56" s="67"/>
      <c r="J56" s="113">
        <v>-9.6753376888026571E-2</v>
      </c>
      <c r="K56" s="113">
        <v>-5.45E-2</v>
      </c>
      <c r="L56" s="113">
        <v>-4.2253376888026564E-2</v>
      </c>
      <c r="M56" s="67"/>
      <c r="N56" s="67">
        <f t="shared" si="29"/>
        <v>0.87802256932972755</v>
      </c>
      <c r="O56" s="67">
        <v>0.69454358000000005</v>
      </c>
      <c r="P56" s="67">
        <v>0.18347898932972748</v>
      </c>
      <c r="Q56" s="68"/>
      <c r="R56" s="67">
        <f t="shared" si="30"/>
        <v>0.6092961824039651</v>
      </c>
      <c r="S56" s="67">
        <v>0.45800000000000002</v>
      </c>
      <c r="T56" s="67">
        <v>0.15129618240396514</v>
      </c>
      <c r="U56" s="67"/>
      <c r="V56" s="113">
        <v>-0.26872638692576245</v>
      </c>
      <c r="W56" s="113">
        <v>-0.23654358000000003</v>
      </c>
      <c r="X56" s="113">
        <v>-3.2182806925762336E-2</v>
      </c>
      <c r="Y56" s="67"/>
    </row>
    <row r="57" spans="1:25" ht="11.25" customHeight="1" x14ac:dyDescent="0.2">
      <c r="A57" s="43" t="s">
        <v>63</v>
      </c>
      <c r="B57" s="67">
        <f t="shared" si="27"/>
        <v>1.7350008404043038</v>
      </c>
      <c r="C57" s="67">
        <v>1.2043333333333333</v>
      </c>
      <c r="D57" s="67">
        <v>0.53066750707097055</v>
      </c>
      <c r="E57" s="68"/>
      <c r="F57" s="67">
        <f t="shared" si="28"/>
        <v>1.9225819606226207</v>
      </c>
      <c r="G57" s="67">
        <v>1.5114110000000001</v>
      </c>
      <c r="H57" s="67">
        <v>0.41117096062262065</v>
      </c>
      <c r="I57" s="67"/>
      <c r="J57" s="113">
        <v>0.18758112021831685</v>
      </c>
      <c r="K57" s="113">
        <v>0.3070776666666668</v>
      </c>
      <c r="L57" s="113">
        <v>-0.11949654644834989</v>
      </c>
      <c r="M57" s="67"/>
      <c r="N57" s="67">
        <f t="shared" si="29"/>
        <v>5.6540523939416669</v>
      </c>
      <c r="O57" s="67">
        <v>3.4617115800000002</v>
      </c>
      <c r="P57" s="67">
        <v>2.1923408139416667</v>
      </c>
      <c r="Q57" s="68"/>
      <c r="R57" s="67">
        <f t="shared" si="30"/>
        <v>7.0771960182928755</v>
      </c>
      <c r="S57" s="67">
        <v>6.0253829999999997</v>
      </c>
      <c r="T57" s="67">
        <v>1.0518130182928762</v>
      </c>
      <c r="U57" s="67"/>
      <c r="V57" s="113">
        <v>1.4231436243512086</v>
      </c>
      <c r="W57" s="113">
        <v>2.5636714199999995</v>
      </c>
      <c r="X57" s="113">
        <v>-1.1405277956487905</v>
      </c>
      <c r="Y57" s="67"/>
    </row>
    <row r="58" spans="1:25" ht="11.25" customHeight="1" x14ac:dyDescent="0.2">
      <c r="A58" s="43"/>
      <c r="B58" s="67"/>
      <c r="C58" s="67"/>
      <c r="D58" s="67"/>
      <c r="E58" s="68"/>
      <c r="F58" s="67"/>
      <c r="G58" s="67"/>
      <c r="H58" s="67"/>
      <c r="I58" s="67"/>
      <c r="J58" s="113"/>
      <c r="K58" s="113"/>
      <c r="L58" s="113"/>
      <c r="M58" s="67"/>
      <c r="N58" s="67"/>
      <c r="O58" s="67"/>
      <c r="P58" s="67"/>
      <c r="Q58" s="68"/>
      <c r="R58" s="67"/>
      <c r="S58" s="67"/>
      <c r="T58" s="67"/>
      <c r="U58" s="67"/>
      <c r="V58" s="113"/>
      <c r="W58" s="113"/>
      <c r="X58" s="113"/>
      <c r="Y58" s="67"/>
    </row>
    <row r="59" spans="1:25" s="1" customFormat="1" ht="11.25" customHeight="1" x14ac:dyDescent="0.25">
      <c r="A59" s="33" t="s">
        <v>64</v>
      </c>
      <c r="B59" s="65">
        <f>SUM(C59:D59)</f>
        <v>13.761068374113878</v>
      </c>
      <c r="C59" s="65">
        <f>SUM(C60:C70)</f>
        <v>9.7454673333333304</v>
      </c>
      <c r="D59" s="65">
        <f>SUM(D60:D70)</f>
        <v>4.0156010407805471</v>
      </c>
      <c r="E59" s="69"/>
      <c r="F59" s="65">
        <f>SUM(G59:H59)</f>
        <v>32.094573366549959</v>
      </c>
      <c r="G59" s="65">
        <f>SUM(G60:G70)</f>
        <v>25.755873999999999</v>
      </c>
      <c r="H59" s="65">
        <f>SUM(H60:H70)</f>
        <v>6.3386993665499629</v>
      </c>
      <c r="I59" s="65"/>
      <c r="J59" s="112">
        <v>18.333504992436083</v>
      </c>
      <c r="K59" s="112">
        <v>16.010406666666668</v>
      </c>
      <c r="L59" s="112">
        <v>2.3230983257694158</v>
      </c>
      <c r="M59" s="65"/>
      <c r="N59" s="65">
        <f>SUM(O59:P59)</f>
        <v>30.641054568320371</v>
      </c>
      <c r="O59" s="65">
        <f>SUM(O60:O70)</f>
        <v>23.542122300000003</v>
      </c>
      <c r="P59" s="65">
        <f>SUM(P60:P70)</f>
        <v>7.0989322683203664</v>
      </c>
      <c r="Q59" s="69"/>
      <c r="R59" s="65">
        <f>SUM(S59:T59)</f>
        <v>40.839617786214347</v>
      </c>
      <c r="S59" s="65">
        <f>SUM(S60:S70)</f>
        <v>34.171994500000004</v>
      </c>
      <c r="T59" s="65">
        <f>SUM(T60:T70)</f>
        <v>6.6676232862143445</v>
      </c>
      <c r="U59" s="65"/>
      <c r="V59" s="112">
        <v>10.198563217893977</v>
      </c>
      <c r="W59" s="112">
        <v>10.629872200000001</v>
      </c>
      <c r="X59" s="112">
        <v>-0.43130898210602187</v>
      </c>
      <c r="Y59" s="65"/>
    </row>
    <row r="60" spans="1:25" ht="11.25" customHeight="1" x14ac:dyDescent="0.2">
      <c r="A60" s="43" t="s">
        <v>65</v>
      </c>
      <c r="B60" s="67">
        <f t="shared" ref="B60:B70" si="31">SUM(C60:D60)</f>
        <v>2.1200692802156262</v>
      </c>
      <c r="C60" s="67">
        <v>1.6910300000000007</v>
      </c>
      <c r="D60" s="67">
        <v>0.42903928021562554</v>
      </c>
      <c r="E60" s="68"/>
      <c r="F60" s="67">
        <f t="shared" ref="F60:F70" si="32">SUM(G60:H60)</f>
        <v>3.3583195394115197</v>
      </c>
      <c r="G60" s="67">
        <v>2.6771500000000001</v>
      </c>
      <c r="H60" s="67">
        <v>0.68116953941151948</v>
      </c>
      <c r="I60" s="67"/>
      <c r="J60" s="113">
        <v>1.2382502591958935</v>
      </c>
      <c r="K60" s="113">
        <v>0.98611999999999944</v>
      </c>
      <c r="L60" s="113">
        <v>0.25213025919589394</v>
      </c>
      <c r="M60" s="67"/>
      <c r="N60" s="67">
        <f t="shared" ref="N60:N70" si="33">SUM(O60:P60)</f>
        <v>3.5584418919090908</v>
      </c>
      <c r="O60" s="67">
        <v>2.7897059666666668</v>
      </c>
      <c r="P60" s="67">
        <v>0.76873592524242418</v>
      </c>
      <c r="Q60" s="68"/>
      <c r="R60" s="67">
        <f t="shared" ref="R60:R70" si="34">SUM(S60:T60)</f>
        <v>4.4072599463539142</v>
      </c>
      <c r="S60" s="67">
        <v>3.360007</v>
      </c>
      <c r="T60" s="67">
        <v>1.0472529463539144</v>
      </c>
      <c r="U60" s="67"/>
      <c r="V60" s="113">
        <v>0.84881805444482339</v>
      </c>
      <c r="W60" s="113">
        <v>0.57030103333333315</v>
      </c>
      <c r="X60" s="113">
        <v>0.27851702111149024</v>
      </c>
      <c r="Y60" s="67"/>
    </row>
    <row r="61" spans="1:25" ht="11.25" customHeight="1" x14ac:dyDescent="0.2">
      <c r="A61" s="43" t="s">
        <v>66</v>
      </c>
      <c r="B61" s="67">
        <f t="shared" si="31"/>
        <v>0</v>
      </c>
      <c r="C61" s="67">
        <v>0</v>
      </c>
      <c r="D61" s="67">
        <v>0</v>
      </c>
      <c r="E61" s="68"/>
      <c r="F61" s="67">
        <f t="shared" si="32"/>
        <v>6.8509362923996148E-2</v>
      </c>
      <c r="G61" s="67">
        <v>4.4999999999999998E-2</v>
      </c>
      <c r="H61" s="67">
        <v>2.3509362923996156E-2</v>
      </c>
      <c r="I61" s="67"/>
      <c r="J61" s="113">
        <v>6.8509362923996148E-2</v>
      </c>
      <c r="K61" s="113">
        <v>4.4999999999999998E-2</v>
      </c>
      <c r="L61" s="113">
        <v>2.3509362923996156E-2</v>
      </c>
      <c r="M61" s="67"/>
      <c r="N61" s="67">
        <f t="shared" si="33"/>
        <v>1.7461965243834126E-2</v>
      </c>
      <c r="O61" s="67">
        <v>1.4E-2</v>
      </c>
      <c r="P61" s="67">
        <v>3.4619652438341256E-3</v>
      </c>
      <c r="Q61" s="68"/>
      <c r="R61" s="67">
        <f t="shared" si="34"/>
        <v>6.8066611348876413E-2</v>
      </c>
      <c r="S61" s="67">
        <v>2.9000000000000001E-2</v>
      </c>
      <c r="T61" s="67">
        <v>3.9066611348876415E-2</v>
      </c>
      <c r="U61" s="67"/>
      <c r="V61" s="113">
        <v>5.0604646105042284E-2</v>
      </c>
      <c r="W61" s="113">
        <v>1.5000000000000001E-2</v>
      </c>
      <c r="X61" s="113">
        <v>3.5604646105042291E-2</v>
      </c>
      <c r="Y61" s="67"/>
    </row>
    <row r="62" spans="1:25" ht="11.25" customHeight="1" x14ac:dyDescent="0.2">
      <c r="A62" s="43" t="s">
        <v>67</v>
      </c>
      <c r="B62" s="67">
        <f t="shared" si="31"/>
        <v>3.5920000000000001</v>
      </c>
      <c r="C62" s="67">
        <v>3.5920000000000001</v>
      </c>
      <c r="D62" s="67">
        <v>0</v>
      </c>
      <c r="E62" s="68"/>
      <c r="F62" s="67">
        <f t="shared" si="32"/>
        <v>2.6259847019701725</v>
      </c>
      <c r="G62" s="67">
        <v>2.06</v>
      </c>
      <c r="H62" s="67">
        <v>0.56598470197017237</v>
      </c>
      <c r="I62" s="67"/>
      <c r="J62" s="113">
        <v>-0.96601529802982755</v>
      </c>
      <c r="K62" s="113">
        <v>-1.532</v>
      </c>
      <c r="L62" s="113">
        <v>0.56598470197017237</v>
      </c>
      <c r="M62" s="67"/>
      <c r="N62" s="67">
        <f t="shared" si="33"/>
        <v>4.673</v>
      </c>
      <c r="O62" s="67">
        <v>4.673</v>
      </c>
      <c r="P62" s="67">
        <v>0</v>
      </c>
      <c r="Q62" s="68"/>
      <c r="R62" s="67">
        <f t="shared" si="34"/>
        <v>2.4122087168521427</v>
      </c>
      <c r="S62" s="67">
        <v>1.9870000000000001</v>
      </c>
      <c r="T62" s="67">
        <v>0.42520871685214279</v>
      </c>
      <c r="U62" s="67"/>
      <c r="V62" s="113">
        <v>-2.2607912831478574</v>
      </c>
      <c r="W62" s="113">
        <v>-2.6859999999999999</v>
      </c>
      <c r="X62" s="113">
        <v>0.42520871685214279</v>
      </c>
      <c r="Y62" s="67"/>
    </row>
    <row r="63" spans="1:25" ht="11.25" customHeight="1" x14ac:dyDescent="0.2">
      <c r="A63" s="43" t="s">
        <v>126</v>
      </c>
      <c r="B63" s="67">
        <f t="shared" si="31"/>
        <v>0</v>
      </c>
      <c r="C63" s="67">
        <v>0</v>
      </c>
      <c r="D63" s="67">
        <v>0</v>
      </c>
      <c r="E63" s="68"/>
      <c r="F63" s="67">
        <f t="shared" si="32"/>
        <v>7.4999999999999997E-2</v>
      </c>
      <c r="G63" s="67">
        <v>7.4999999999999997E-2</v>
      </c>
      <c r="H63" s="67">
        <v>0</v>
      </c>
      <c r="I63" s="67"/>
      <c r="J63" s="113">
        <v>7.4999999999999997E-2</v>
      </c>
      <c r="K63" s="113">
        <v>7.4999999999999997E-2</v>
      </c>
      <c r="L63" s="113">
        <v>0</v>
      </c>
      <c r="M63" s="67"/>
      <c r="N63" s="67">
        <f t="shared" si="33"/>
        <v>0</v>
      </c>
      <c r="O63" s="67">
        <v>0</v>
      </c>
      <c r="P63" s="67">
        <v>0</v>
      </c>
      <c r="Q63" s="68"/>
      <c r="R63" s="67">
        <f t="shared" si="34"/>
        <v>0</v>
      </c>
      <c r="S63" s="67">
        <v>0</v>
      </c>
      <c r="T63" s="67">
        <v>0</v>
      </c>
      <c r="U63" s="67"/>
      <c r="V63" s="113">
        <v>0</v>
      </c>
      <c r="W63" s="113">
        <v>0</v>
      </c>
      <c r="X63" s="113">
        <v>0</v>
      </c>
      <c r="Y63" s="67"/>
    </row>
    <row r="64" spans="1:25" ht="11.25" customHeight="1" x14ac:dyDescent="0.2">
      <c r="A64" s="43" t="s">
        <v>68</v>
      </c>
      <c r="B64" s="67">
        <f t="shared" si="31"/>
        <v>0.843125297049369</v>
      </c>
      <c r="C64" s="67">
        <v>0.46744599999999992</v>
      </c>
      <c r="D64" s="67">
        <v>0.37567929704936914</v>
      </c>
      <c r="E64" s="68"/>
      <c r="F64" s="67">
        <f t="shared" si="32"/>
        <v>2.6007763430170847</v>
      </c>
      <c r="G64" s="67">
        <v>1.9810000000000001</v>
      </c>
      <c r="H64" s="67">
        <v>0.6197763430170844</v>
      </c>
      <c r="I64" s="67"/>
      <c r="J64" s="113">
        <v>1.7576510459677157</v>
      </c>
      <c r="K64" s="113">
        <v>1.5135540000000001</v>
      </c>
      <c r="L64" s="113">
        <v>0.24409704596771525</v>
      </c>
      <c r="M64" s="67"/>
      <c r="N64" s="67">
        <f t="shared" si="33"/>
        <v>12.039899342526761</v>
      </c>
      <c r="O64" s="67">
        <v>9.5722500000000004</v>
      </c>
      <c r="P64" s="67">
        <v>2.4676493425267605</v>
      </c>
      <c r="Q64" s="68"/>
      <c r="R64" s="67">
        <f t="shared" si="34"/>
        <v>19.176361054725056</v>
      </c>
      <c r="S64" s="67">
        <v>16.661687499999999</v>
      </c>
      <c r="T64" s="67">
        <v>2.514673554725058</v>
      </c>
      <c r="U64" s="67"/>
      <c r="V64" s="113">
        <v>7.1364617121982956</v>
      </c>
      <c r="W64" s="113">
        <v>7.0894374999999989</v>
      </c>
      <c r="X64" s="113">
        <v>4.7024212198297555E-2</v>
      </c>
      <c r="Y64" s="67"/>
    </row>
    <row r="65" spans="1:25" ht="11.25" customHeight="1" x14ac:dyDescent="0.2">
      <c r="A65" s="43" t="s">
        <v>69</v>
      </c>
      <c r="B65" s="67">
        <f t="shared" si="31"/>
        <v>1.3626298410050404</v>
      </c>
      <c r="C65" s="67">
        <v>0.82466666666666677</v>
      </c>
      <c r="D65" s="67">
        <v>0.53796317433837371</v>
      </c>
      <c r="E65" s="68"/>
      <c r="F65" s="67">
        <f t="shared" si="32"/>
        <v>11.972029548134214</v>
      </c>
      <c r="G65" s="67">
        <v>10.881</v>
      </c>
      <c r="H65" s="67">
        <v>1.0910295481342149</v>
      </c>
      <c r="I65" s="67"/>
      <c r="J65" s="113">
        <v>10.609399707129175</v>
      </c>
      <c r="K65" s="113">
        <v>10.056333333333333</v>
      </c>
      <c r="L65" s="113">
        <v>0.55306637379584123</v>
      </c>
      <c r="M65" s="67"/>
      <c r="N65" s="67">
        <f t="shared" si="33"/>
        <v>3.0147082712719824</v>
      </c>
      <c r="O65" s="67">
        <v>1.9019999999999999</v>
      </c>
      <c r="P65" s="67">
        <v>1.1127082712719822</v>
      </c>
      <c r="Q65" s="68"/>
      <c r="R65" s="67">
        <f t="shared" si="34"/>
        <v>0.32026857461746416</v>
      </c>
      <c r="S65" s="67">
        <v>0.3</v>
      </c>
      <c r="T65" s="67">
        <v>2.0268574617464175E-2</v>
      </c>
      <c r="U65" s="67"/>
      <c r="V65" s="113">
        <v>-2.6944396966545181</v>
      </c>
      <c r="W65" s="113">
        <v>-1.6019999999999999</v>
      </c>
      <c r="X65" s="113">
        <v>-1.092439696654518</v>
      </c>
      <c r="Y65" s="67"/>
    </row>
    <row r="66" spans="1:25" ht="11.25" customHeight="1" x14ac:dyDescent="0.2">
      <c r="A66" s="43" t="s">
        <v>70</v>
      </c>
      <c r="B66" s="67">
        <f t="shared" si="31"/>
        <v>1.2519231749180131</v>
      </c>
      <c r="C66" s="67">
        <v>0.654223</v>
      </c>
      <c r="D66" s="67">
        <v>0.59770017491801297</v>
      </c>
      <c r="E66" s="68"/>
      <c r="F66" s="67">
        <f t="shared" si="32"/>
        <v>2.3197108425156405</v>
      </c>
      <c r="G66" s="67">
        <v>1.7577239999999998</v>
      </c>
      <c r="H66" s="67">
        <v>0.56198684251564057</v>
      </c>
      <c r="I66" s="67"/>
      <c r="J66" s="113">
        <v>1.0677876675976274</v>
      </c>
      <c r="K66" s="113">
        <v>1.1035009999999998</v>
      </c>
      <c r="L66" s="113">
        <v>-3.57133324023724E-2</v>
      </c>
      <c r="M66" s="67"/>
      <c r="N66" s="67">
        <f t="shared" si="33"/>
        <v>2.8376190560377585</v>
      </c>
      <c r="O66" s="67">
        <v>1.381</v>
      </c>
      <c r="P66" s="67">
        <v>1.4566190560377585</v>
      </c>
      <c r="Q66" s="68"/>
      <c r="R66" s="67">
        <f t="shared" si="34"/>
        <v>2.9740371316137928</v>
      </c>
      <c r="S66" s="67">
        <v>2.3253000000000004</v>
      </c>
      <c r="T66" s="67">
        <v>0.64873713161379232</v>
      </c>
      <c r="U66" s="67"/>
      <c r="V66" s="113">
        <v>0.13641807557603425</v>
      </c>
      <c r="W66" s="113">
        <v>0.94430000000000036</v>
      </c>
      <c r="X66" s="113">
        <v>-0.80788192442396622</v>
      </c>
      <c r="Y66" s="67"/>
    </row>
    <row r="67" spans="1:25" ht="11.25" customHeight="1" x14ac:dyDescent="0.2">
      <c r="A67" s="43" t="s">
        <v>71</v>
      </c>
      <c r="B67" s="67">
        <f t="shared" si="31"/>
        <v>1.8627268113450248</v>
      </c>
      <c r="C67" s="67">
        <v>1.0356666666666667</v>
      </c>
      <c r="D67" s="67">
        <v>0.82706014467835809</v>
      </c>
      <c r="E67" s="68"/>
      <c r="F67" s="67">
        <f t="shared" si="32"/>
        <v>6.0977233982128105</v>
      </c>
      <c r="G67" s="67">
        <v>4.2119999999999997</v>
      </c>
      <c r="H67" s="67">
        <v>1.885723398212811</v>
      </c>
      <c r="I67" s="67"/>
      <c r="J67" s="113">
        <v>4.2349965868677852</v>
      </c>
      <c r="K67" s="113">
        <v>3.176333333333333</v>
      </c>
      <c r="L67" s="113">
        <v>1.0586632535344529</v>
      </c>
      <c r="M67" s="67"/>
      <c r="N67" s="67">
        <f t="shared" si="33"/>
        <v>3.7198417452961414</v>
      </c>
      <c r="O67" s="67">
        <v>2.6831666666666671</v>
      </c>
      <c r="P67" s="67">
        <v>1.0366750786294743</v>
      </c>
      <c r="Q67" s="68"/>
      <c r="R67" s="67">
        <f t="shared" si="34"/>
        <v>8.620797635359903</v>
      </c>
      <c r="S67" s="67">
        <v>6.9660000000000002</v>
      </c>
      <c r="T67" s="67">
        <v>1.6547976353599028</v>
      </c>
      <c r="U67" s="67"/>
      <c r="V67" s="113">
        <v>4.9009558900637611</v>
      </c>
      <c r="W67" s="113">
        <v>4.2828333333333326</v>
      </c>
      <c r="X67" s="113">
        <v>0.61812255673042849</v>
      </c>
      <c r="Y67" s="67"/>
    </row>
    <row r="68" spans="1:25" ht="11.25" customHeight="1" x14ac:dyDescent="0.2">
      <c r="A68" s="43" t="s">
        <v>72</v>
      </c>
      <c r="B68" s="67">
        <f t="shared" si="31"/>
        <v>2.5614323516039255</v>
      </c>
      <c r="C68" s="67">
        <v>1.3604349999999976</v>
      </c>
      <c r="D68" s="67">
        <v>1.2009973516039281</v>
      </c>
      <c r="E68" s="68"/>
      <c r="F68" s="67">
        <f t="shared" si="32"/>
        <v>2.9328931830949831</v>
      </c>
      <c r="G68" s="67">
        <v>2.0259999999999998</v>
      </c>
      <c r="H68" s="67">
        <v>0.90689318309498324</v>
      </c>
      <c r="I68" s="67"/>
      <c r="J68" s="113">
        <v>0.37146083149105769</v>
      </c>
      <c r="K68" s="113">
        <v>0.66556500000000218</v>
      </c>
      <c r="L68" s="113">
        <v>-0.29410416850894483</v>
      </c>
      <c r="M68" s="67"/>
      <c r="N68" s="67">
        <f t="shared" si="33"/>
        <v>0.26249957662997458</v>
      </c>
      <c r="O68" s="67">
        <v>0.19400000000000001</v>
      </c>
      <c r="P68" s="67">
        <v>6.8499576629974607E-2</v>
      </c>
      <c r="Q68" s="68"/>
      <c r="R68" s="67">
        <f t="shared" si="34"/>
        <v>0.75278186427945415</v>
      </c>
      <c r="S68" s="67">
        <v>0.75</v>
      </c>
      <c r="T68" s="67">
        <v>2.7818642794541133E-3</v>
      </c>
      <c r="U68" s="67"/>
      <c r="V68" s="113">
        <v>0.49028228764947956</v>
      </c>
      <c r="W68" s="113">
        <v>0.55600000000000005</v>
      </c>
      <c r="X68" s="113">
        <v>-6.5717712350520499E-2</v>
      </c>
      <c r="Y68" s="67"/>
    </row>
    <row r="69" spans="1:25" ht="11.25" customHeight="1" x14ac:dyDescent="0.2">
      <c r="A69" s="31" t="s">
        <v>73</v>
      </c>
      <c r="B69" s="67">
        <f t="shared" si="31"/>
        <v>0.16716161797687967</v>
      </c>
      <c r="C69" s="67">
        <v>0.12</v>
      </c>
      <c r="D69" s="67">
        <v>4.7161617976879677E-2</v>
      </c>
      <c r="E69" s="68"/>
      <c r="F69" s="67">
        <f t="shared" si="32"/>
        <v>4.3626447269542012E-2</v>
      </c>
      <c r="G69" s="67">
        <v>4.1000000000000002E-2</v>
      </c>
      <c r="H69" s="67">
        <v>2.626447269542012E-3</v>
      </c>
      <c r="I69" s="67"/>
      <c r="J69" s="113">
        <v>-0.12353517070733766</v>
      </c>
      <c r="K69" s="113">
        <v>-7.8999999999999987E-2</v>
      </c>
      <c r="L69" s="113">
        <v>-4.4535170707337667E-2</v>
      </c>
      <c r="M69" s="67"/>
      <c r="N69" s="67">
        <f t="shared" si="33"/>
        <v>0.51758271940482459</v>
      </c>
      <c r="O69" s="67">
        <v>0.33299966666666669</v>
      </c>
      <c r="P69" s="67">
        <v>0.18458305273815784</v>
      </c>
      <c r="Q69" s="68"/>
      <c r="R69" s="67">
        <f t="shared" si="34"/>
        <v>2.1078362510637394</v>
      </c>
      <c r="S69" s="67">
        <v>1.7929999999999999</v>
      </c>
      <c r="T69" s="67">
        <v>0.31483625106373925</v>
      </c>
      <c r="U69" s="67"/>
      <c r="V69" s="113">
        <v>1.5902535316589148</v>
      </c>
      <c r="W69" s="113">
        <v>1.4600003333333333</v>
      </c>
      <c r="X69" s="113">
        <v>0.13025319832558141</v>
      </c>
      <c r="Y69" s="67"/>
    </row>
    <row r="70" spans="1:25" ht="11.25" customHeight="1" x14ac:dyDescent="0.2">
      <c r="A70" s="31" t="s">
        <v>74</v>
      </c>
      <c r="B70" s="67">
        <f t="shared" si="31"/>
        <v>0</v>
      </c>
      <c r="C70" s="67">
        <v>0</v>
      </c>
      <c r="D70" s="67">
        <v>0</v>
      </c>
      <c r="E70" s="68"/>
      <c r="F70" s="67">
        <f t="shared" si="32"/>
        <v>0</v>
      </c>
      <c r="G70" s="67">
        <v>0</v>
      </c>
      <c r="H70" s="67">
        <v>0</v>
      </c>
      <c r="I70" s="67"/>
      <c r="J70" s="113">
        <v>0</v>
      </c>
      <c r="K70" s="113">
        <v>0</v>
      </c>
      <c r="L70" s="113">
        <v>0</v>
      </c>
      <c r="M70" s="67"/>
      <c r="N70" s="67">
        <f t="shared" si="33"/>
        <v>0</v>
      </c>
      <c r="O70" s="67">
        <v>0</v>
      </c>
      <c r="P70" s="67">
        <v>0</v>
      </c>
      <c r="Q70" s="68"/>
      <c r="R70" s="67">
        <f t="shared" si="34"/>
        <v>0</v>
      </c>
      <c r="S70" s="67">
        <v>0</v>
      </c>
      <c r="T70" s="67">
        <v>0</v>
      </c>
      <c r="U70" s="67"/>
      <c r="V70" s="113">
        <v>0</v>
      </c>
      <c r="W70" s="113">
        <v>0</v>
      </c>
      <c r="X70" s="113">
        <v>0</v>
      </c>
      <c r="Y70" s="67"/>
    </row>
    <row r="71" spans="1:25" ht="11.25" customHeight="1" x14ac:dyDescent="0.2">
      <c r="A71" s="31"/>
      <c r="B71" s="67"/>
      <c r="C71" s="67"/>
      <c r="D71" s="67"/>
      <c r="E71" s="68"/>
      <c r="F71" s="67"/>
      <c r="G71" s="67"/>
      <c r="H71" s="67"/>
      <c r="I71" s="67"/>
      <c r="J71" s="113"/>
      <c r="K71" s="113"/>
      <c r="L71" s="113"/>
      <c r="M71" s="67"/>
      <c r="N71" s="67"/>
      <c r="O71" s="67"/>
      <c r="P71" s="67"/>
      <c r="Q71" s="68"/>
      <c r="R71" s="67"/>
      <c r="S71" s="67"/>
      <c r="T71" s="67"/>
      <c r="U71" s="67"/>
      <c r="V71" s="113"/>
      <c r="W71" s="113"/>
      <c r="X71" s="113"/>
      <c r="Y71" s="67"/>
    </row>
    <row r="72" spans="1:25" s="1" customFormat="1" ht="11.25" customHeight="1" x14ac:dyDescent="0.25">
      <c r="A72" s="33" t="s">
        <v>76</v>
      </c>
      <c r="B72" s="65">
        <f>SUM(C72:D72)</f>
        <v>1.270341885182765</v>
      </c>
      <c r="C72" s="65">
        <f>SUM(C73:C77)</f>
        <v>0.91585300000000003</v>
      </c>
      <c r="D72" s="65">
        <f>SUM(D73:D77)</f>
        <v>0.35448888518276489</v>
      </c>
      <c r="E72" s="69"/>
      <c r="F72" s="65">
        <f>SUM(G72:H72)</f>
        <v>1.9591526627334901</v>
      </c>
      <c r="G72" s="65">
        <f>SUM(G73:G77)</f>
        <v>1.4530499999999997</v>
      </c>
      <c r="H72" s="65">
        <f>SUM(H73:H77)</f>
        <v>0.50610266273349036</v>
      </c>
      <c r="I72" s="65"/>
      <c r="J72" s="112">
        <v>0.68881077755072506</v>
      </c>
      <c r="K72" s="112">
        <v>0.5371969999999997</v>
      </c>
      <c r="L72" s="112">
        <v>0.15161377755072547</v>
      </c>
      <c r="M72" s="65"/>
      <c r="N72" s="65">
        <f>SUM(O72:P72)</f>
        <v>12.203469380819207</v>
      </c>
      <c r="O72" s="65">
        <f>SUM(O73:O77)</f>
        <v>11.031333333333334</v>
      </c>
      <c r="P72" s="65">
        <f>SUM(P73:P77)</f>
        <v>1.172136047485874</v>
      </c>
      <c r="Q72" s="69"/>
      <c r="R72" s="65">
        <f>SUM(S72:T72)</f>
        <v>9.2059219117575672</v>
      </c>
      <c r="S72" s="65">
        <f>SUM(S73:S77)</f>
        <v>8.5858990000000013</v>
      </c>
      <c r="T72" s="65">
        <f>SUM(T73:T77)</f>
        <v>0.62002291175756685</v>
      </c>
      <c r="U72" s="65"/>
      <c r="V72" s="112">
        <v>-2.9975474690616402</v>
      </c>
      <c r="W72" s="112">
        <v>-2.445434333333333</v>
      </c>
      <c r="X72" s="112">
        <v>-0.55211313572830711</v>
      </c>
      <c r="Y72" s="65"/>
    </row>
    <row r="73" spans="1:25" ht="11.25" customHeight="1" x14ac:dyDescent="0.2">
      <c r="A73" s="43" t="s">
        <v>77</v>
      </c>
      <c r="B73" s="67">
        <f t="shared" ref="B73:B77" si="35">SUM(C73:D73)</f>
        <v>0.61085557118270573</v>
      </c>
      <c r="C73" s="67">
        <v>0.54500000000000004</v>
      </c>
      <c r="D73" s="67">
        <v>6.5855571182705727E-2</v>
      </c>
      <c r="E73" s="68"/>
      <c r="F73" s="67">
        <f t="shared" ref="F73:F77" si="36">SUM(G73:H73)</f>
        <v>0.15354947217904236</v>
      </c>
      <c r="G73" s="67">
        <v>0.104</v>
      </c>
      <c r="H73" s="67">
        <v>4.9549472179042368E-2</v>
      </c>
      <c r="I73" s="67"/>
      <c r="J73" s="113">
        <v>-0.45730609900366337</v>
      </c>
      <c r="K73" s="113">
        <v>-0.44100000000000006</v>
      </c>
      <c r="L73" s="113">
        <v>-1.6306099003663359E-2</v>
      </c>
      <c r="M73" s="67"/>
      <c r="N73" s="67">
        <f t="shared" ref="N73:N77" si="37">SUM(O73:P73)</f>
        <v>5.2454767539219764</v>
      </c>
      <c r="O73" s="67">
        <v>5.24</v>
      </c>
      <c r="P73" s="67">
        <v>5.4767539219766062E-3</v>
      </c>
      <c r="Q73" s="68"/>
      <c r="R73" s="67">
        <f t="shared" ref="R73:R77" si="38">SUM(S73:T73)</f>
        <v>2.4500000000000002</v>
      </c>
      <c r="S73" s="67">
        <v>2.4500000000000002</v>
      </c>
      <c r="T73" s="67">
        <v>0</v>
      </c>
      <c r="U73" s="67"/>
      <c r="V73" s="113">
        <v>-2.7954767539219763</v>
      </c>
      <c r="W73" s="113">
        <v>-2.79</v>
      </c>
      <c r="X73" s="113">
        <v>-5.4767539219766062E-3</v>
      </c>
      <c r="Y73" s="67"/>
    </row>
    <row r="74" spans="1:25" ht="11.25" customHeight="1" x14ac:dyDescent="0.2">
      <c r="A74" s="43" t="s">
        <v>78</v>
      </c>
      <c r="B74" s="67">
        <f t="shared" si="35"/>
        <v>0.2900890458448423</v>
      </c>
      <c r="C74" s="67">
        <v>0.153</v>
      </c>
      <c r="D74" s="67">
        <v>0.13708904584484227</v>
      </c>
      <c r="E74" s="68"/>
      <c r="F74" s="67">
        <f t="shared" si="36"/>
        <v>9.7945464772143304E-2</v>
      </c>
      <c r="G74" s="67">
        <v>0.06</v>
      </c>
      <c r="H74" s="67">
        <v>3.7945464772143313E-2</v>
      </c>
      <c r="I74" s="67"/>
      <c r="J74" s="113">
        <v>-0.19214358107269899</v>
      </c>
      <c r="K74" s="113">
        <v>-9.2999999999999999E-2</v>
      </c>
      <c r="L74" s="113">
        <v>-9.9143581072698966E-2</v>
      </c>
      <c r="M74" s="67"/>
      <c r="N74" s="67">
        <f t="shared" si="37"/>
        <v>3.0000000000000001E-3</v>
      </c>
      <c r="O74" s="67">
        <v>3.0000000000000001E-3</v>
      </c>
      <c r="P74" s="67">
        <v>0</v>
      </c>
      <c r="Q74" s="68"/>
      <c r="R74" s="67">
        <f t="shared" si="38"/>
        <v>2.0595065807385384</v>
      </c>
      <c r="S74" s="67">
        <v>2.052</v>
      </c>
      <c r="T74" s="67">
        <v>7.5065807385385703E-3</v>
      </c>
      <c r="U74" s="67"/>
      <c r="V74" s="113">
        <v>2.0565065807385383</v>
      </c>
      <c r="W74" s="113">
        <v>2.0489999999999999</v>
      </c>
      <c r="X74" s="113">
        <v>7.5065807385385703E-3</v>
      </c>
      <c r="Y74" s="67"/>
    </row>
    <row r="75" spans="1:25" ht="11.25" customHeight="1" x14ac:dyDescent="0.2">
      <c r="A75" s="43" t="s">
        <v>79</v>
      </c>
      <c r="B75" s="67">
        <f t="shared" si="35"/>
        <v>9.0419956297299597E-2</v>
      </c>
      <c r="C75" s="67">
        <v>4.9853000000000064E-2</v>
      </c>
      <c r="D75" s="67">
        <v>4.0566956297299527E-2</v>
      </c>
      <c r="E75" s="68"/>
      <c r="F75" s="67">
        <f t="shared" si="36"/>
        <v>1.0207494590690129</v>
      </c>
      <c r="G75" s="67">
        <v>0.83499999999999996</v>
      </c>
      <c r="H75" s="67">
        <v>0.18574945906901288</v>
      </c>
      <c r="I75" s="67"/>
      <c r="J75" s="113">
        <v>0.93032950277171333</v>
      </c>
      <c r="K75" s="113">
        <v>0.78514699999999993</v>
      </c>
      <c r="L75" s="113">
        <v>0.14518250277171335</v>
      </c>
      <c r="M75" s="67"/>
      <c r="N75" s="67">
        <f t="shared" si="37"/>
        <v>5.5063150230223563</v>
      </c>
      <c r="O75" s="67">
        <v>4.5363333333333342</v>
      </c>
      <c r="P75" s="67">
        <v>0.96998168968902243</v>
      </c>
      <c r="Q75" s="68"/>
      <c r="R75" s="67">
        <f t="shared" si="38"/>
        <v>3.6253439847688007</v>
      </c>
      <c r="S75" s="67">
        <v>3.0788990000000003</v>
      </c>
      <c r="T75" s="67">
        <v>0.54644498476880021</v>
      </c>
      <c r="U75" s="67"/>
      <c r="V75" s="113">
        <v>-1.8809710382535556</v>
      </c>
      <c r="W75" s="113">
        <v>-1.4574343333333339</v>
      </c>
      <c r="X75" s="113">
        <v>-0.42353670492022222</v>
      </c>
      <c r="Y75" s="67"/>
    </row>
    <row r="76" spans="1:25" ht="11.25" customHeight="1" x14ac:dyDescent="0.2">
      <c r="A76" s="43" t="s">
        <v>80</v>
      </c>
      <c r="B76" s="67">
        <f t="shared" si="35"/>
        <v>0.15181749514549736</v>
      </c>
      <c r="C76" s="67">
        <v>7.8E-2</v>
      </c>
      <c r="D76" s="67">
        <v>7.3817495145497375E-2</v>
      </c>
      <c r="E76" s="68"/>
      <c r="F76" s="67">
        <f t="shared" si="36"/>
        <v>0.61259102677821298</v>
      </c>
      <c r="G76" s="67">
        <v>0.38905000000000001</v>
      </c>
      <c r="H76" s="67">
        <v>0.223541026778213</v>
      </c>
      <c r="I76" s="67"/>
      <c r="J76" s="113">
        <v>0.46077353163271562</v>
      </c>
      <c r="K76" s="113">
        <v>0.31104999999999999</v>
      </c>
      <c r="L76" s="113">
        <v>0.14972353163271562</v>
      </c>
      <c r="M76" s="67"/>
      <c r="N76" s="67">
        <f t="shared" si="37"/>
        <v>0.3</v>
      </c>
      <c r="O76" s="67">
        <v>0.3</v>
      </c>
      <c r="P76" s="67">
        <v>0</v>
      </c>
      <c r="Q76" s="68"/>
      <c r="R76" s="67">
        <f t="shared" si="38"/>
        <v>0.13826086956521738</v>
      </c>
      <c r="S76" s="67">
        <v>0.125</v>
      </c>
      <c r="T76" s="67">
        <v>1.326086956521739E-2</v>
      </c>
      <c r="U76" s="67"/>
      <c r="V76" s="113">
        <v>-0.16173913043478261</v>
      </c>
      <c r="W76" s="113">
        <v>-0.17499999999999999</v>
      </c>
      <c r="X76" s="113">
        <v>1.326086956521739E-2</v>
      </c>
      <c r="Y76" s="67"/>
    </row>
    <row r="77" spans="1:25" ht="11.25" customHeight="1" x14ac:dyDescent="0.2">
      <c r="A77" s="43" t="s">
        <v>81</v>
      </c>
      <c r="B77" s="67">
        <f t="shared" si="35"/>
        <v>0.12715981671241994</v>
      </c>
      <c r="C77" s="67">
        <v>0.09</v>
      </c>
      <c r="D77" s="67">
        <v>3.7159816712419941E-2</v>
      </c>
      <c r="E77" s="68"/>
      <c r="F77" s="67">
        <f t="shared" si="36"/>
        <v>7.4317239935078869E-2</v>
      </c>
      <c r="G77" s="67">
        <v>6.5000000000000002E-2</v>
      </c>
      <c r="H77" s="67">
        <v>9.31723993507887E-3</v>
      </c>
      <c r="I77" s="67"/>
      <c r="J77" s="113">
        <v>-5.2842576777341069E-2</v>
      </c>
      <c r="K77" s="113">
        <v>-2.4999999999999994E-2</v>
      </c>
      <c r="L77" s="113">
        <v>-2.7842576777341071E-2</v>
      </c>
      <c r="M77" s="67"/>
      <c r="N77" s="67">
        <f t="shared" si="37"/>
        <v>1.1486776038748749</v>
      </c>
      <c r="O77" s="67">
        <v>0.95199999999999996</v>
      </c>
      <c r="P77" s="67">
        <v>0.19667760387487504</v>
      </c>
      <c r="Q77" s="68"/>
      <c r="R77" s="67">
        <f t="shared" si="38"/>
        <v>0.9328104766850106</v>
      </c>
      <c r="S77" s="67">
        <v>0.88</v>
      </c>
      <c r="T77" s="67">
        <v>5.2810476685010557E-2</v>
      </c>
      <c r="U77" s="67"/>
      <c r="V77" s="113">
        <v>-0.21586712718986434</v>
      </c>
      <c r="W77" s="113">
        <v>-7.1999999999999953E-2</v>
      </c>
      <c r="X77" s="113">
        <v>-0.1438671271898645</v>
      </c>
      <c r="Y77" s="67"/>
    </row>
    <row r="78" spans="1:25" ht="11.25" customHeight="1" x14ac:dyDescent="0.2">
      <c r="A78" s="43"/>
      <c r="B78" s="67"/>
      <c r="C78" s="67"/>
      <c r="D78" s="67"/>
      <c r="E78" s="68"/>
      <c r="F78" s="67"/>
      <c r="G78" s="67"/>
      <c r="H78" s="67"/>
      <c r="I78" s="67"/>
      <c r="J78" s="113"/>
      <c r="K78" s="113"/>
      <c r="L78" s="113"/>
      <c r="M78" s="67"/>
      <c r="N78" s="67"/>
      <c r="O78" s="67"/>
      <c r="P78" s="67"/>
      <c r="Q78" s="68"/>
      <c r="R78" s="67"/>
      <c r="S78" s="67"/>
      <c r="T78" s="67"/>
      <c r="U78" s="67"/>
      <c r="V78" s="113"/>
      <c r="W78" s="113"/>
      <c r="X78" s="113"/>
      <c r="Y78" s="67"/>
    </row>
    <row r="79" spans="1:25" s="1" customFormat="1" ht="11.25" customHeight="1" x14ac:dyDescent="0.25">
      <c r="A79" s="33" t="s">
        <v>82</v>
      </c>
      <c r="B79" s="65">
        <f>SUM(C79:D79)</f>
        <v>1.2959764445204416</v>
      </c>
      <c r="C79" s="65">
        <f>SUM(C80:C82)</f>
        <v>1.0840000000000001</v>
      </c>
      <c r="D79" s="65">
        <f>SUM(D80:D82)</f>
        <v>0.21197644452044145</v>
      </c>
      <c r="E79" s="69"/>
      <c r="F79" s="65">
        <f>SUM(G79:H79)</f>
        <v>1.9376275529921285</v>
      </c>
      <c r="G79" s="65">
        <f>SUM(G80:G82)</f>
        <v>1.6543333333333332</v>
      </c>
      <c r="H79" s="65">
        <f>SUM(H80:H82)</f>
        <v>0.2832942196587952</v>
      </c>
      <c r="I79" s="65"/>
      <c r="J79" s="112">
        <v>0.64165110847168694</v>
      </c>
      <c r="K79" s="112">
        <v>0.57033333333333314</v>
      </c>
      <c r="L79" s="112">
        <v>7.1317775138353745E-2</v>
      </c>
      <c r="M79" s="65"/>
      <c r="N79" s="65">
        <f>SUM(O79:P79)</f>
        <v>9.3219657399622093</v>
      </c>
      <c r="O79" s="65">
        <f>SUM(O80:O82)</f>
        <v>5.8614999999999995</v>
      </c>
      <c r="P79" s="65">
        <f>SUM(P80:P82)</f>
        <v>3.4604657399622099</v>
      </c>
      <c r="Q79" s="69"/>
      <c r="R79" s="65">
        <f>SUM(S79:T79)</f>
        <v>80.207058050134634</v>
      </c>
      <c r="S79" s="65">
        <f>SUM(S80:S82)</f>
        <v>78.440999999999988</v>
      </c>
      <c r="T79" s="65">
        <f>SUM(T80:T82)</f>
        <v>1.7660580501346417</v>
      </c>
      <c r="U79" s="65"/>
      <c r="V79" s="112">
        <v>70.885092310172425</v>
      </c>
      <c r="W79" s="112">
        <v>72.579499999999996</v>
      </c>
      <c r="X79" s="112">
        <v>-1.6944076898275682</v>
      </c>
      <c r="Y79" s="65"/>
    </row>
    <row r="80" spans="1:25" ht="11.25" customHeight="1" x14ac:dyDescent="0.2">
      <c r="A80" s="43" t="s">
        <v>83</v>
      </c>
      <c r="B80" s="67">
        <f t="shared" ref="B80:B82" si="39">SUM(C80:D80)</f>
        <v>0.32372665418800961</v>
      </c>
      <c r="C80" s="67">
        <v>0.17399999999999999</v>
      </c>
      <c r="D80" s="67">
        <v>0.14972665418800959</v>
      </c>
      <c r="E80" s="68"/>
      <c r="F80" s="67">
        <f t="shared" ref="F80:F82" si="40">SUM(G80:H80)</f>
        <v>0.22828896415700356</v>
      </c>
      <c r="G80" s="67">
        <v>0.16400000000000001</v>
      </c>
      <c r="H80" s="67">
        <v>6.4288964157003539E-2</v>
      </c>
      <c r="I80" s="67"/>
      <c r="J80" s="113">
        <v>-9.5437690031006051E-2</v>
      </c>
      <c r="K80" s="113">
        <v>-9.9999999999999811E-3</v>
      </c>
      <c r="L80" s="113">
        <v>-8.5437690031006056E-2</v>
      </c>
      <c r="M80" s="67"/>
      <c r="N80" s="67">
        <f t="shared" ref="N80:N82" si="41">SUM(O80:P80)</f>
        <v>1.2971523170855705</v>
      </c>
      <c r="O80" s="67">
        <v>1.238</v>
      </c>
      <c r="P80" s="67">
        <v>5.9152317085570477E-2</v>
      </c>
      <c r="Q80" s="68"/>
      <c r="R80" s="67">
        <f t="shared" ref="R80:R82" si="42">SUM(S80:T80)</f>
        <v>1.3046685004906275</v>
      </c>
      <c r="S80" s="67">
        <v>1.27</v>
      </c>
      <c r="T80" s="67">
        <v>3.4668500490627509E-2</v>
      </c>
      <c r="U80" s="67"/>
      <c r="V80" s="113">
        <v>7.5161834050569976E-3</v>
      </c>
      <c r="W80" s="113">
        <v>3.2000000000000028E-2</v>
      </c>
      <c r="X80" s="113">
        <v>-2.4483816594942968E-2</v>
      </c>
      <c r="Y80" s="67"/>
    </row>
    <row r="81" spans="1:25" ht="11.25" customHeight="1" x14ac:dyDescent="0.2">
      <c r="A81" s="43" t="s">
        <v>84</v>
      </c>
      <c r="B81" s="67">
        <f t="shared" si="39"/>
        <v>0.8</v>
      </c>
      <c r="C81" s="67">
        <v>0.8</v>
      </c>
      <c r="D81" s="67">
        <v>0</v>
      </c>
      <c r="E81" s="68"/>
      <c r="F81" s="67">
        <f t="shared" si="40"/>
        <v>1.1137836286408336</v>
      </c>
      <c r="G81" s="67">
        <v>1.05</v>
      </c>
      <c r="H81" s="67">
        <v>6.3783628640833617E-2</v>
      </c>
      <c r="I81" s="67"/>
      <c r="J81" s="113">
        <v>0.31378362864083353</v>
      </c>
      <c r="K81" s="113">
        <v>0.25</v>
      </c>
      <c r="L81" s="113">
        <v>6.3783628640833617E-2</v>
      </c>
      <c r="M81" s="67"/>
      <c r="N81" s="67">
        <f t="shared" si="41"/>
        <v>2.4322756964748189</v>
      </c>
      <c r="O81" s="67">
        <v>1.29</v>
      </c>
      <c r="P81" s="67">
        <v>1.1422756964748189</v>
      </c>
      <c r="Q81" s="68"/>
      <c r="R81" s="67">
        <f t="shared" si="42"/>
        <v>73.96775206361211</v>
      </c>
      <c r="S81" s="67">
        <v>73.370999999999995</v>
      </c>
      <c r="T81" s="67">
        <v>0.59675206361211375</v>
      </c>
      <c r="U81" s="67"/>
      <c r="V81" s="113">
        <v>71.535476367137292</v>
      </c>
      <c r="W81" s="113">
        <v>72.080999999999989</v>
      </c>
      <c r="X81" s="113">
        <v>-0.54552363286270511</v>
      </c>
      <c r="Y81" s="67"/>
    </row>
    <row r="82" spans="1:25" ht="11.25" customHeight="1" x14ac:dyDescent="0.2">
      <c r="A82" s="43" t="s">
        <v>85</v>
      </c>
      <c r="B82" s="67">
        <f t="shared" si="39"/>
        <v>0.17224979033243185</v>
      </c>
      <c r="C82" s="67">
        <v>0.11</v>
      </c>
      <c r="D82" s="67">
        <v>6.2249790332431845E-2</v>
      </c>
      <c r="E82" s="68"/>
      <c r="F82" s="67">
        <f t="shared" si="40"/>
        <v>0.59555496019429133</v>
      </c>
      <c r="G82" s="67">
        <v>0.44033333333333335</v>
      </c>
      <c r="H82" s="67">
        <v>0.15522162686095803</v>
      </c>
      <c r="I82" s="67"/>
      <c r="J82" s="113">
        <v>0.42330516986185951</v>
      </c>
      <c r="K82" s="113">
        <v>0.33033333333333337</v>
      </c>
      <c r="L82" s="113">
        <v>9.2971836528526183E-2</v>
      </c>
      <c r="M82" s="67"/>
      <c r="N82" s="67">
        <f t="shared" si="41"/>
        <v>5.5925377264018206</v>
      </c>
      <c r="O82" s="67">
        <v>3.3334999999999999</v>
      </c>
      <c r="P82" s="67">
        <v>2.2590377264018202</v>
      </c>
      <c r="Q82" s="68"/>
      <c r="R82" s="67">
        <f t="shared" si="42"/>
        <v>4.9346374860319004</v>
      </c>
      <c r="S82" s="67">
        <v>3.8</v>
      </c>
      <c r="T82" s="67">
        <v>1.1346374860319004</v>
      </c>
      <c r="U82" s="67"/>
      <c r="V82" s="113">
        <v>-0.65790024036992012</v>
      </c>
      <c r="W82" s="113">
        <v>0.46649999999999991</v>
      </c>
      <c r="X82" s="113">
        <v>-1.1244002403699198</v>
      </c>
      <c r="Y82" s="67"/>
    </row>
    <row r="83" spans="1:25" x14ac:dyDescent="0.2">
      <c r="A83" s="14"/>
      <c r="B83" s="12"/>
      <c r="C83" s="3"/>
      <c r="D83" s="3"/>
      <c r="E83" s="3"/>
      <c r="F83" s="3"/>
      <c r="G83" s="3"/>
      <c r="H83" s="3"/>
      <c r="I83" s="3"/>
      <c r="J83" s="114"/>
      <c r="K83" s="114"/>
      <c r="L83" s="114"/>
      <c r="M83" s="3"/>
      <c r="N83" s="12"/>
      <c r="O83" s="3"/>
      <c r="P83" s="3"/>
      <c r="Q83" s="3"/>
      <c r="R83" s="3"/>
      <c r="S83" s="3"/>
      <c r="T83" s="3"/>
      <c r="U83" s="3"/>
      <c r="V83" s="114"/>
      <c r="W83" s="114"/>
      <c r="X83" s="114"/>
      <c r="Y83" s="3"/>
    </row>
    <row r="84" spans="1:25" x14ac:dyDescent="0.2">
      <c r="A84" s="15" t="s">
        <v>12</v>
      </c>
      <c r="B84" s="15"/>
      <c r="C84" s="5"/>
      <c r="D84" s="5"/>
      <c r="E84" s="5"/>
      <c r="G84" s="5"/>
      <c r="H84" s="5"/>
      <c r="N84" s="15"/>
      <c r="O84" s="5"/>
      <c r="P84" s="5"/>
      <c r="Q84" s="5"/>
      <c r="S84" s="5"/>
      <c r="T84" s="5"/>
    </row>
    <row r="85" spans="1:25" x14ac:dyDescent="0.2">
      <c r="A85" s="16"/>
      <c r="C85" s="5"/>
      <c r="D85" s="5"/>
      <c r="E85" s="5"/>
      <c r="G85" s="5"/>
      <c r="H85" s="5"/>
      <c r="O85" s="5"/>
      <c r="P85" s="5"/>
      <c r="Q85" s="5"/>
      <c r="S85" s="5"/>
      <c r="T85" s="5"/>
    </row>
    <row r="86" spans="1:25" x14ac:dyDescent="0.2">
      <c r="A86" s="17"/>
      <c r="B86" s="2"/>
      <c r="N86" s="2"/>
    </row>
    <row r="87" spans="1:25" x14ac:dyDescent="0.2">
      <c r="A87" s="2"/>
      <c r="B87" s="2"/>
      <c r="N87" s="2"/>
    </row>
    <row r="88" spans="1:25" x14ac:dyDescent="0.2">
      <c r="A88" s="2"/>
      <c r="B88" s="2"/>
      <c r="N88" s="2"/>
    </row>
    <row r="89" spans="1:25" x14ac:dyDescent="0.2">
      <c r="A89" s="2"/>
      <c r="B89" s="2"/>
      <c r="N89" s="2"/>
    </row>
    <row r="90" spans="1:25" x14ac:dyDescent="0.2">
      <c r="C90" s="5"/>
      <c r="D90" s="5"/>
      <c r="E90" s="5"/>
      <c r="G90" s="5"/>
      <c r="H90" s="5"/>
      <c r="O90" s="5"/>
      <c r="P90" s="5"/>
      <c r="Q90" s="5"/>
      <c r="S90" s="5"/>
      <c r="T90" s="5"/>
    </row>
    <row r="91" spans="1:25" x14ac:dyDescent="0.2">
      <c r="C91" s="5"/>
      <c r="D91" s="5"/>
      <c r="E91" s="5"/>
      <c r="G91" s="5"/>
      <c r="H91" s="5"/>
      <c r="O91" s="5"/>
      <c r="P91" s="5"/>
      <c r="Q91" s="5"/>
      <c r="S91" s="5"/>
      <c r="T91" s="5"/>
    </row>
    <row r="92" spans="1:25" x14ac:dyDescent="0.2">
      <c r="C92" s="5"/>
      <c r="D92" s="5"/>
      <c r="E92" s="5"/>
      <c r="G92" s="5"/>
      <c r="H92" s="5"/>
      <c r="O92" s="5"/>
      <c r="P92" s="5"/>
      <c r="Q92" s="5"/>
      <c r="S92" s="5"/>
      <c r="T92" s="5"/>
    </row>
    <row r="93" spans="1:25" x14ac:dyDescent="0.2">
      <c r="C93" s="5"/>
      <c r="D93" s="5"/>
      <c r="E93" s="5"/>
      <c r="G93" s="5"/>
      <c r="H93" s="5"/>
      <c r="O93" s="5"/>
      <c r="P93" s="5"/>
      <c r="Q93" s="5"/>
      <c r="S93" s="5"/>
      <c r="T93" s="5"/>
    </row>
    <row r="94" spans="1:25" x14ac:dyDescent="0.2">
      <c r="C94" s="5"/>
      <c r="D94" s="5"/>
      <c r="E94" s="5"/>
      <c r="G94" s="5"/>
      <c r="H94" s="5"/>
      <c r="O94" s="5"/>
      <c r="P94" s="5"/>
      <c r="Q94" s="5"/>
      <c r="S94" s="5"/>
      <c r="T94" s="5"/>
    </row>
    <row r="95" spans="1:25" x14ac:dyDescent="0.2">
      <c r="C95" s="5"/>
      <c r="D95" s="5"/>
      <c r="E95" s="5"/>
      <c r="G95" s="5"/>
      <c r="H95" s="5"/>
      <c r="O95" s="5"/>
      <c r="P95" s="5"/>
      <c r="Q95" s="5"/>
      <c r="S95" s="5"/>
      <c r="T95" s="5"/>
    </row>
  </sheetData>
  <mergeCells count="2">
    <mergeCell ref="F4:H4"/>
    <mergeCell ref="R4:T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openxmlformats.org/package/2006/metadata/core-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Bronbestanden</vt:lpstr>
      <vt:lpstr>Tabel 1</vt:lpstr>
      <vt:lpstr>Tabel 2</vt:lpstr>
      <vt:lpstr>Tabel 3</vt:lpstr>
      <vt:lpstr>Tabel 4</vt:lpstr>
      <vt:lpstr>Tabel 5</vt:lpstr>
      <vt:lpstr>Tabel 6</vt:lpstr>
      <vt:lpstr>Tabel 7</vt:lpstr>
      <vt:lpstr>Tabel 8</vt:lpstr>
      <vt:lpstr>Bronbestanden!Afdrukbereik</vt:lpstr>
      <vt:lpstr>'Tabel 1'!Afdrukbereik</vt:lpstr>
      <vt:lpstr>'Tabel 2'!Afdrukbereik</vt:lpstr>
      <vt:lpstr>'Tabel 3'!Afdrukbereik</vt:lpstr>
      <vt:lpstr>'Tabel 4'!Afdrukbereik</vt:lpstr>
      <vt:lpstr>'Tabel 1'!Afdruktitels</vt:lpstr>
      <vt:lpstr>'Tabel 2'!Afdruktitels</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Kuijpers, R. (Ronald)</cp:lastModifiedBy>
  <cp:lastPrinted>2015-04-13T14:17:13Z</cp:lastPrinted>
  <dcterms:created xsi:type="dcterms:W3CDTF">2009-09-04T06:54:45Z</dcterms:created>
  <dcterms:modified xsi:type="dcterms:W3CDTF">2021-01-21T12:52:32Z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